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622" activeTab="0"/>
  </bookViews>
  <sheets>
    <sheet name="Sommaire" sheetId="1" r:id="rId1"/>
    <sheet name="HistoViandesTotal" sheetId="2" r:id="rId2"/>
    <sheet name="GraphViandesTotal" sheetId="3" r:id="rId3"/>
    <sheet name="HistoViandesBovines" sheetId="4" r:id="rId4"/>
    <sheet name="GraphViandesBovines" sheetId="5" r:id="rId5"/>
    <sheet name="HistoViandesPorcines" sheetId="6" r:id="rId6"/>
    <sheet name="GraphViandesPorcines" sheetId="7" r:id="rId7"/>
    <sheet name="HistoViandesOvinesCaprines" sheetId="8" r:id="rId8"/>
    <sheet name="GraphViandesOvinsCaprins" sheetId="9" r:id="rId9"/>
    <sheet name="HistoViandesVolailles" sheetId="10" r:id="rId10"/>
    <sheet name="GraphViandesVolailles" sheetId="11" r:id="rId11"/>
    <sheet name="HistoViandesDindes" sheetId="12" r:id="rId12"/>
    <sheet name="GraphViandesDindes" sheetId="13" r:id="rId13"/>
    <sheet name="HistoOEUFS" sheetId="14" r:id="rId14"/>
    <sheet name="GraphOEUFS" sheetId="15" r:id="rId15"/>
  </sheets>
  <definedNames>
    <definedName name="grafbov">'GraphViandesBovines'!$B$3:$L$77</definedName>
    <definedName name="grafporc" localSheetId="8">'GraphViandesOvinsCaprins'!$B$3:$L$77</definedName>
    <definedName name="grafporc">'GraphViandesPorcines'!$B$3:$L$77</definedName>
    <definedName name="grafsyntot">'GraphViandesTotal'!$B$3:$L$77</definedName>
    <definedName name="Graph_volailles" localSheetId="12">'GraphViandesDindes'!$B$3:$L$77</definedName>
    <definedName name="Graph_volailles">'GraphViandesVolailles'!$B$3:$L$77</definedName>
    <definedName name="histbov">'HistoViandesBovines'!$A$1:$H$42</definedName>
    <definedName name="Histo_volailles" localSheetId="11">'HistoViandesDindes'!$A$1:$I$44</definedName>
    <definedName name="Histo_volailles">'HistoViandesVolailles'!$A$1:$I$44</definedName>
    <definedName name="histporc" localSheetId="7">'HistoViandesOvinesCaprines'!$A$1:$H$42</definedName>
    <definedName name="histporc">'HistoViandesPorcines'!$A$1:$H$42</definedName>
    <definedName name="syntot">'HistoViandesTotal'!$A$1:$H$42</definedName>
    <definedName name="viande1996">#REF!</definedName>
    <definedName name="viande1997">#REF!</definedName>
    <definedName name="viande1998">#REF!</definedName>
    <definedName name="viande1999">#REF!</definedName>
    <definedName name="viande2000">#REF!</definedName>
    <definedName name="viande98" localSheetId="1">'HistoViandesTotal'!$A$1:$D$43</definedName>
    <definedName name="_xlnm.Print_Area" localSheetId="14">'GraphOEUFS'!$B$1:$L$77</definedName>
    <definedName name="_xlnm.Print_Area" localSheetId="4">'GraphViandesBovines'!$B$1:$L$76</definedName>
    <definedName name="_xlnm.Print_Area" localSheetId="12">'GraphViandesDindes'!$B$1:$L$76</definedName>
    <definedName name="_xlnm.Print_Area" localSheetId="8">'GraphViandesOvinsCaprins'!$B$1:$L$76</definedName>
    <definedName name="_xlnm.Print_Area" localSheetId="6">'GraphViandesPorcines'!$B$1:$L$76</definedName>
    <definedName name="_xlnm.Print_Area" localSheetId="2">'GraphViandesTotal'!$B$1:$L$76</definedName>
    <definedName name="_xlnm.Print_Area" localSheetId="10">'GraphViandesVolailles'!$B$1:$L$76</definedName>
    <definedName name="_xlnm.Print_Area" localSheetId="3">'HistoViandesBovines'!$A$1:$I$44</definedName>
    <definedName name="_xlnm.Print_Area" localSheetId="7">'HistoViandesOvinesCaprines'!$A$1:$I$43</definedName>
    <definedName name="_xlnm.Print_Area" localSheetId="5">'HistoViandesPorcines'!$A$1:$I$43</definedName>
    <definedName name="_xlnm.Print_Area" localSheetId="1">'HistoViandesTotal'!$A$1:$I$44</definedName>
    <definedName name="_xlnm.Print_Area" localSheetId="9">'HistoViandesVolailles'!$A$1:$I$46</definedName>
  </definedNames>
  <calcPr fullCalcOnLoad="1"/>
</workbook>
</file>

<file path=xl/sharedStrings.xml><?xml version="1.0" encoding="utf-8"?>
<sst xmlns="http://schemas.openxmlformats.org/spreadsheetml/2006/main" count="498" uniqueCount="108">
  <si>
    <t>Bilans des viandes, volailles et œufs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</si>
  <si>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</si>
  <si>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</si>
  <si>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</si>
  <si>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</si>
  <si>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</si>
  <si>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viandes</t>
  </si>
  <si>
    <t>Viande bovine</t>
  </si>
  <si>
    <t>Viande porcine</t>
  </si>
  <si>
    <t>Viande ovine, caprine</t>
  </si>
  <si>
    <t>Viande de volailles</t>
  </si>
  <si>
    <t>Viande de dindes</t>
  </si>
  <si>
    <t>Oeufs</t>
  </si>
  <si>
    <t>AGRESTE</t>
  </si>
  <si>
    <t>http://agreste.agriculture.gouv.fr/enquetes/bilans-d-approvisionnement/viandes-oeufs-lait-et-produits/</t>
  </si>
  <si>
    <t>BILAN  :  TOTAL VIANDES</t>
  </si>
  <si>
    <t>PAYS : FRANCE</t>
  </si>
  <si>
    <t>Retour Sommaire</t>
  </si>
  <si>
    <t>C</t>
  </si>
  <si>
    <t>O</t>
  </si>
  <si>
    <t>Années</t>
  </si>
  <si>
    <t>D</t>
  </si>
  <si>
    <t>E</t>
  </si>
  <si>
    <t>CODE PRODUIT</t>
  </si>
  <si>
    <t>PRODUCTION :</t>
  </si>
  <si>
    <t>ABATTAGES (1 000 têtes)</t>
  </si>
  <si>
    <t>POIDS MOYEN CARCASSE (kg)</t>
  </si>
  <si>
    <t>ABATTAGES (1 000 tec)</t>
  </si>
  <si>
    <t>BILAN ANIMAUX SUR PIEDS: production indigène brute + importations animaux vivants =</t>
  </si>
  <si>
    <t xml:space="preserve"> exportations animaux vivants + production utilisable (abattages)</t>
  </si>
  <si>
    <t>01</t>
  </si>
  <si>
    <t>PRODUCTION INDIGENE BRUTE</t>
  </si>
  <si>
    <t>06</t>
  </si>
  <si>
    <t>IMPORTS ANIMAUX VIVANTS</t>
  </si>
  <si>
    <t>08</t>
  </si>
  <si>
    <t xml:space="preserve">      -  dont  de  EUR 15 *</t>
  </si>
  <si>
    <t>02</t>
  </si>
  <si>
    <t>EXPORTS ANIMAUX VIVANTS</t>
  </si>
  <si>
    <t>04</t>
  </si>
  <si>
    <t xml:space="preserve">      -  dont  vers  EUR 15*</t>
  </si>
  <si>
    <t>PRODUCTION UTILISABLE (=ABATTAGES)</t>
  </si>
  <si>
    <t>BILAN VIANDE ET ABATS : production nette (=abattages)+ importations + stocks début =</t>
  </si>
  <si>
    <t>= exportations + stocks finaux + utilisation intérieure</t>
  </si>
  <si>
    <t>IMPORTATIONS</t>
  </si>
  <si>
    <t xml:space="preserve">      -  dont  de  EUR 15*</t>
  </si>
  <si>
    <t>STOCKS DE DEBUT</t>
  </si>
  <si>
    <t>RESSOURCES = EMPLOIS</t>
  </si>
  <si>
    <t>EXPORTATIONS</t>
  </si>
  <si>
    <t xml:space="preserve">     -  dont  vers  EUR 15*</t>
  </si>
  <si>
    <t>STOCKS FINAUX</t>
  </si>
  <si>
    <t>UTILISATION  INTÉRIEURE</t>
  </si>
  <si>
    <t>-   pertes</t>
  </si>
  <si>
    <t>-  alimentation animale</t>
  </si>
  <si>
    <t>-  consommation humaine brute</t>
  </si>
  <si>
    <t xml:space="preserve">     -dont  graisses de découpe</t>
  </si>
  <si>
    <t xml:space="preserve">     -dont  consommation humaine nette</t>
  </si>
  <si>
    <t>RATIOS</t>
  </si>
  <si>
    <t>* UE à 25 depuis la campagne 2004</t>
  </si>
  <si>
    <t>VARIATION DES STOCKS  (1 000 t)</t>
  </si>
  <si>
    <t>TAUX D'APPROVISIONNEMENT VIANDES EN  %</t>
  </si>
  <si>
    <t>TAUX D'APPROVISIONNEMENT TOTAL EN  %</t>
  </si>
  <si>
    <t>CONSOMMATION HUMAINE BRUTE EN KG/TETE/AN</t>
  </si>
  <si>
    <t>Source : AGRESTE - Bilans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</si>
  <si>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</si>
  <si>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Y compris DOM</t>
  </si>
  <si>
    <t>Bilan consolidé viande et animaux vivants pour graphique</t>
  </si>
  <si>
    <t>production indigene</t>
  </si>
  <si>
    <t>importations viande et vivants</t>
  </si>
  <si>
    <t>stocks de début</t>
  </si>
  <si>
    <t>ressources viande et animaux</t>
  </si>
  <si>
    <t>exportations viandes et animaux</t>
  </si>
  <si>
    <t>utilisation intérieure</t>
  </si>
  <si>
    <t>stoks de fin</t>
  </si>
  <si>
    <t>repère 100 %</t>
  </si>
  <si>
    <t>BILAN  :  VIANDE BOVINE</t>
  </si>
  <si>
    <t>BILAN ANIMAUX SUR PIEDS: production indigène brute + importations animaux vivants = exportations animaux vivants + production utilisable (abattages)</t>
  </si>
  <si>
    <t>BILAN VIANDE ET ABATS : production nette (=abattages)+ importations + stocks début = exportations + stocks finaux + utilisation intérieure</t>
  </si>
  <si>
    <t>Ycompris DOM</t>
  </si>
  <si>
    <t>BILAN : VIANDES BOVINES</t>
  </si>
  <si>
    <t>BILANS : VIANDE PORCINE</t>
  </si>
  <si>
    <t>BILANS : VIANDES PORCINES</t>
  </si>
  <si>
    <t>BILANS : VIANDE OVINE, CAPRINE</t>
  </si>
  <si>
    <t xml:space="preserve"> </t>
  </si>
  <si>
    <t>BILANS : VIANDES OVINES ET CAPRINES</t>
  </si>
  <si>
    <t>BILAN  :  VIANDE DE VOLAILLE</t>
  </si>
  <si>
    <t>ABATTAGES (millions têtes)</t>
  </si>
  <si>
    <t>BILAN ANIMAUX SUR PIEDS: production indigène brute + importations animaux vivants = exportations animaux vivants + abattages</t>
  </si>
  <si>
    <t>PRODUCTION INDIGENE TOTALE</t>
  </si>
  <si>
    <t>BILAN : TOTAL VOLAILLE</t>
  </si>
  <si>
    <t>BILAN  :  VIANDE DE DINDE</t>
  </si>
  <si>
    <t>BILAN : VIANDES DE DINDES</t>
  </si>
  <si>
    <t>BILAN  :  ŒUFS</t>
  </si>
  <si>
    <t>PRODUCTION :  1000 tonnes équivalent œufs coquille</t>
  </si>
  <si>
    <t>PRODUCTION INTENSIVE</t>
  </si>
  <si>
    <t>-</t>
  </si>
  <si>
    <t>PRODUCTION SEMI-INTENSIVE</t>
  </si>
  <si>
    <t>PRODUCTION TRADITIONNELLE</t>
  </si>
  <si>
    <t>PRODUCTION TOTALE</t>
  </si>
  <si>
    <t>BILAN : production utilisable+ importations + stocks début = exportations + stocks finaux + utilisation intérieure</t>
  </si>
  <si>
    <t xml:space="preserve">PRODUCTION UTILISABLE </t>
  </si>
  <si>
    <t>nd</t>
  </si>
  <si>
    <t>n.d.</t>
  </si>
  <si>
    <t>-  pertes</t>
  </si>
  <si>
    <t>-  œufs à couver</t>
  </si>
  <si>
    <t>-  consommation humaine</t>
  </si>
  <si>
    <t>TAUX D'APPROVISIONNEMENT  EN  %</t>
  </si>
  <si>
    <t>BILAN : ŒUFS</t>
  </si>
  <si>
    <t>* EUR 15 jusqu'en 2003 - EUR 25 à partir de 2004 - EUR 27 à partir de 2007 - EUR 28 à partir de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</si>
</sst>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  <numFmt numFmtId="166" formatCode="#,##0.0"/>
    <numFmt numFmtId="167" formatCode="#,##0.000"/>
  </numFmts>
  <fonts count="81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7.35"/>
      <color indexed="8"/>
      <name val="Times New Roman"/>
      <family val="0"/>
    </font>
    <font>
      <b/>
      <sz val="8.75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8.25"/>
      <color indexed="8"/>
      <name val="Times New Roman"/>
      <family val="0"/>
    </font>
    <font>
      <b/>
      <sz val="10.75"/>
      <color indexed="8"/>
      <name val="Times New Roman"/>
      <family val="0"/>
    </font>
    <font>
      <sz val="12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1.5"/>
      <color indexed="8"/>
      <name val="Times New Roman"/>
      <family val="0"/>
    </font>
    <font>
      <sz val="7.8"/>
      <color indexed="8"/>
      <name val="Times New Roman"/>
      <family val="0"/>
    </font>
    <font>
      <sz val="9.75"/>
      <color indexed="8"/>
      <name val="Times New Roman"/>
      <family val="0"/>
    </font>
    <font>
      <sz val="8.5"/>
      <color indexed="8"/>
      <name val="Times New Roman"/>
      <family val="0"/>
    </font>
    <font>
      <b/>
      <sz val="10.5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67" fillId="26" borderId="1" applyNumberFormat="0" applyAlignment="0" applyProtection="0"/>
    <xf numFmtId="0" fontId="68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69" fillId="27" borderId="1" applyNumberFormat="0" applyAlignment="0" applyProtection="0"/>
    <xf numFmtId="0" fontId="70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2" fillId="0" borderId="0" xfId="53" applyFill="1">
      <alignment/>
      <protection/>
    </xf>
    <xf numFmtId="0" fontId="2" fillId="0" borderId="0" xfId="53" applyFill="1" applyAlignment="1">
      <alignment horizontal="center"/>
      <protection/>
    </xf>
    <xf numFmtId="3" fontId="2" fillId="0" borderId="0" xfId="53" applyNumberFormat="1" applyFill="1">
      <alignment/>
      <protection/>
    </xf>
    <xf numFmtId="0" fontId="7" fillId="0" borderId="0" xfId="53" applyFont="1" applyFill="1">
      <alignment/>
      <protection/>
    </xf>
    <xf numFmtId="0" fontId="8" fillId="0" borderId="0" xfId="53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3" fontId="10" fillId="0" borderId="0" xfId="53" applyNumberFormat="1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6" fillId="0" borderId="0" xfId="47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0" fillId="0" borderId="0" xfId="53" applyFont="1" applyFill="1" applyAlignment="1">
      <alignment horizontal="center"/>
      <protection/>
    </xf>
    <xf numFmtId="0" fontId="9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0" fontId="10" fillId="0" borderId="12" xfId="53" applyFont="1" applyFill="1" applyBorder="1" applyAlignment="1">
      <alignment horizontal="center"/>
      <protection/>
    </xf>
    <xf numFmtId="0" fontId="10" fillId="0" borderId="13" xfId="53" applyFont="1" applyFill="1" applyBorder="1" applyAlignment="1">
      <alignment horizontal="center"/>
      <protection/>
    </xf>
    <xf numFmtId="0" fontId="10" fillId="0" borderId="14" xfId="53" applyFont="1" applyFill="1" applyBorder="1" applyAlignment="1">
      <alignment horizontal="center"/>
      <protection/>
    </xf>
    <xf numFmtId="0" fontId="10" fillId="0" borderId="15" xfId="53" applyFont="1" applyFill="1" applyBorder="1" applyAlignment="1">
      <alignment horizontal="center"/>
      <protection/>
    </xf>
    <xf numFmtId="0" fontId="10" fillId="0" borderId="0" xfId="40" applyFont="1" applyFill="1">
      <alignment/>
      <protection/>
    </xf>
    <xf numFmtId="0" fontId="10" fillId="0" borderId="0" xfId="40" applyFont="1" applyFill="1" applyAlignment="1">
      <alignment horizontal="center"/>
      <protection/>
    </xf>
    <xf numFmtId="3" fontId="10" fillId="0" borderId="0" xfId="40" applyNumberFormat="1" applyFont="1" applyFill="1" applyAlignment="1">
      <alignment/>
      <protection/>
    </xf>
    <xf numFmtId="0" fontId="1" fillId="0" borderId="0" xfId="40" applyFill="1">
      <alignment/>
      <protection/>
    </xf>
    <xf numFmtId="0" fontId="7" fillId="0" borderId="0" xfId="53" applyFont="1" applyFill="1" applyBorder="1">
      <alignment/>
      <protection/>
    </xf>
    <xf numFmtId="0" fontId="10" fillId="0" borderId="16" xfId="53" applyFont="1" applyFill="1" applyBorder="1" applyAlignment="1">
      <alignment horizontal="center"/>
      <protection/>
    </xf>
    <xf numFmtId="0" fontId="10" fillId="0" borderId="17" xfId="53" applyFont="1" applyFill="1" applyBorder="1">
      <alignment/>
      <protection/>
    </xf>
    <xf numFmtId="3" fontId="10" fillId="0" borderId="16" xfId="53" applyNumberFormat="1" applyFont="1" applyFill="1" applyBorder="1" applyAlignment="1">
      <alignment/>
      <protection/>
    </xf>
    <xf numFmtId="0" fontId="4" fillId="0" borderId="0" xfId="53" applyFont="1" applyFill="1" applyBorder="1">
      <alignment/>
      <protection/>
    </xf>
    <xf numFmtId="1" fontId="10" fillId="0" borderId="18" xfId="53" applyNumberFormat="1" applyFont="1" applyFill="1" applyBorder="1" applyAlignment="1">
      <alignment horizontal="center"/>
      <protection/>
    </xf>
    <xf numFmtId="0" fontId="10" fillId="0" borderId="19" xfId="53" applyFont="1" applyFill="1" applyBorder="1" applyAlignment="1">
      <alignment horizontal="left"/>
      <protection/>
    </xf>
    <xf numFmtId="3" fontId="10" fillId="0" borderId="18" xfId="53" applyNumberFormat="1" applyFont="1" applyFill="1" applyBorder="1" applyAlignment="1">
      <alignment/>
      <protection/>
    </xf>
    <xf numFmtId="0" fontId="10" fillId="0" borderId="20" xfId="53" applyFont="1" applyFill="1" applyBorder="1" applyAlignment="1">
      <alignment horizontal="center"/>
      <protection/>
    </xf>
    <xf numFmtId="0" fontId="10" fillId="0" borderId="20" xfId="53" applyFont="1" applyFill="1" applyBorder="1">
      <alignment/>
      <protection/>
    </xf>
    <xf numFmtId="3" fontId="10" fillId="0" borderId="20" xfId="53" applyNumberFormat="1" applyFont="1" applyFill="1" applyBorder="1" applyAlignment="1">
      <alignment/>
      <protection/>
    </xf>
    <xf numFmtId="0" fontId="10" fillId="0" borderId="0" xfId="40" applyFont="1" applyFill="1" applyAlignment="1">
      <alignment horizontal="left"/>
      <protection/>
    </xf>
    <xf numFmtId="0" fontId="10" fillId="0" borderId="21" xfId="53" applyFont="1" applyFill="1" applyBorder="1" applyAlignment="1">
      <alignment horizontal="center"/>
      <protection/>
    </xf>
    <xf numFmtId="0" fontId="10" fillId="0" borderId="21" xfId="53" applyFont="1" applyFill="1" applyBorder="1">
      <alignment/>
      <protection/>
    </xf>
    <xf numFmtId="3" fontId="10" fillId="0" borderId="21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 horizontal="center"/>
      <protection/>
    </xf>
    <xf numFmtId="0" fontId="10" fillId="0" borderId="22" xfId="53" applyFont="1" applyFill="1" applyBorder="1" applyAlignment="1">
      <alignment horizontal="left"/>
      <protection/>
    </xf>
    <xf numFmtId="3" fontId="10" fillId="0" borderId="22" xfId="53" applyNumberFormat="1" applyFont="1" applyFill="1" applyBorder="1" applyAlignment="1">
      <alignment/>
      <protection/>
    </xf>
    <xf numFmtId="0" fontId="12" fillId="0" borderId="0" xfId="53" applyFont="1" applyFill="1">
      <alignment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left"/>
      <protection/>
    </xf>
    <xf numFmtId="3" fontId="13" fillId="0" borderId="23" xfId="53" applyNumberFormat="1" applyFont="1" applyFill="1" applyBorder="1" applyAlignment="1">
      <alignment/>
      <protection/>
    </xf>
    <xf numFmtId="0" fontId="14" fillId="0" borderId="0" xfId="53" applyFont="1" applyFill="1">
      <alignment/>
      <protection/>
    </xf>
    <xf numFmtId="0" fontId="10" fillId="0" borderId="22" xfId="53" applyFont="1" applyFill="1" applyBorder="1" applyAlignment="1">
      <alignment horizontal="center"/>
      <protection/>
    </xf>
    <xf numFmtId="1" fontId="10" fillId="0" borderId="22" xfId="53" applyNumberFormat="1" applyFont="1" applyFill="1" applyBorder="1" applyAlignment="1">
      <alignment horizontal="right"/>
      <protection/>
    </xf>
    <xf numFmtId="0" fontId="15" fillId="0" borderId="20" xfId="53" applyFont="1" applyFill="1" applyBorder="1">
      <alignment/>
      <protection/>
    </xf>
    <xf numFmtId="0" fontId="15" fillId="0" borderId="21" xfId="53" applyFont="1" applyFill="1" applyBorder="1">
      <alignment/>
      <protection/>
    </xf>
    <xf numFmtId="0" fontId="10" fillId="0" borderId="18" xfId="53" applyFont="1" applyFill="1" applyBorder="1" applyAlignment="1">
      <alignment horizontal="center"/>
      <protection/>
    </xf>
    <xf numFmtId="0" fontId="10" fillId="0" borderId="19" xfId="53" applyFont="1" applyFill="1" applyBorder="1">
      <alignment/>
      <protection/>
    </xf>
    <xf numFmtId="0" fontId="12" fillId="0" borderId="0" xfId="53" applyFont="1" applyFill="1" applyBorder="1">
      <alignment/>
      <protection/>
    </xf>
    <xf numFmtId="0" fontId="13" fillId="0" borderId="24" xfId="53" applyFont="1" applyFill="1" applyBorder="1" applyAlignment="1">
      <alignment horizontal="left"/>
      <protection/>
    </xf>
    <xf numFmtId="0" fontId="14" fillId="0" borderId="0" xfId="53" applyFont="1" applyFill="1" applyBorder="1">
      <alignment/>
      <protection/>
    </xf>
    <xf numFmtId="3" fontId="10" fillId="0" borderId="25" xfId="53" applyNumberFormat="1" applyFont="1" applyFill="1" applyBorder="1" applyAlignment="1">
      <alignment/>
      <protection/>
    </xf>
    <xf numFmtId="0" fontId="11" fillId="0" borderId="0" xfId="53" applyFont="1" applyFill="1" applyBorder="1">
      <alignment/>
      <protection/>
    </xf>
    <xf numFmtId="0" fontId="10" fillId="0" borderId="26" xfId="53" applyFont="1" applyFill="1" applyBorder="1" applyAlignment="1">
      <alignment horizontal="center"/>
      <protection/>
    </xf>
    <xf numFmtId="0" fontId="10" fillId="0" borderId="27" xfId="53" applyFont="1" applyFill="1" applyBorder="1" applyAlignment="1">
      <alignment horizontal="left"/>
      <protection/>
    </xf>
    <xf numFmtId="3" fontId="10" fillId="0" borderId="26" xfId="53" applyNumberFormat="1" applyFont="1" applyFill="1" applyBorder="1" applyAlignment="1">
      <alignment/>
      <protection/>
    </xf>
    <xf numFmtId="0" fontId="0" fillId="0" borderId="0" xfId="53" applyFont="1" applyFill="1" applyBorder="1">
      <alignment/>
      <protection/>
    </xf>
    <xf numFmtId="0" fontId="16" fillId="0" borderId="18" xfId="53" applyFont="1" applyFill="1" applyBorder="1" applyAlignment="1">
      <alignment horizontal="center"/>
      <protection/>
    </xf>
    <xf numFmtId="0" fontId="13" fillId="0" borderId="19" xfId="53" applyFont="1" applyFill="1" applyBorder="1" applyAlignment="1">
      <alignment horizontal="left"/>
      <protection/>
    </xf>
    <xf numFmtId="3" fontId="13" fillId="0" borderId="18" xfId="53" applyNumberFormat="1" applyFont="1" applyFill="1" applyBorder="1" applyAlignment="1">
      <alignment horizontal="right"/>
      <protection/>
    </xf>
    <xf numFmtId="0" fontId="16" fillId="0" borderId="20" xfId="53" applyFont="1" applyFill="1" applyBorder="1" applyAlignment="1">
      <alignment horizontal="center"/>
      <protection/>
    </xf>
    <xf numFmtId="0" fontId="13" fillId="0" borderId="28" xfId="53" applyFont="1" applyFill="1" applyBorder="1" applyAlignment="1">
      <alignment horizontal="left"/>
      <protection/>
    </xf>
    <xf numFmtId="3" fontId="13" fillId="0" borderId="20" xfId="5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10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3" fontId="9" fillId="0" borderId="0" xfId="53" applyNumberFormat="1" applyFont="1" applyFill="1" applyAlignment="1">
      <alignment/>
      <protection/>
    </xf>
    <xf numFmtId="0" fontId="10" fillId="0" borderId="29" xfId="53" applyFont="1" applyFill="1" applyBorder="1" applyAlignment="1">
      <alignment horizontal="center"/>
      <protection/>
    </xf>
    <xf numFmtId="0" fontId="1" fillId="0" borderId="3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1" fillId="0" borderId="31" xfId="53" applyFont="1" applyFill="1" applyBorder="1">
      <alignment/>
      <protection/>
    </xf>
    <xf numFmtId="1" fontId="9" fillId="0" borderId="0" xfId="53" applyNumberFormat="1" applyFont="1" applyFill="1">
      <alignment/>
      <protection/>
    </xf>
    <xf numFmtId="1" fontId="10" fillId="0" borderId="32" xfId="53" applyNumberFormat="1" applyFont="1" applyFill="1" applyBorder="1" applyAlignment="1">
      <alignment horizontal="center"/>
      <protection/>
    </xf>
    <xf numFmtId="1" fontId="1" fillId="0" borderId="33" xfId="53" applyNumberFormat="1" applyFont="1" applyFill="1" applyBorder="1">
      <alignment/>
      <protection/>
    </xf>
    <xf numFmtId="1" fontId="10" fillId="0" borderId="23" xfId="53" applyNumberFormat="1" applyFont="1" applyFill="1" applyBorder="1" applyAlignment="1">
      <alignment/>
      <protection/>
    </xf>
    <xf numFmtId="0" fontId="10" fillId="0" borderId="34" xfId="53" applyFont="1" applyFill="1" applyBorder="1" applyAlignment="1">
      <alignment horizontal="center"/>
      <protection/>
    </xf>
    <xf numFmtId="0" fontId="1" fillId="0" borderId="35" xfId="53" applyFont="1" applyFill="1" applyBorder="1">
      <alignment/>
      <protection/>
    </xf>
    <xf numFmtId="165" fontId="10" fillId="0" borderId="36" xfId="53" applyNumberFormat="1" applyFont="1" applyFill="1" applyBorder="1" applyAlignment="1">
      <alignment/>
      <protection/>
    </xf>
    <xf numFmtId="0" fontId="10" fillId="0" borderId="0" xfId="53" applyFont="1" applyFill="1" applyAlignment="1">
      <alignment horizontal="left"/>
      <protection/>
    </xf>
    <xf numFmtId="0" fontId="0" fillId="0" borderId="0" xfId="0" applyFill="1" applyAlignment="1">
      <alignment/>
    </xf>
    <xf numFmtId="3" fontId="15" fillId="0" borderId="0" xfId="53" applyNumberFormat="1" applyFont="1" applyFill="1" applyAlignment="1">
      <alignment/>
      <protection/>
    </xf>
    <xf numFmtId="3" fontId="10" fillId="0" borderId="0" xfId="53" applyNumberFormat="1" applyFont="1" applyFill="1" applyAlignment="1">
      <alignment/>
      <protection/>
    </xf>
    <xf numFmtId="3" fontId="10" fillId="0" borderId="0" xfId="53" applyNumberFormat="1" applyFont="1" applyFill="1">
      <alignment/>
      <protection/>
    </xf>
    <xf numFmtId="0" fontId="15" fillId="0" borderId="0" xfId="53" applyFont="1" applyFill="1" applyAlignment="1">
      <alignment horizontal="center"/>
      <protection/>
    </xf>
    <xf numFmtId="3" fontId="15" fillId="0" borderId="0" xfId="53" applyNumberFormat="1" applyFont="1" applyFill="1" applyBorder="1">
      <alignment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53" applyFont="1" applyFill="1" applyAlignment="1">
      <alignment/>
      <protection/>
    </xf>
    <xf numFmtId="0" fontId="18" fillId="0" borderId="0" xfId="53" applyFont="1" applyFill="1">
      <alignment/>
      <protection/>
    </xf>
    <xf numFmtId="0" fontId="18" fillId="0" borderId="0" xfId="53" applyFont="1" applyFill="1" applyAlignment="1">
      <alignment horizontal="center"/>
      <protection/>
    </xf>
    <xf numFmtId="3" fontId="18" fillId="0" borderId="0" xfId="53" applyNumberFormat="1" applyFont="1" applyFill="1" applyAlignment="1">
      <alignment/>
      <protection/>
    </xf>
    <xf numFmtId="0" fontId="18" fillId="0" borderId="0" xfId="53" applyFont="1" applyFill="1" applyAlignment="1">
      <alignment/>
      <protection/>
    </xf>
    <xf numFmtId="0" fontId="2" fillId="0" borderId="0" xfId="53" applyFont="1" applyFill="1" applyAlignment="1">
      <alignment/>
      <protection/>
    </xf>
    <xf numFmtId="0" fontId="2" fillId="0" borderId="0" xfId="53" applyFill="1" applyAlignment="1">
      <alignment/>
      <protection/>
    </xf>
    <xf numFmtId="0" fontId="19" fillId="0" borderId="0" xfId="53" applyFont="1" applyFill="1" applyAlignment="1">
      <alignment horizontal="left"/>
      <protection/>
    </xf>
    <xf numFmtId="0" fontId="19" fillId="0" borderId="0" xfId="53" applyFont="1" applyFill="1">
      <alignment/>
      <protection/>
    </xf>
    <xf numFmtId="3" fontId="19" fillId="0" borderId="0" xfId="53" applyNumberFormat="1" applyFont="1" applyFill="1" applyAlignment="1">
      <alignment/>
      <protection/>
    </xf>
    <xf numFmtId="0" fontId="19" fillId="0" borderId="0" xfId="53" applyFont="1" applyFill="1" applyAlignment="1">
      <alignment/>
      <protection/>
    </xf>
    <xf numFmtId="0" fontId="20" fillId="0" borderId="0" xfId="53" applyFont="1" applyFill="1" applyAlignment="1">
      <alignment/>
      <protection/>
    </xf>
    <xf numFmtId="0" fontId="20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1" fontId="19" fillId="0" borderId="0" xfId="53" applyNumberFormat="1" applyFont="1" applyFill="1" applyAlignment="1">
      <alignment/>
      <protection/>
    </xf>
    <xf numFmtId="0" fontId="10" fillId="33" borderId="0" xfId="53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5" fillId="0" borderId="0" xfId="40" applyFont="1" applyFill="1">
      <alignment/>
      <protection/>
    </xf>
    <xf numFmtId="3" fontId="10" fillId="0" borderId="37" xfId="53" applyNumberFormat="1" applyFont="1" applyFill="1" applyBorder="1" applyAlignment="1">
      <alignment/>
      <protection/>
    </xf>
    <xf numFmtId="3" fontId="10" fillId="0" borderId="0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/>
      <protection/>
    </xf>
    <xf numFmtId="0" fontId="15" fillId="0" borderId="0" xfId="40" applyFont="1" applyFill="1" applyAlignment="1">
      <alignment/>
      <protection/>
    </xf>
    <xf numFmtId="0" fontId="10" fillId="0" borderId="37" xfId="40" applyFont="1" applyFill="1" applyBorder="1" applyAlignment="1">
      <alignment horizontal="center"/>
      <protection/>
    </xf>
    <xf numFmtId="0" fontId="10" fillId="0" borderId="37" xfId="40" applyFont="1" applyFill="1" applyBorder="1">
      <alignment/>
      <protection/>
    </xf>
    <xf numFmtId="0" fontId="0" fillId="0" borderId="37" xfId="0" applyFill="1" applyBorder="1" applyAlignment="1">
      <alignment/>
    </xf>
    <xf numFmtId="1" fontId="13" fillId="0" borderId="23" xfId="53" applyNumberFormat="1" applyFont="1" applyFill="1" applyBorder="1" applyAlignment="1">
      <alignment/>
      <protection/>
    </xf>
    <xf numFmtId="0" fontId="15" fillId="0" borderId="0" xfId="40" applyFont="1" applyFill="1" applyBorder="1">
      <alignment/>
      <protection/>
    </xf>
    <xf numFmtId="0" fontId="0" fillId="0" borderId="0" xfId="0" applyFill="1" applyBorder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Fill="1">
      <alignment/>
      <protection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" fillId="0" borderId="0" xfId="40" applyFill="1" applyAlignment="1">
      <alignment/>
      <protection/>
    </xf>
    <xf numFmtId="3" fontId="10" fillId="0" borderId="22" xfId="53" applyNumberFormat="1" applyFont="1" applyFill="1" applyBorder="1" applyAlignment="1">
      <alignment horizontal="right"/>
      <protection/>
    </xf>
    <xf numFmtId="0" fontId="10" fillId="0" borderId="22" xfId="53" applyFont="1" applyFill="1" applyBorder="1">
      <alignment/>
      <protection/>
    </xf>
    <xf numFmtId="3" fontId="10" fillId="0" borderId="13" xfId="53" applyNumberFormat="1" applyFont="1" applyFill="1" applyBorder="1" applyAlignment="1">
      <alignment/>
      <protection/>
    </xf>
    <xf numFmtId="3" fontId="10" fillId="0" borderId="19" xfId="53" applyNumberFormat="1" applyFont="1" applyFill="1" applyBorder="1" applyAlignment="1">
      <alignment/>
      <protection/>
    </xf>
    <xf numFmtId="3" fontId="10" fillId="0" borderId="36" xfId="53" applyNumberFormat="1" applyFont="1" applyFill="1" applyBorder="1" applyAlignment="1">
      <alignment/>
      <protection/>
    </xf>
    <xf numFmtId="3" fontId="10" fillId="0" borderId="17" xfId="53" applyNumberFormat="1" applyFont="1" applyFill="1" applyBorder="1" applyAlignment="1">
      <alignment/>
      <protection/>
    </xf>
    <xf numFmtId="3" fontId="10" fillId="0" borderId="38" xfId="53" applyNumberFormat="1" applyFont="1" applyFill="1" applyBorder="1" applyAlignment="1">
      <alignment/>
      <protection/>
    </xf>
    <xf numFmtId="0" fontId="10" fillId="0" borderId="16" xfId="53" applyFont="1" applyFill="1" applyBorder="1">
      <alignment/>
      <protection/>
    </xf>
    <xf numFmtId="3" fontId="10" fillId="0" borderId="11" xfId="53" applyNumberFormat="1" applyFont="1" applyFill="1" applyBorder="1" applyAlignment="1">
      <alignment/>
      <protection/>
    </xf>
    <xf numFmtId="3" fontId="13" fillId="0" borderId="28" xfId="53" applyNumberFormat="1" applyFont="1" applyFill="1" applyBorder="1" applyAlignment="1">
      <alignment horizontal="right"/>
      <protection/>
    </xf>
    <xf numFmtId="0" fontId="20" fillId="0" borderId="0" xfId="53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20" fillId="0" borderId="0" xfId="53" applyFont="1" applyFill="1" applyAlignment="1">
      <alignment horizontal="left"/>
      <protection/>
    </xf>
    <xf numFmtId="167" fontId="1" fillId="0" borderId="0" xfId="40" applyNumberFormat="1" applyFill="1" applyAlignment="1">
      <alignment/>
      <protection/>
    </xf>
    <xf numFmtId="1" fontId="10" fillId="0" borderId="18" xfId="53" applyNumberFormat="1" applyFont="1" applyFill="1" applyBorder="1" applyAlignment="1">
      <alignment horizontal="right"/>
      <protection/>
    </xf>
    <xf numFmtId="0" fontId="10" fillId="0" borderId="18" xfId="53" applyFont="1" applyFill="1" applyBorder="1" applyAlignment="1">
      <alignment horizontal="right"/>
      <protection/>
    </xf>
    <xf numFmtId="3" fontId="10" fillId="0" borderId="18" xfId="53" applyNumberFormat="1" applyFont="1" applyFill="1" applyBorder="1" applyAlignment="1">
      <alignment horizontal="right"/>
      <protection/>
    </xf>
    <xf numFmtId="0" fontId="10" fillId="0" borderId="25" xfId="53" applyFont="1" applyFill="1" applyBorder="1">
      <alignment/>
      <protection/>
    </xf>
    <xf numFmtId="3" fontId="13" fillId="0" borderId="13" xfId="53" applyNumberFormat="1" applyFont="1" applyFill="1" applyBorder="1" applyAlignment="1">
      <alignment/>
      <protection/>
    </xf>
    <xf numFmtId="3" fontId="13" fillId="0" borderId="18" xfId="53" applyNumberFormat="1" applyFont="1" applyFill="1" applyBorder="1" applyAlignment="1">
      <alignment/>
      <protection/>
    </xf>
    <xf numFmtId="0" fontId="10" fillId="0" borderId="18" xfId="53" applyFont="1" applyFill="1" applyBorder="1">
      <alignment/>
      <protection/>
    </xf>
    <xf numFmtId="0" fontId="10" fillId="0" borderId="18" xfId="53" applyFont="1" applyFill="1" applyBorder="1" applyAlignment="1">
      <alignment horizontal="left"/>
      <protection/>
    </xf>
    <xf numFmtId="0" fontId="13" fillId="0" borderId="18" xfId="53" applyFont="1" applyFill="1" applyBorder="1" applyAlignment="1">
      <alignment horizontal="left"/>
      <protection/>
    </xf>
    <xf numFmtId="3" fontId="13" fillId="0" borderId="13" xfId="53" applyNumberFormat="1" applyFont="1" applyFill="1" applyBorder="1" applyAlignment="1">
      <alignment horizontal="right"/>
      <protection/>
    </xf>
    <xf numFmtId="0" fontId="13" fillId="0" borderId="20" xfId="53" applyFont="1" applyFill="1" applyBorder="1" applyAlignment="1">
      <alignment horizontal="left"/>
      <protection/>
    </xf>
    <xf numFmtId="3" fontId="13" fillId="0" borderId="39" xfId="53" applyNumberFormat="1" applyFont="1" applyFill="1" applyBorder="1" applyAlignment="1">
      <alignment horizontal="right"/>
      <protection/>
    </xf>
    <xf numFmtId="0" fontId="1" fillId="0" borderId="40" xfId="53" applyFont="1" applyFill="1" applyBorder="1">
      <alignment/>
      <protection/>
    </xf>
    <xf numFmtId="3" fontId="10" fillId="0" borderId="41" xfId="53" applyNumberFormat="1" applyFont="1" applyFill="1" applyBorder="1" applyAlignment="1">
      <alignment/>
      <protection/>
    </xf>
    <xf numFmtId="0" fontId="1" fillId="0" borderId="42" xfId="53" applyFont="1" applyFill="1" applyBorder="1">
      <alignment/>
      <protection/>
    </xf>
    <xf numFmtId="1" fontId="1" fillId="0" borderId="43" xfId="53" applyNumberFormat="1" applyFont="1" applyFill="1" applyBorder="1">
      <alignment/>
      <protection/>
    </xf>
    <xf numFmtId="1" fontId="10" fillId="0" borderId="44" xfId="53" applyNumberFormat="1" applyFont="1" applyFill="1" applyBorder="1" applyAlignment="1">
      <alignment/>
      <protection/>
    </xf>
    <xf numFmtId="0" fontId="1" fillId="0" borderId="15" xfId="53" applyFont="1" applyFill="1" applyBorder="1">
      <alignment/>
      <protection/>
    </xf>
    <xf numFmtId="165" fontId="10" fillId="0" borderId="45" xfId="53" applyNumberFormat="1" applyFont="1" applyFill="1" applyBorder="1" applyAlignment="1">
      <alignment/>
      <protection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0" fillId="0" borderId="0" xfId="53" applyFont="1" applyFill="1" applyBorder="1" applyAlignment="1">
      <alignment horizontal="center"/>
      <protection/>
    </xf>
    <xf numFmtId="0" fontId="10" fillId="0" borderId="0" xfId="53" applyFont="1" applyFill="1" applyBorder="1">
      <alignment/>
      <protection/>
    </xf>
    <xf numFmtId="166" fontId="10" fillId="0" borderId="21" xfId="53" applyNumberFormat="1" applyFont="1" applyFill="1" applyBorder="1" applyAlignment="1">
      <alignment/>
      <protection/>
    </xf>
    <xf numFmtId="166" fontId="13" fillId="0" borderId="23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 horizontal="right"/>
      <protection/>
    </xf>
    <xf numFmtId="0" fontId="13" fillId="0" borderId="0" xfId="53" applyFont="1" applyFill="1">
      <alignment/>
      <protection/>
    </xf>
    <xf numFmtId="166" fontId="10" fillId="0" borderId="20" xfId="53" applyNumberFormat="1" applyFont="1" applyFill="1" applyBorder="1" applyAlignment="1">
      <alignment/>
      <protection/>
    </xf>
    <xf numFmtId="1" fontId="10" fillId="0" borderId="19" xfId="53" applyNumberFormat="1" applyFont="1" applyFill="1" applyBorder="1">
      <alignment/>
      <protection/>
    </xf>
    <xf numFmtId="1" fontId="13" fillId="0" borderId="23" xfId="53" applyNumberFormat="1" applyFont="1" applyFill="1" applyBorder="1" applyAlignment="1">
      <alignment horizontal="center"/>
      <protection/>
    </xf>
    <xf numFmtId="1" fontId="13" fillId="0" borderId="24" xfId="53" applyNumberFormat="1" applyFont="1" applyFill="1" applyBorder="1" applyAlignment="1">
      <alignment horizontal="left"/>
      <protection/>
    </xf>
    <xf numFmtId="1" fontId="10" fillId="0" borderId="0" xfId="53" applyNumberFormat="1" applyFont="1" applyFill="1" applyBorder="1">
      <alignment/>
      <protection/>
    </xf>
    <xf numFmtId="1" fontId="13" fillId="0" borderId="0" xfId="53" applyNumberFormat="1" applyFont="1" applyFill="1" applyBorder="1">
      <alignment/>
      <protection/>
    </xf>
    <xf numFmtId="1" fontId="10" fillId="0" borderId="0" xfId="53" applyNumberFormat="1" applyFont="1" applyFill="1">
      <alignment/>
      <protection/>
    </xf>
    <xf numFmtId="1" fontId="10" fillId="0" borderId="26" xfId="53" applyNumberFormat="1" applyFont="1" applyFill="1" applyBorder="1" applyAlignment="1">
      <alignment horizontal="center"/>
      <protection/>
    </xf>
    <xf numFmtId="1" fontId="10" fillId="0" borderId="27" xfId="53" applyNumberFormat="1" applyFont="1" applyFill="1" applyBorder="1" applyAlignment="1">
      <alignment horizontal="left"/>
      <protection/>
    </xf>
    <xf numFmtId="3" fontId="9" fillId="0" borderId="26" xfId="53" applyNumberFormat="1" applyFont="1" applyFill="1" applyBorder="1" applyAlignment="1">
      <alignment/>
      <protection/>
    </xf>
    <xf numFmtId="1" fontId="13" fillId="0" borderId="0" xfId="53" applyNumberFormat="1" applyFont="1" applyFill="1">
      <alignment/>
      <protection/>
    </xf>
    <xf numFmtId="0" fontId="13" fillId="0" borderId="18" xfId="53" applyFont="1" applyFill="1" applyBorder="1" applyAlignment="1">
      <alignment horizontal="center"/>
      <protection/>
    </xf>
    <xf numFmtId="1" fontId="13" fillId="0" borderId="20" xfId="53" applyNumberFormat="1" applyFont="1" applyFill="1" applyBorder="1" applyAlignment="1">
      <alignment horizontal="center"/>
      <protection/>
    </xf>
    <xf numFmtId="1" fontId="13" fillId="0" borderId="28" xfId="53" applyNumberFormat="1" applyFont="1" applyFill="1" applyBorder="1" applyAlignment="1">
      <alignment horizontal="left"/>
      <protection/>
    </xf>
    <xf numFmtId="0" fontId="13" fillId="0" borderId="0" xfId="53" applyFont="1" applyFill="1" applyBorder="1">
      <alignment/>
      <protection/>
    </xf>
    <xf numFmtId="0" fontId="9" fillId="0" borderId="0" xfId="0" applyFont="1" applyFill="1" applyAlignment="1">
      <alignment horizontal="center"/>
    </xf>
    <xf numFmtId="0" fontId="1" fillId="0" borderId="41" xfId="53" applyFont="1" applyFill="1" applyBorder="1">
      <alignment/>
      <protection/>
    </xf>
    <xf numFmtId="3" fontId="10" fillId="0" borderId="40" xfId="53" applyNumberFormat="1" applyFont="1" applyFill="1" applyBorder="1" applyAlignment="1">
      <alignment/>
      <protection/>
    </xf>
    <xf numFmtId="0" fontId="1" fillId="0" borderId="46" xfId="53" applyFont="1" applyFill="1" applyBorder="1">
      <alignment/>
      <protection/>
    </xf>
    <xf numFmtId="1" fontId="10" fillId="0" borderId="23" xfId="53" applyNumberFormat="1" applyFont="1" applyFill="1" applyBorder="1" applyAlignment="1">
      <alignment horizontal="center"/>
      <protection/>
    </xf>
    <xf numFmtId="1" fontId="1" fillId="0" borderId="44" xfId="53" applyNumberFormat="1" applyFont="1" applyFill="1" applyBorder="1">
      <alignment/>
      <protection/>
    </xf>
    <xf numFmtId="1" fontId="10" fillId="0" borderId="43" xfId="53" applyNumberFormat="1" applyFont="1" applyFill="1" applyBorder="1" applyAlignment="1">
      <alignment/>
      <protection/>
    </xf>
    <xf numFmtId="0" fontId="10" fillId="0" borderId="36" xfId="53" applyFont="1" applyFill="1" applyBorder="1" applyAlignment="1">
      <alignment horizontal="center"/>
      <protection/>
    </xf>
    <xf numFmtId="0" fontId="1" fillId="0" borderId="45" xfId="53" applyFont="1" applyFill="1" applyBorder="1">
      <alignment/>
      <protection/>
    </xf>
    <xf numFmtId="165" fontId="10" fillId="0" borderId="15" xfId="53" applyNumberFormat="1" applyFont="1" applyFill="1" applyBorder="1" applyAlignment="1">
      <alignment/>
      <protection/>
    </xf>
    <xf numFmtId="1" fontId="10" fillId="0" borderId="15" xfId="53" applyNumberFormat="1" applyFont="1" applyFill="1" applyBorder="1" applyAlignment="1">
      <alignment/>
      <protection/>
    </xf>
    <xf numFmtId="3" fontId="1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53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0" fillId="0" borderId="0" xfId="40" applyFont="1" applyFill="1" applyAlignment="1">
      <alignment/>
      <protection/>
    </xf>
    <xf numFmtId="165" fontId="10" fillId="0" borderId="16" xfId="53" applyNumberFormat="1" applyFont="1" applyFill="1" applyBorder="1" applyAlignment="1">
      <alignment/>
      <protection/>
    </xf>
    <xf numFmtId="1" fontId="10" fillId="0" borderId="16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/>
      <protection/>
    </xf>
    <xf numFmtId="165" fontId="10" fillId="0" borderId="20" xfId="53" applyNumberFormat="1" applyFont="1" applyFill="1" applyBorder="1" applyAlignment="1">
      <alignment/>
      <protection/>
    </xf>
    <xf numFmtId="1" fontId="10" fillId="0" borderId="20" xfId="53" applyNumberFormat="1" applyFont="1" applyFill="1" applyBorder="1" applyAlignment="1">
      <alignment/>
      <protection/>
    </xf>
    <xf numFmtId="165" fontId="0" fillId="0" borderId="0" xfId="0" applyNumberFormat="1" applyFill="1" applyAlignment="1">
      <alignment/>
    </xf>
    <xf numFmtId="165" fontId="1" fillId="0" borderId="0" xfId="40" applyNumberFormat="1" applyFill="1" applyAlignment="1">
      <alignment/>
      <protection/>
    </xf>
    <xf numFmtId="1" fontId="10" fillId="0" borderId="21" xfId="53" applyNumberFormat="1" applyFont="1" applyFill="1" applyBorder="1" applyAlignment="1">
      <alignment/>
      <protection/>
    </xf>
    <xf numFmtId="165" fontId="10" fillId="0" borderId="22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/>
      <protection/>
    </xf>
    <xf numFmtId="165" fontId="13" fillId="0" borderId="23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right"/>
      <protection/>
    </xf>
    <xf numFmtId="165" fontId="10" fillId="0" borderId="22" xfId="53" applyNumberFormat="1" applyFont="1" applyFill="1" applyBorder="1" applyAlignment="1">
      <alignment horizontal="right"/>
      <protection/>
    </xf>
    <xf numFmtId="1" fontId="10" fillId="0" borderId="18" xfId="53" applyNumberFormat="1" applyFont="1" applyFill="1" applyBorder="1" applyAlignment="1">
      <alignment/>
      <protection/>
    </xf>
    <xf numFmtId="1" fontId="10" fillId="0" borderId="26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right"/>
      <protection/>
    </xf>
    <xf numFmtId="1" fontId="13" fillId="0" borderId="2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center"/>
      <protection/>
    </xf>
    <xf numFmtId="3" fontId="13" fillId="0" borderId="0" xfId="40" applyNumberFormat="1" applyFont="1" applyFill="1" applyAlignment="1">
      <alignment/>
      <protection/>
    </xf>
    <xf numFmtId="0" fontId="13" fillId="0" borderId="16" xfId="53" applyFont="1" applyFill="1" applyBorder="1" applyAlignment="1">
      <alignment horizontal="center"/>
      <protection/>
    </xf>
    <xf numFmtId="0" fontId="13" fillId="0" borderId="16" xfId="53" applyFont="1" applyFill="1" applyBorder="1">
      <alignment/>
      <protection/>
    </xf>
    <xf numFmtId="165" fontId="13" fillId="0" borderId="16" xfId="53" applyNumberFormat="1" applyFont="1" applyFill="1" applyBorder="1" applyAlignment="1">
      <alignment/>
      <protection/>
    </xf>
    <xf numFmtId="0" fontId="13" fillId="0" borderId="18" xfId="53" applyFont="1" applyFill="1" applyBorder="1">
      <alignment/>
      <protection/>
    </xf>
    <xf numFmtId="165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center"/>
      <protection/>
    </xf>
    <xf numFmtId="165" fontId="10" fillId="0" borderId="0" xfId="53" applyNumberFormat="1" applyFont="1" applyFill="1" applyBorder="1" applyAlignment="1">
      <alignment/>
      <protection/>
    </xf>
    <xf numFmtId="165" fontId="10" fillId="0" borderId="21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left"/>
      <protection/>
    </xf>
    <xf numFmtId="165" fontId="10" fillId="0" borderId="26" xfId="53" applyNumberFormat="1" applyFont="1" applyFill="1" applyBorder="1" applyAlignment="1">
      <alignment horizontal="center"/>
      <protection/>
    </xf>
    <xf numFmtId="0" fontId="10" fillId="0" borderId="20" xfId="53" applyFont="1" applyFill="1" applyBorder="1" applyAlignment="1">
      <alignment horizontal="left"/>
      <protection/>
    </xf>
    <xf numFmtId="165" fontId="10" fillId="0" borderId="20" xfId="53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/>
    </xf>
    <xf numFmtId="165" fontId="9" fillId="0" borderId="0" xfId="53" applyNumberFormat="1" applyFont="1" applyFill="1" applyAlignment="1">
      <alignment/>
      <protection/>
    </xf>
    <xf numFmtId="165" fontId="10" fillId="0" borderId="21" xfId="53" applyNumberFormat="1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166" fontId="10" fillId="0" borderId="47" xfId="53" applyNumberFormat="1" applyFont="1" applyBorder="1">
      <alignment/>
      <protection/>
    </xf>
    <xf numFmtId="166" fontId="10" fillId="0" borderId="48" xfId="53" applyNumberFormat="1" applyFont="1" applyBorder="1">
      <alignment/>
      <protection/>
    </xf>
    <xf numFmtId="166" fontId="9" fillId="0" borderId="49" xfId="53" applyNumberFormat="1" applyFont="1" applyBorder="1">
      <alignment/>
      <protection/>
    </xf>
    <xf numFmtId="166" fontId="10" fillId="0" borderId="50" xfId="53" applyNumberFormat="1" applyFont="1" applyBorder="1">
      <alignment/>
      <protection/>
    </xf>
    <xf numFmtId="166" fontId="10" fillId="34" borderId="47" xfId="53" applyNumberFormat="1" applyFont="1" applyFill="1" applyBorder="1">
      <alignment/>
      <protection/>
    </xf>
    <xf numFmtId="166" fontId="10" fillId="34" borderId="48" xfId="53" applyNumberFormat="1" applyFont="1" applyFill="1" applyBorder="1">
      <alignment/>
      <protection/>
    </xf>
    <xf numFmtId="166" fontId="9" fillId="34" borderId="49" xfId="53" applyNumberFormat="1" applyFont="1" applyFill="1" applyBorder="1">
      <alignment/>
      <protection/>
    </xf>
    <xf numFmtId="166" fontId="10" fillId="34" borderId="50" xfId="53" applyNumberFormat="1" applyFont="1" applyFill="1" applyBorder="1">
      <alignment/>
      <protection/>
    </xf>
    <xf numFmtId="166" fontId="10" fillId="34" borderId="51" xfId="53" applyNumberFormat="1" applyFont="1" applyFill="1" applyBorder="1">
      <alignment/>
      <protection/>
    </xf>
    <xf numFmtId="166" fontId="9" fillId="34" borderId="48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3" fillId="34" borderId="48" xfId="53" applyNumberFormat="1" applyFont="1" applyFill="1" applyBorder="1" applyAlignment="1">
      <alignment horizontal="right"/>
      <protection/>
    </xf>
    <xf numFmtId="166" fontId="13" fillId="34" borderId="50" xfId="53" applyNumberFormat="1" applyFont="1" applyFill="1" applyBorder="1" applyAlignment="1">
      <alignment horizontal="right"/>
      <protection/>
    </xf>
    <xf numFmtId="166" fontId="10" fillId="34" borderId="47" xfId="53" applyNumberFormat="1" applyFont="1" applyFill="1" applyBorder="1">
      <alignment/>
      <protection/>
    </xf>
    <xf numFmtId="166" fontId="10" fillId="0" borderId="48" xfId="53" applyNumberFormat="1" applyFont="1" applyFill="1" applyBorder="1">
      <alignment/>
      <protection/>
    </xf>
    <xf numFmtId="166" fontId="10" fillId="0" borderId="49" xfId="53" applyNumberFormat="1" applyFont="1" applyFill="1" applyBorder="1">
      <alignment/>
      <protection/>
    </xf>
    <xf numFmtId="166" fontId="10" fillId="0" borderId="50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6" fillId="0" borderId="47" xfId="53" applyNumberFormat="1" applyFont="1" applyBorder="1">
      <alignment/>
      <protection/>
    </xf>
    <xf numFmtId="166" fontId="16" fillId="34" borderId="50" xfId="53" applyNumberFormat="1" applyFont="1" applyFill="1" applyBorder="1">
      <alignment/>
      <protection/>
    </xf>
    <xf numFmtId="166" fontId="10" fillId="34" borderId="53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3" fillId="0" borderId="54" xfId="53" applyNumberFormat="1" applyFont="1" applyBorder="1">
      <alignment/>
      <protection/>
    </xf>
    <xf numFmtId="166" fontId="16" fillId="34" borderId="55" xfId="53" applyNumberFormat="1" applyFont="1" applyFill="1" applyBorder="1">
      <alignment/>
      <protection/>
    </xf>
    <xf numFmtId="165" fontId="10" fillId="0" borderId="53" xfId="53" applyNumberFormat="1" applyFont="1" applyBorder="1">
      <alignment/>
      <protection/>
    </xf>
    <xf numFmtId="165" fontId="10" fillId="0" borderId="48" xfId="53" applyNumberFormat="1" applyFont="1" applyBorder="1">
      <alignment/>
      <protection/>
    </xf>
    <xf numFmtId="165" fontId="10" fillId="0" borderId="50" xfId="53" applyNumberFormat="1" applyFont="1" applyBorder="1">
      <alignment/>
      <protection/>
    </xf>
    <xf numFmtId="165" fontId="10" fillId="0" borderId="20" xfId="53" applyNumberFormat="1" applyFont="1" applyFill="1" applyBorder="1" applyAlignment="1">
      <alignment horizontal="center"/>
      <protection/>
    </xf>
    <xf numFmtId="165" fontId="13" fillId="0" borderId="16" xfId="53" applyNumberFormat="1" applyFont="1" applyFill="1" applyBorder="1">
      <alignment/>
      <protection/>
    </xf>
    <xf numFmtId="165" fontId="13" fillId="0" borderId="18" xfId="53" applyNumberFormat="1" applyFont="1" applyFill="1" applyBorder="1">
      <alignment/>
      <protection/>
    </xf>
    <xf numFmtId="165" fontId="10" fillId="0" borderId="20" xfId="53" applyNumberFormat="1" applyFont="1" applyFill="1" applyBorder="1">
      <alignment/>
      <protection/>
    </xf>
    <xf numFmtId="165" fontId="10" fillId="0" borderId="25" xfId="53" applyNumberFormat="1" applyFont="1" applyFill="1" applyBorder="1" applyAlignment="1">
      <alignment horizontal="right"/>
      <protection/>
    </xf>
    <xf numFmtId="165" fontId="10" fillId="0" borderId="16" xfId="53" applyNumberFormat="1" applyFont="1" applyFill="1" applyBorder="1" applyAlignment="1">
      <alignment horizontal="right"/>
      <protection/>
    </xf>
    <xf numFmtId="165" fontId="13" fillId="0" borderId="20" xfId="53" applyNumberFormat="1" applyFont="1" applyFill="1" applyBorder="1" applyAlignment="1">
      <alignment horizontal="right"/>
      <protection/>
    </xf>
    <xf numFmtId="165" fontId="10" fillId="0" borderId="21" xfId="53" applyNumberFormat="1" applyFont="1" applyFill="1" applyBorder="1" applyAlignment="1">
      <alignment horizontal="right"/>
      <protection/>
    </xf>
    <xf numFmtId="165" fontId="10" fillId="0" borderId="23" xfId="53" applyNumberFormat="1" applyFont="1" applyFill="1" applyBorder="1" applyAlignment="1">
      <alignment horizontal="right"/>
      <protection/>
    </xf>
    <xf numFmtId="165" fontId="10" fillId="0" borderId="26" xfId="53" applyNumberFormat="1" applyFont="1" applyFill="1" applyBorder="1" applyAlignment="1">
      <alignment horizontal="right"/>
      <protection/>
    </xf>
    <xf numFmtId="165" fontId="10" fillId="0" borderId="36" xfId="53" applyNumberFormat="1" applyFont="1" applyFill="1" applyBorder="1" applyAlignment="1">
      <alignment horizontal="right"/>
      <protection/>
    </xf>
    <xf numFmtId="165" fontId="10" fillId="0" borderId="25" xfId="53" applyNumberFormat="1" applyFont="1" applyFill="1" applyBorder="1">
      <alignment/>
      <protection/>
    </xf>
    <xf numFmtId="165" fontId="10" fillId="0" borderId="16" xfId="53" applyNumberFormat="1" applyFont="1" applyFill="1" applyBorder="1">
      <alignment/>
      <protection/>
    </xf>
    <xf numFmtId="165" fontId="13" fillId="0" borderId="20" xfId="53" applyNumberFormat="1" applyFont="1" applyFill="1" applyBorder="1">
      <alignment/>
      <protection/>
    </xf>
    <xf numFmtId="165" fontId="10" fillId="0" borderId="21" xfId="53" applyNumberFormat="1" applyFont="1" applyFill="1" applyBorder="1">
      <alignment/>
      <protection/>
    </xf>
    <xf numFmtId="165" fontId="10" fillId="0" borderId="23" xfId="53" applyNumberFormat="1" applyFont="1" applyFill="1" applyBorder="1">
      <alignment/>
      <protection/>
    </xf>
    <xf numFmtId="165" fontId="10" fillId="0" borderId="26" xfId="53" applyNumberFormat="1" applyFont="1" applyFill="1" applyBorder="1">
      <alignment/>
      <protection/>
    </xf>
    <xf numFmtId="165" fontId="10" fillId="0" borderId="18" xfId="53" applyNumberFormat="1" applyFont="1" applyFill="1" applyBorder="1">
      <alignment/>
      <protection/>
    </xf>
    <xf numFmtId="165" fontId="10" fillId="0" borderId="36" xfId="53" applyNumberFormat="1" applyFont="1" applyFill="1" applyBorder="1">
      <alignment/>
      <protection/>
    </xf>
    <xf numFmtId="165" fontId="10" fillId="0" borderId="53" xfId="54" applyNumberFormat="1" applyFont="1" applyFill="1" applyBorder="1" applyAlignment="1">
      <alignment horizontal="right"/>
      <protection/>
    </xf>
    <xf numFmtId="165" fontId="10" fillId="0" borderId="53" xfId="55" applyNumberFormat="1" applyFont="1" applyFill="1" applyBorder="1" applyAlignment="1">
      <alignment horizontal="right"/>
      <protection/>
    </xf>
    <xf numFmtId="165" fontId="13" fillId="0" borderId="18" xfId="53" applyNumberFormat="1" applyFont="1" applyFill="1" applyBorder="1" applyAlignment="1">
      <alignment horizontal="right"/>
      <protection/>
    </xf>
    <xf numFmtId="165" fontId="13" fillId="0" borderId="48" xfId="54" applyNumberFormat="1" applyFont="1" applyFill="1" applyBorder="1" applyAlignment="1">
      <alignment horizontal="right"/>
      <protection/>
    </xf>
    <xf numFmtId="165" fontId="13" fillId="0" borderId="48" xfId="55" applyNumberFormat="1" applyFont="1" applyFill="1" applyBorder="1" applyAlignment="1">
      <alignment horizontal="right"/>
      <protection/>
    </xf>
    <xf numFmtId="165" fontId="10" fillId="0" borderId="50" xfId="54" applyNumberFormat="1" applyFont="1" applyFill="1" applyBorder="1" applyAlignment="1">
      <alignment horizontal="right"/>
      <protection/>
    </xf>
    <xf numFmtId="165" fontId="10" fillId="0" borderId="50" xfId="55" applyNumberFormat="1" applyFont="1" applyBorder="1" applyAlignment="1">
      <alignment horizontal="right"/>
      <protection/>
    </xf>
    <xf numFmtId="165" fontId="10" fillId="0" borderId="0" xfId="53" applyNumberFormat="1" applyFont="1" applyFill="1" applyBorder="1" applyAlignment="1">
      <alignment horizontal="right"/>
      <protection/>
    </xf>
    <xf numFmtId="3" fontId="10" fillId="0" borderId="0" xfId="40" applyNumberFormat="1" applyFont="1" applyFill="1" applyAlignment="1">
      <alignment horizontal="right"/>
      <protection/>
    </xf>
    <xf numFmtId="165" fontId="10" fillId="34" borderId="47" xfId="55" applyNumberFormat="1" applyFont="1" applyFill="1" applyBorder="1" applyAlignment="1">
      <alignment horizontal="right"/>
      <protection/>
    </xf>
    <xf numFmtId="165" fontId="10" fillId="34" borderId="56" xfId="55" applyNumberFormat="1" applyFont="1" applyFill="1" applyBorder="1" applyAlignment="1">
      <alignment horizontal="right"/>
      <protection/>
    </xf>
    <xf numFmtId="165" fontId="13" fillId="0" borderId="49" xfId="54" applyNumberFormat="1" applyFont="1" applyFill="1" applyBorder="1" applyAlignment="1">
      <alignment horizontal="right"/>
      <protection/>
    </xf>
    <xf numFmtId="165" fontId="13" fillId="34" borderId="49" xfId="55" applyNumberFormat="1" applyFont="1" applyFill="1" applyBorder="1" applyAlignment="1">
      <alignment horizontal="right"/>
      <protection/>
    </xf>
    <xf numFmtId="165" fontId="10" fillId="0" borderId="56" xfId="54" applyNumberFormat="1" applyFont="1" applyFill="1" applyBorder="1" applyAlignment="1">
      <alignment horizontal="right"/>
      <protection/>
    </xf>
    <xf numFmtId="165" fontId="13" fillId="0" borderId="21" xfId="53" applyNumberFormat="1" applyFont="1" applyFill="1" applyBorder="1" applyAlignment="1">
      <alignment horizontal="right"/>
      <protection/>
    </xf>
    <xf numFmtId="165" fontId="10" fillId="34" borderId="51" xfId="55" applyNumberFormat="1" applyFont="1" applyFill="1" applyBorder="1" applyAlignment="1">
      <alignment horizontal="right"/>
      <protection/>
    </xf>
    <xf numFmtId="165" fontId="10" fillId="34" borderId="53" xfId="55" applyNumberFormat="1" applyFont="1" applyFill="1" applyBorder="1" applyAlignment="1">
      <alignment horizontal="right"/>
      <protection/>
    </xf>
    <xf numFmtId="165" fontId="13" fillId="34" borderId="50" xfId="55" applyNumberFormat="1" applyFont="1" applyFill="1" applyBorder="1" applyAlignment="1">
      <alignment horizontal="right"/>
      <protection/>
    </xf>
    <xf numFmtId="165" fontId="10" fillId="0" borderId="51" xfId="54" applyNumberFormat="1" applyFont="1" applyFill="1" applyBorder="1" applyAlignment="1">
      <alignment horizontal="right"/>
      <protection/>
    </xf>
    <xf numFmtId="165" fontId="13" fillId="34" borderId="48" xfId="55" applyNumberFormat="1" applyFont="1" applyFill="1" applyBorder="1" applyAlignment="1">
      <alignment horizontal="right"/>
      <protection/>
    </xf>
    <xf numFmtId="165" fontId="10" fillId="34" borderId="50" xfId="55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 horizontal="right"/>
    </xf>
    <xf numFmtId="165" fontId="9" fillId="0" borderId="0" xfId="53" applyNumberFormat="1" applyFont="1" applyFill="1" applyAlignment="1">
      <alignment horizontal="right"/>
      <protection/>
    </xf>
    <xf numFmtId="165" fontId="10" fillId="34" borderId="52" xfId="55" applyNumberFormat="1" applyFont="1" applyFill="1" applyBorder="1" applyAlignment="1">
      <alignment horizontal="right"/>
      <protection/>
    </xf>
    <xf numFmtId="165" fontId="10" fillId="34" borderId="57" xfId="55" applyNumberFormat="1" applyFont="1" applyFill="1" applyBorder="1" applyAlignment="1">
      <alignment horizontal="right"/>
      <protection/>
    </xf>
    <xf numFmtId="3" fontId="10" fillId="0" borderId="16" xfId="53" applyNumberFormat="1" applyFont="1" applyFill="1" applyBorder="1">
      <alignment/>
      <protection/>
    </xf>
    <xf numFmtId="3" fontId="10" fillId="0" borderId="18" xfId="53" applyNumberFormat="1" applyFont="1" applyFill="1" applyBorder="1">
      <alignment/>
      <protection/>
    </xf>
    <xf numFmtId="3" fontId="10" fillId="0" borderId="20" xfId="53" applyNumberFormat="1" applyFont="1" applyFill="1" applyBorder="1">
      <alignment/>
      <protection/>
    </xf>
    <xf numFmtId="3" fontId="10" fillId="0" borderId="0" xfId="40" applyNumberFormat="1" applyFont="1" applyFill="1">
      <alignment/>
      <protection/>
    </xf>
    <xf numFmtId="3" fontId="10" fillId="0" borderId="21" xfId="53" applyNumberFormat="1" applyFont="1" applyFill="1" applyBorder="1">
      <alignment/>
      <protection/>
    </xf>
    <xf numFmtId="3" fontId="10" fillId="0" borderId="22" xfId="53" applyNumberFormat="1" applyFont="1" applyFill="1" applyBorder="1">
      <alignment/>
      <protection/>
    </xf>
    <xf numFmtId="3" fontId="13" fillId="0" borderId="23" xfId="53" applyNumberFormat="1" applyFont="1" applyFill="1" applyBorder="1">
      <alignment/>
      <protection/>
    </xf>
    <xf numFmtId="3" fontId="10" fillId="0" borderId="25" xfId="53" applyNumberFormat="1" applyFont="1" applyFill="1" applyBorder="1">
      <alignment/>
      <protection/>
    </xf>
    <xf numFmtId="3" fontId="10" fillId="0" borderId="26" xfId="53" applyNumberFormat="1" applyFont="1" applyFill="1" applyBorder="1">
      <alignment/>
      <protection/>
    </xf>
    <xf numFmtId="3" fontId="9" fillId="0" borderId="0" xfId="0" applyNumberFormat="1" applyFont="1" applyFill="1" applyBorder="1" applyAlignment="1">
      <alignment/>
    </xf>
    <xf numFmtId="3" fontId="9" fillId="0" borderId="0" xfId="53" applyNumberFormat="1" applyFont="1" applyFill="1">
      <alignment/>
      <protection/>
    </xf>
    <xf numFmtId="1" fontId="10" fillId="0" borderId="23" xfId="53" applyNumberFormat="1" applyFont="1" applyFill="1" applyBorder="1">
      <alignment/>
      <protection/>
    </xf>
    <xf numFmtId="3" fontId="10" fillId="0" borderId="11" xfId="53" applyNumberFormat="1" applyFont="1" applyFill="1" applyBorder="1">
      <alignment/>
      <protection/>
    </xf>
    <xf numFmtId="3" fontId="10" fillId="0" borderId="0" xfId="53" applyNumberFormat="1" applyFont="1" applyFill="1" applyBorder="1">
      <alignment/>
      <protection/>
    </xf>
    <xf numFmtId="3" fontId="9" fillId="0" borderId="0" xfId="0" applyNumberFormat="1" applyFont="1" applyFill="1" applyAlignment="1">
      <alignment/>
    </xf>
    <xf numFmtId="0" fontId="8" fillId="0" borderId="0" xfId="53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1B_Bilan Agreste oeufs2012" xfId="54"/>
    <cellStyle name="Normal_PDTT1B_Bilan Agreste oeufs2013old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2060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ressources et 
des emplois
</a:t>
            </a:r>
          </a:p>
        </c:rich>
      </c:tx>
      <c:layout>
        <c:manualLayout>
          <c:xMode val="factor"/>
          <c:yMode val="factor"/>
          <c:x val="-0.01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825"/>
          <c:w val="0.940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HistoViandesTotal!$D$30:$Y$30</c:f>
              <c:numCache>
                <c:ptCount val="22"/>
                <c:pt idx="0">
                  <c:v>6348.638547657964</c:v>
                </c:pt>
                <c:pt idx="1">
                  <c:v>6291.8537969763065</c:v>
                </c:pt>
                <c:pt idx="2">
                  <c:v>6543.562046723337</c:v>
                </c:pt>
                <c:pt idx="3">
                  <c:v>6544.992986787996</c:v>
                </c:pt>
                <c:pt idx="4">
                  <c:v>6066.338945616408</c:v>
                </c:pt>
                <c:pt idx="5">
                  <c:v>6162.738272355978</c:v>
                </c:pt>
                <c:pt idx="6">
                  <c:v>6186.296449484576</c:v>
                </c:pt>
                <c:pt idx="7">
                  <c:v>6114.099901712509</c:v>
                </c:pt>
                <c:pt idx="8">
                  <c:v>6012.396296178753</c:v>
                </c:pt>
                <c:pt idx="9">
                  <c:v>6057.044242827724</c:v>
                </c:pt>
                <c:pt idx="10">
                  <c:v>5985.808912766035</c:v>
                </c:pt>
                <c:pt idx="11">
                  <c:v>6119.429808673982</c:v>
                </c:pt>
                <c:pt idx="12">
                  <c:v>6092.482989052449</c:v>
                </c:pt>
                <c:pt idx="13">
                  <c:v>6114.675964886464</c:v>
                </c:pt>
                <c:pt idx="14">
                  <c:v>6167.912791497382</c:v>
                </c:pt>
                <c:pt idx="15">
                  <c:v>6118.428710694866</c:v>
                </c:pt>
                <c:pt idx="16">
                  <c:v>6059.441312756789</c:v>
                </c:pt>
                <c:pt idx="17">
                  <c:v>5996.079457239789</c:v>
                </c:pt>
                <c:pt idx="18">
                  <c:v>6157.148385944953</c:v>
                </c:pt>
                <c:pt idx="19">
                  <c:v>6241.632969711523</c:v>
                </c:pt>
                <c:pt idx="20">
                  <c:v>6232.889527364384</c:v>
                </c:pt>
                <c:pt idx="21">
                  <c:v>6230.877725531968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0"/>
        </c:ser>
        <c:marker val="1"/>
        <c:axId val="29252557"/>
        <c:axId val="61946422"/>
      </c:line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46422"/>
        <c:crossesAt val="0"/>
        <c:auto val="0"/>
        <c:lblOffset val="100"/>
        <c:tickLblSkip val="2"/>
        <c:noMultiLvlLbl val="0"/>
      </c:catAx>
      <c:valAx>
        <c:axId val="61946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525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75"/>
          <c:y val="0.85475"/>
          <c:w val="0.566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9475"/>
          <c:w val="0.859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HistoViandesBovines!$D$39:$Y$39</c:f>
              <c:numCache>
                <c:ptCount val="22"/>
                <c:pt idx="0">
                  <c:v>112.91674809458935</c:v>
                </c:pt>
                <c:pt idx="1">
                  <c:v>109.68272795571707</c:v>
                </c:pt>
                <c:pt idx="2">
                  <c:v>101.05151735534093</c:v>
                </c:pt>
                <c:pt idx="3">
                  <c:v>98.64021320229793</c:v>
                </c:pt>
                <c:pt idx="4">
                  <c:v>97.80305955811627</c:v>
                </c:pt>
                <c:pt idx="5">
                  <c:v>98.9521316437391</c:v>
                </c:pt>
                <c:pt idx="6">
                  <c:v>95.76235147254714</c:v>
                </c:pt>
                <c:pt idx="7">
                  <c:v>97.71123283087431</c:v>
                </c:pt>
                <c:pt idx="8">
                  <c:v>97.03006903806805</c:v>
                </c:pt>
                <c:pt idx="9">
                  <c:v>92.33130570307891</c:v>
                </c:pt>
                <c:pt idx="10">
                  <c:v>91.74533277402438</c:v>
                </c:pt>
                <c:pt idx="11">
                  <c:v>91.33067554085383</c:v>
                </c:pt>
                <c:pt idx="12">
                  <c:v>91.92602658441552</c:v>
                </c:pt>
                <c:pt idx="13">
                  <c:v>91.51011486261001</c:v>
                </c:pt>
                <c:pt idx="14">
                  <c:v>92.55361270834987</c:v>
                </c:pt>
                <c:pt idx="15">
                  <c:v>96.29244314066062</c:v>
                </c:pt>
                <c:pt idx="16">
                  <c:v>92.70520956573755</c:v>
                </c:pt>
                <c:pt idx="17">
                  <c:v>90.74167849574502</c:v>
                </c:pt>
                <c:pt idx="18">
                  <c:v>91.24220591390369</c:v>
                </c:pt>
                <c:pt idx="19">
                  <c:v>92.95805362158887</c:v>
                </c:pt>
                <c:pt idx="20">
                  <c:v>94.38436573622366</c:v>
                </c:pt>
                <c:pt idx="21">
                  <c:v>94.46705214796482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HistoViandesBovines!$D$40:$Y$40</c:f>
              <c:numCache>
                <c:ptCount val="22"/>
                <c:pt idx="0">
                  <c:v>128.82499416217712</c:v>
                </c:pt>
                <c:pt idx="1">
                  <c:v>126.62392438006373</c:v>
                </c:pt>
                <c:pt idx="2">
                  <c:v>116.56480215899913</c:v>
                </c:pt>
                <c:pt idx="3">
                  <c:v>113.24325289468766</c:v>
                </c:pt>
                <c:pt idx="4">
                  <c:v>113.60930751358762</c:v>
                </c:pt>
                <c:pt idx="5">
                  <c:v>113.1316653262228</c:v>
                </c:pt>
                <c:pt idx="6">
                  <c:v>111.74176436723427</c:v>
                </c:pt>
                <c:pt idx="7">
                  <c:v>113.9576500734359</c:v>
                </c:pt>
                <c:pt idx="8">
                  <c:v>112.55532350540992</c:v>
                </c:pt>
                <c:pt idx="9">
                  <c:v>106.79954164558414</c:v>
                </c:pt>
                <c:pt idx="10">
                  <c:v>106.27606488417294</c:v>
                </c:pt>
                <c:pt idx="11">
                  <c:v>104.81569021817809</c:v>
                </c:pt>
                <c:pt idx="12">
                  <c:v>104.67048471054221</c:v>
                </c:pt>
                <c:pt idx="13">
                  <c:v>105.28394252545641</c:v>
                </c:pt>
                <c:pt idx="14">
                  <c:v>107.10544365215549</c:v>
                </c:pt>
                <c:pt idx="15">
                  <c:v>112.85164439604401</c:v>
                </c:pt>
                <c:pt idx="16">
                  <c:v>107.08299613125806</c:v>
                </c:pt>
                <c:pt idx="17">
                  <c:v>103.63613262786383</c:v>
                </c:pt>
                <c:pt idx="18">
                  <c:v>104.13137365982705</c:v>
                </c:pt>
                <c:pt idx="19">
                  <c:v>106.80452365783957</c:v>
                </c:pt>
                <c:pt idx="20">
                  <c:v>109.17638736994135</c:v>
                </c:pt>
                <c:pt idx="21">
                  <c:v>109.60775780700399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8576459"/>
        <c:axId val="10079268"/>
      </c:lineChart>
      <c:catAx>
        <c:axId val="857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79268"/>
        <c:crossesAt val="0"/>
        <c:auto val="1"/>
        <c:lblOffset val="100"/>
        <c:tickLblSkip val="2"/>
        <c:noMultiLvlLbl val="0"/>
      </c:catAx>
      <c:valAx>
        <c:axId val="10079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764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5"/>
          <c:y val="0.83025"/>
          <c:w val="0.771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5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065"/>
          <c:w val="0.909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HistoViandesPorcines!$D$30:$Y$30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HistoViandesPorcines!$D$23:$Y$23</c:f>
              <c:numCache>
                <c:ptCount val="22"/>
                <c:pt idx="0">
                  <c:v>449.767516</c:v>
                </c:pt>
                <c:pt idx="1">
                  <c:v>443.42683400000004</c:v>
                </c:pt>
                <c:pt idx="2">
                  <c:v>488.324154</c:v>
                </c:pt>
                <c:pt idx="3">
                  <c:v>503.2640379999999</c:v>
                </c:pt>
                <c:pt idx="4">
                  <c:v>502.9612</c:v>
                </c:pt>
                <c:pt idx="5">
                  <c:v>480.247</c:v>
                </c:pt>
                <c:pt idx="6">
                  <c:v>467.9726</c:v>
                </c:pt>
                <c:pt idx="7">
                  <c:v>488.789</c:v>
                </c:pt>
                <c:pt idx="8">
                  <c:v>499.0454</c:v>
                </c:pt>
                <c:pt idx="9">
                  <c:v>507.0393</c:v>
                </c:pt>
                <c:pt idx="10">
                  <c:v>530.7244</c:v>
                </c:pt>
                <c:pt idx="11">
                  <c:v>569.1763</c:v>
                </c:pt>
                <c:pt idx="12">
                  <c:v>595.6259999999999</c:v>
                </c:pt>
                <c:pt idx="13">
                  <c:v>583.0148</c:v>
                </c:pt>
                <c:pt idx="14">
                  <c:v>591.95726</c:v>
                </c:pt>
                <c:pt idx="15">
                  <c:v>583.233354</c:v>
                </c:pt>
                <c:pt idx="16">
                  <c:v>602.799156</c:v>
                </c:pt>
                <c:pt idx="17">
                  <c:v>617.0686269999999</c:v>
                </c:pt>
                <c:pt idx="18">
                  <c:v>620.3459770000003</c:v>
                </c:pt>
                <c:pt idx="19">
                  <c:v>603.252929</c:v>
                </c:pt>
                <c:pt idx="20">
                  <c:v>564.4003190000002</c:v>
                </c:pt>
                <c:pt idx="21">
                  <c:v>575.49575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23604549"/>
        <c:axId val="11114350"/>
      </c:line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14350"/>
        <c:crossesAt val="0"/>
        <c:auto val="1"/>
        <c:lblOffset val="100"/>
        <c:tickLblSkip val="2"/>
        <c:noMultiLvlLbl val="0"/>
      </c:catAx>
      <c:valAx>
        <c:axId val="1111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0454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8095"/>
          <c:w val="0.6097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35"/>
          <c:w val="0.901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HistoViandesPorcines!$D$41:$Y$41</c:f>
              <c:numCache>
                <c:ptCount val="22"/>
                <c:pt idx="0">
                  <c:v>35.205805429451416</c:v>
                </c:pt>
                <c:pt idx="1">
                  <c:v>34.64314133823981</c:v>
                </c:pt>
                <c:pt idx="2">
                  <c:v>37.24744858042061</c:v>
                </c:pt>
                <c:pt idx="3">
                  <c:v>36.829473348060965</c:v>
                </c:pt>
                <c:pt idx="4">
                  <c:v>32.70696754871323</c:v>
                </c:pt>
                <c:pt idx="5">
                  <c:v>33.18432681234681</c:v>
                </c:pt>
                <c:pt idx="6">
                  <c:v>33.43781356081495</c:v>
                </c:pt>
                <c:pt idx="7">
                  <c:v>35.38080725537688</c:v>
                </c:pt>
                <c:pt idx="8">
                  <c:v>34.43891051152045</c:v>
                </c:pt>
                <c:pt idx="9">
                  <c:v>33.858220164109596</c:v>
                </c:pt>
                <c:pt idx="10">
                  <c:v>33.806428108133815</c:v>
                </c:pt>
                <c:pt idx="11">
                  <c:v>34.4518589119595</c:v>
                </c:pt>
                <c:pt idx="12">
                  <c:v>33.71780884731752</c:v>
                </c:pt>
                <c:pt idx="13">
                  <c:v>33.30232843083907</c:v>
                </c:pt>
                <c:pt idx="14">
                  <c:v>33.04597262979249</c:v>
                </c:pt>
                <c:pt idx="15">
                  <c:v>32.459503232276475</c:v>
                </c:pt>
                <c:pt idx="16">
                  <c:v>32.27297473078805</c:v>
                </c:pt>
                <c:pt idx="17">
                  <c:v>32.02910524391915</c:v>
                </c:pt>
                <c:pt idx="18">
                  <c:v>32.85633814630004</c:v>
                </c:pt>
                <c:pt idx="19">
                  <c:v>33.188634242825344</c:v>
                </c:pt>
                <c:pt idx="20">
                  <c:v>32.5881804073725</c:v>
                </c:pt>
                <c:pt idx="21">
                  <c:v>32.482129634601044</c:v>
                </c:pt>
              </c:numCache>
            </c:numRef>
          </c:val>
          <c:smooth val="0"/>
        </c:ser>
        <c:marker val="1"/>
        <c:axId val="32920287"/>
        <c:axId val="27847128"/>
      </c:lineChart>
      <c:lineChart>
        <c:grouping val="standard"/>
        <c:varyColors val="0"/>
        <c:ser>
          <c:idx val="0"/>
          <c:order val="1"/>
          <c:tx>
            <c:strRef>
              <c:f>HistoViandesPorcines!$C$33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HistoViandesPorcines!$D$33:$Y$33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marker val="1"/>
        <c:axId val="49297561"/>
        <c:axId val="41024866"/>
      </c:line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47128"/>
        <c:crossesAt val="0"/>
        <c:auto val="0"/>
        <c:lblOffset val="100"/>
        <c:tickLblSkip val="2"/>
        <c:noMultiLvlLbl val="0"/>
      </c:catAx>
      <c:valAx>
        <c:axId val="278471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20287"/>
        <c:crossesAt val="1"/>
        <c:crossBetween val="midCat"/>
        <c:dispUnits/>
      </c:valAx>
      <c:catAx>
        <c:axId val="49297561"/>
        <c:scaling>
          <c:orientation val="minMax"/>
        </c:scaling>
        <c:axPos val="b"/>
        <c:delete val="1"/>
        <c:majorTickMark val="out"/>
        <c:minorTickMark val="none"/>
        <c:tickLblPos val="nextTo"/>
        <c:crossAx val="41024866"/>
        <c:crossesAt val="0"/>
        <c:auto val="0"/>
        <c:lblOffset val="100"/>
        <c:tickLblSkip val="1"/>
        <c:noMultiLvlLbl val="0"/>
      </c:catAx>
      <c:valAx>
        <c:axId val="410248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9756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90375"/>
          <c:w val="0.933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07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6825"/>
          <c:w val="0.844"/>
          <c:h val="0.6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</c:ser>
        <c:overlap val="100"/>
        <c:axId val="33679475"/>
        <c:axId val="34679820"/>
      </c:barChart>
      <c:catAx>
        <c:axId val="3367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9820"/>
        <c:crossesAt val="0"/>
        <c:auto val="1"/>
        <c:lblOffset val="100"/>
        <c:tickLblSkip val="2"/>
        <c:noMultiLvlLbl val="0"/>
      </c:catAx>
      <c:valAx>
        <c:axId val="3467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79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125"/>
          <c:y val="0.8302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51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47"/>
          <c:w val="0.867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HistoViandesPorcines!$D$17:$Y$17</c:f>
              <c:numCache>
                <c:ptCount val="22"/>
                <c:pt idx="0">
                  <c:v>19.272175999999995</c:v>
                </c:pt>
                <c:pt idx="1">
                  <c:v>23.611434000000003</c:v>
                </c:pt>
                <c:pt idx="2">
                  <c:v>24.100769</c:v>
                </c:pt>
                <c:pt idx="3">
                  <c:v>17.848677</c:v>
                </c:pt>
                <c:pt idx="4">
                  <c:v>18.1229</c:v>
                </c:pt>
                <c:pt idx="5">
                  <c:v>17.723200000000002</c:v>
                </c:pt>
                <c:pt idx="6">
                  <c:v>25.029400000000003</c:v>
                </c:pt>
                <c:pt idx="7">
                  <c:v>25.750799999999998</c:v>
                </c:pt>
                <c:pt idx="8">
                  <c:v>29.9612</c:v>
                </c:pt>
                <c:pt idx="9">
                  <c:v>49.6417</c:v>
                </c:pt>
                <c:pt idx="10">
                  <c:v>53.9365</c:v>
                </c:pt>
                <c:pt idx="11">
                  <c:v>63.095699999999994</c:v>
                </c:pt>
                <c:pt idx="12">
                  <c:v>69.6603</c:v>
                </c:pt>
                <c:pt idx="13">
                  <c:v>82.8269</c:v>
                </c:pt>
                <c:pt idx="14">
                  <c:v>81.59846299999995</c:v>
                </c:pt>
                <c:pt idx="15">
                  <c:v>59.851648999999995</c:v>
                </c:pt>
                <c:pt idx="16">
                  <c:v>61.652879999999996</c:v>
                </c:pt>
                <c:pt idx="17">
                  <c:v>62.67203399999997</c:v>
                </c:pt>
                <c:pt idx="18">
                  <c:v>61.264461</c:v>
                </c:pt>
                <c:pt idx="19">
                  <c:v>58.204494000000004</c:v>
                </c:pt>
                <c:pt idx="20">
                  <c:v>51.69582400000001</c:v>
                </c:pt>
                <c:pt idx="21">
                  <c:v>48.81360699999998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HistoViandesPorcines!$D$15:$Y$15</c:f>
              <c:numCache>
                <c:ptCount val="22"/>
                <c:pt idx="0">
                  <c:v>39.094902000000005</c:v>
                </c:pt>
                <c:pt idx="1">
                  <c:v>14.375592000000001</c:v>
                </c:pt>
                <c:pt idx="2">
                  <c:v>18.099004</c:v>
                </c:pt>
                <c:pt idx="3">
                  <c:v>20.962325999999997</c:v>
                </c:pt>
                <c:pt idx="4">
                  <c:v>24.817700000000002</c:v>
                </c:pt>
                <c:pt idx="5">
                  <c:v>11.6154</c:v>
                </c:pt>
                <c:pt idx="6">
                  <c:v>9.2497</c:v>
                </c:pt>
                <c:pt idx="7">
                  <c:v>9.324</c:v>
                </c:pt>
                <c:pt idx="8">
                  <c:v>11.1564</c:v>
                </c:pt>
                <c:pt idx="9">
                  <c:v>11.0152</c:v>
                </c:pt>
                <c:pt idx="10">
                  <c:v>12.053799999999999</c:v>
                </c:pt>
                <c:pt idx="11">
                  <c:v>9.2654</c:v>
                </c:pt>
                <c:pt idx="12">
                  <c:v>9.4441</c:v>
                </c:pt>
                <c:pt idx="13">
                  <c:v>10.7586</c:v>
                </c:pt>
                <c:pt idx="14">
                  <c:v>10.448078000000004</c:v>
                </c:pt>
                <c:pt idx="15">
                  <c:v>9.196045</c:v>
                </c:pt>
                <c:pt idx="16">
                  <c:v>9.168619000000001</c:v>
                </c:pt>
                <c:pt idx="17">
                  <c:v>6.4570339999999975</c:v>
                </c:pt>
                <c:pt idx="18">
                  <c:v>4.756386</c:v>
                </c:pt>
                <c:pt idx="19">
                  <c:v>3.119361</c:v>
                </c:pt>
                <c:pt idx="20">
                  <c:v>3.264365</c:v>
                </c:pt>
                <c:pt idx="21">
                  <c:v>2.8530219999999997</c:v>
                </c:pt>
              </c:numCache>
            </c:numRef>
          </c:val>
          <c:smooth val="0"/>
        </c:ser>
        <c:marker val="1"/>
        <c:axId val="43682925"/>
        <c:axId val="57602006"/>
      </c:line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02006"/>
        <c:crossesAt val="0"/>
        <c:auto val="1"/>
        <c:lblOffset val="100"/>
        <c:tickLblSkip val="2"/>
        <c:noMultiLvlLbl val="0"/>
      </c:catAx>
      <c:valAx>
        <c:axId val="5760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8292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"/>
          <c:y val="0.8155"/>
          <c:w val="0.5307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7075"/>
          <c:w val="0.9097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HistoViandesPorcines!$D$39:$Y$39</c:f>
              <c:numCache>
                <c:ptCount val="22"/>
                <c:pt idx="0">
                  <c:v>102.91157891046083</c:v>
                </c:pt>
                <c:pt idx="1">
                  <c:v>106.9829278299881</c:v>
                </c:pt>
                <c:pt idx="2">
                  <c:v>104.05443317994101</c:v>
                </c:pt>
                <c:pt idx="3">
                  <c:v>105.87012635547124</c:v>
                </c:pt>
                <c:pt idx="4">
                  <c:v>105.9296031631928</c:v>
                </c:pt>
                <c:pt idx="5">
                  <c:v>104.25010634356704</c:v>
                </c:pt>
                <c:pt idx="6">
                  <c:v>105.43120163431185</c:v>
                </c:pt>
                <c:pt idx="7">
                  <c:v>104.42386524238104</c:v>
                </c:pt>
                <c:pt idx="8">
                  <c:v>105.77616915775093</c:v>
                </c:pt>
                <c:pt idx="9">
                  <c:v>105.45340523623439</c:v>
                </c:pt>
                <c:pt idx="10">
                  <c:v>104.56792540462669</c:v>
                </c:pt>
                <c:pt idx="11">
                  <c:v>102.88961136253153</c:v>
                </c:pt>
                <c:pt idx="12">
                  <c:v>104.138704136037</c:v>
                </c:pt>
                <c:pt idx="13">
                  <c:v>103.85274018907518</c:v>
                </c:pt>
                <c:pt idx="14">
                  <c:v>104.18929488871186</c:v>
                </c:pt>
                <c:pt idx="15">
                  <c:v>105.42204431361226</c:v>
                </c:pt>
                <c:pt idx="16">
                  <c:v>102.96916225102903</c:v>
                </c:pt>
                <c:pt idx="17">
                  <c:v>102.2521621844375</c:v>
                </c:pt>
                <c:pt idx="18">
                  <c:v>99.61117231588764</c:v>
                </c:pt>
                <c:pt idx="19">
                  <c:v>98.88201536893712</c:v>
                </c:pt>
                <c:pt idx="20">
                  <c:v>101.29061408283486</c:v>
                </c:pt>
                <c:pt idx="21">
                  <c:v>99.96897930626125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HistoViandesPorcines!$D$40:$Y$40</c:f>
              <c:numCache>
                <c:ptCount val="22"/>
                <c:pt idx="0">
                  <c:v>101.96776215398259</c:v>
                </c:pt>
                <c:pt idx="1">
                  <c:v>107.42827710695882</c:v>
                </c:pt>
                <c:pt idx="2">
                  <c:v>104.32274990803764</c:v>
                </c:pt>
                <c:pt idx="3">
                  <c:v>105.73000716177508</c:v>
                </c:pt>
                <c:pt idx="4">
                  <c:v>105.61604567148683</c:v>
                </c:pt>
                <c:pt idx="5">
                  <c:v>104.53205605215744</c:v>
                </c:pt>
                <c:pt idx="6">
                  <c:v>106.15410579534081</c:v>
                </c:pt>
                <c:pt idx="7">
                  <c:v>105.17353523378581</c:v>
                </c:pt>
                <c:pt idx="8">
                  <c:v>106.65228996771461</c:v>
                </c:pt>
                <c:pt idx="9">
                  <c:v>107.27285403897184</c:v>
                </c:pt>
                <c:pt idx="10">
                  <c:v>106.53224682793319</c:v>
                </c:pt>
                <c:pt idx="11">
                  <c:v>105.34738246673656</c:v>
                </c:pt>
                <c:pt idx="12">
                  <c:v>106.92393043692852</c:v>
                </c:pt>
                <c:pt idx="13">
                  <c:v>107.21721197253962</c:v>
                </c:pt>
                <c:pt idx="14">
                  <c:v>107.51116915467615</c:v>
                </c:pt>
                <c:pt idx="15">
                  <c:v>107.82978717401113</c:v>
                </c:pt>
                <c:pt idx="16">
                  <c:v>105.45671182022222</c:v>
                </c:pt>
                <c:pt idx="17">
                  <c:v>104.92533092189598</c:v>
                </c:pt>
                <c:pt idx="18">
                  <c:v>102.2196583540269</c:v>
                </c:pt>
                <c:pt idx="19">
                  <c:v>101.37849415834823</c:v>
                </c:pt>
                <c:pt idx="20">
                  <c:v>103.51398288346971</c:v>
                </c:pt>
                <c:pt idx="21">
                  <c:v>102.07926993535051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48656007"/>
        <c:axId val="35250880"/>
      </c:line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50880"/>
        <c:crossesAt val="0"/>
        <c:auto val="1"/>
        <c:lblOffset val="100"/>
        <c:tickLblSkip val="2"/>
        <c:noMultiLvlLbl val="0"/>
      </c:catAx>
      <c:valAx>
        <c:axId val="35250880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5600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7995"/>
          <c:w val="0.787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0925"/>
          <c:w val="0.87375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HistoViandesOvinesCaprines!$D$30:$Y$30</c:f>
              <c:numCache>
                <c:ptCount val="22"/>
                <c:pt idx="0">
                  <c:v>317.86526591254454</c:v>
                </c:pt>
                <c:pt idx="1">
                  <c:v>299.60702966268457</c:v>
                </c:pt>
                <c:pt idx="2">
                  <c:v>298.1184673467594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HistoViandesOvinesCaprines!$D$27:$Y$27</c:f>
              <c:numCache>
                <c:ptCount val="22"/>
                <c:pt idx="0">
                  <c:v>10.596091999999999</c:v>
                </c:pt>
                <c:pt idx="1">
                  <c:v>9.283672999999999</c:v>
                </c:pt>
                <c:pt idx="2">
                  <c:v>9.551432</c:v>
                </c:pt>
                <c:pt idx="3">
                  <c:v>11.256901000000003</c:v>
                </c:pt>
                <c:pt idx="4">
                  <c:v>11.4313</c:v>
                </c:pt>
                <c:pt idx="5">
                  <c:v>11.1495</c:v>
                </c:pt>
                <c:pt idx="6">
                  <c:v>9.1909</c:v>
                </c:pt>
                <c:pt idx="7">
                  <c:v>12.583</c:v>
                </c:pt>
                <c:pt idx="8">
                  <c:v>11.3339</c:v>
                </c:pt>
                <c:pt idx="9">
                  <c:v>11.1601</c:v>
                </c:pt>
                <c:pt idx="10">
                  <c:v>12.3057</c:v>
                </c:pt>
                <c:pt idx="11">
                  <c:v>11.0704</c:v>
                </c:pt>
                <c:pt idx="12">
                  <c:v>10.631</c:v>
                </c:pt>
                <c:pt idx="13">
                  <c:v>10.5007</c:v>
                </c:pt>
                <c:pt idx="14">
                  <c:v>11.681377000000001</c:v>
                </c:pt>
                <c:pt idx="15">
                  <c:v>11.015977999999997</c:v>
                </c:pt>
                <c:pt idx="16">
                  <c:v>10.881641</c:v>
                </c:pt>
                <c:pt idx="17">
                  <c:v>9.946966000000002</c:v>
                </c:pt>
                <c:pt idx="18">
                  <c:v>10.489791999999998</c:v>
                </c:pt>
                <c:pt idx="19">
                  <c:v>10.798141</c:v>
                </c:pt>
                <c:pt idx="20">
                  <c:v>11.311903999999998</c:v>
                </c:pt>
                <c:pt idx="21">
                  <c:v>12.011946999999996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48822465"/>
        <c:axId val="36749002"/>
      </c:line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49002"/>
        <c:crossesAt val="0"/>
        <c:auto val="1"/>
        <c:lblOffset val="100"/>
        <c:tickLblSkip val="2"/>
        <c:noMultiLvlLbl val="0"/>
      </c:catAx>
      <c:valAx>
        <c:axId val="36749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2246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80125"/>
          <c:w val="0.599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5825"/>
          <c:w val="0.881"/>
          <c:h val="0.73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HistoViandesOvinesCaprines!$D$41:$Y$41</c:f>
              <c:numCache>
                <c:ptCount val="22"/>
                <c:pt idx="0">
                  <c:v>5.328214055560028</c:v>
                </c:pt>
                <c:pt idx="1">
                  <c:v>5.004878299829354</c:v>
                </c:pt>
                <c:pt idx="2">
                  <c:v>4.964256029619825</c:v>
                </c:pt>
                <c:pt idx="3">
                  <c:v>4.953294682113497</c:v>
                </c:pt>
                <c:pt idx="4">
                  <c:v>4.29795818167892</c:v>
                </c:pt>
                <c:pt idx="5">
                  <c:v>3.578590450010264</c:v>
                </c:pt>
                <c:pt idx="6">
                  <c:v>3.8199033855807287</c:v>
                </c:pt>
                <c:pt idx="7">
                  <c:v>3.880765761649551</c:v>
                </c:pt>
                <c:pt idx="8">
                  <c:v>3.847058108885663</c:v>
                </c:pt>
                <c:pt idx="9">
                  <c:v>3.816039185352939</c:v>
                </c:pt>
                <c:pt idx="10">
                  <c:v>3.7880484223878232</c:v>
                </c:pt>
                <c:pt idx="11">
                  <c:v>3.606058232268416</c:v>
                </c:pt>
                <c:pt idx="12">
                  <c:v>3.479545851528384</c:v>
                </c:pt>
                <c:pt idx="13">
                  <c:v>3.3537355991053697</c:v>
                </c:pt>
                <c:pt idx="14">
                  <c:v>3.0953353853274708</c:v>
                </c:pt>
                <c:pt idx="15">
                  <c:v>3.0068793952017296</c:v>
                </c:pt>
                <c:pt idx="16">
                  <c:v>2.90954611784141</c:v>
                </c:pt>
                <c:pt idx="17">
                  <c:v>2.797432505292658</c:v>
                </c:pt>
                <c:pt idx="18">
                  <c:v>2.7893426357059448</c:v>
                </c:pt>
                <c:pt idx="19">
                  <c:v>2.644226069430239</c:v>
                </c:pt>
                <c:pt idx="20">
                  <c:v>2.5585624074323414</c:v>
                </c:pt>
                <c:pt idx="21">
                  <c:v>2.5074623415361663</c:v>
                </c:pt>
              </c:numCache>
            </c:numRef>
          </c:val>
          <c:smooth val="0"/>
        </c:ser>
        <c:marker val="1"/>
        <c:axId val="62305563"/>
        <c:axId val="23879156"/>
      </c:lineChart>
      <c:lineChart>
        <c:grouping val="standard"/>
        <c:varyColors val="0"/>
        <c:ser>
          <c:idx val="0"/>
          <c:order val="1"/>
          <c:tx>
            <c:strRef>
              <c:f>HistoViandesOvinesCaprines!$C$33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HistoViandesOvinesCaprines!$D$33:$Y$33</c:f>
              <c:numCache>
                <c:ptCount val="22"/>
                <c:pt idx="0">
                  <c:v>317.86526591254454</c:v>
                </c:pt>
                <c:pt idx="1">
                  <c:v>299.6070296626846</c:v>
                </c:pt>
                <c:pt idx="2">
                  <c:v>298.11846734675936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marker val="1"/>
        <c:axId val="13585813"/>
        <c:axId val="55163454"/>
      </c:line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79156"/>
        <c:crossesAt val="0"/>
        <c:auto val="0"/>
        <c:lblOffset val="100"/>
        <c:tickLblSkip val="2"/>
        <c:noMultiLvlLbl val="0"/>
      </c:catAx>
      <c:valAx>
        <c:axId val="238791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05563"/>
        <c:crossesAt val="1"/>
        <c:crossBetween val="midCat"/>
        <c:dispUnits/>
      </c:valAx>
      <c:catAx>
        <c:axId val="13585813"/>
        <c:scaling>
          <c:orientation val="minMax"/>
        </c:scaling>
        <c:axPos val="b"/>
        <c:delete val="1"/>
        <c:majorTickMark val="out"/>
        <c:minorTickMark val="none"/>
        <c:tickLblPos val="nextTo"/>
        <c:crossAx val="55163454"/>
        <c:crossesAt val="0"/>
        <c:auto val="0"/>
        <c:lblOffset val="100"/>
        <c:tickLblSkip val="1"/>
        <c:noMultiLvlLbl val="0"/>
      </c:catAx>
      <c:valAx>
        <c:axId val="551634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8581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89725"/>
          <c:w val="0.905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3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7075"/>
          <c:w val="0.84125"/>
          <c:h val="0.6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</c:ser>
        <c:overlap val="100"/>
        <c:axId val="26709039"/>
        <c:axId val="39054760"/>
      </c:barChart>
      <c:catAx>
        <c:axId val="26709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54760"/>
        <c:crossesAt val="0"/>
        <c:auto val="1"/>
        <c:lblOffset val="100"/>
        <c:tickLblSkip val="2"/>
        <c:noMultiLvlLbl val="0"/>
      </c:catAx>
      <c:valAx>
        <c:axId val="3905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090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75"/>
          <c:y val="0.8247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9775"/>
          <c:w val="0.851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HistoViandesOvinesCaprines!$C$55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HistoViandesOvinesCaprines!$D$55:$Y$55</c:f>
              <c:numCache>
                <c:ptCount val="22"/>
                <c:pt idx="0">
                  <c:v>21.717841999999997</c:v>
                </c:pt>
                <c:pt idx="1">
                  <c:v>18.189667999999998</c:v>
                </c:pt>
                <c:pt idx="2">
                  <c:v>18.957287</c:v>
                </c:pt>
                <c:pt idx="3">
                  <c:v>21.645646000000003</c:v>
                </c:pt>
                <c:pt idx="4">
                  <c:v>19.2027</c:v>
                </c:pt>
                <c:pt idx="5">
                  <c:v>16.3781</c:v>
                </c:pt>
                <c:pt idx="6">
                  <c:v>15.691699999999999</c:v>
                </c:pt>
                <c:pt idx="7">
                  <c:v>19.3585</c:v>
                </c:pt>
                <c:pt idx="8">
                  <c:v>17.4526</c:v>
                </c:pt>
                <c:pt idx="9">
                  <c:v>20.1582</c:v>
                </c:pt>
                <c:pt idx="10">
                  <c:v>19.9241</c:v>
                </c:pt>
                <c:pt idx="11">
                  <c:v>18.6963</c:v>
                </c:pt>
                <c:pt idx="12">
                  <c:v>17.1309</c:v>
                </c:pt>
                <c:pt idx="13">
                  <c:v>17.0224</c:v>
                </c:pt>
                <c:pt idx="14">
                  <c:v>18.575264</c:v>
                </c:pt>
                <c:pt idx="15">
                  <c:v>19.124626</c:v>
                </c:pt>
                <c:pt idx="16">
                  <c:v>16.835314</c:v>
                </c:pt>
                <c:pt idx="17">
                  <c:v>15.742241000000003</c:v>
                </c:pt>
                <c:pt idx="18">
                  <c:v>16.050597999999997</c:v>
                </c:pt>
                <c:pt idx="19">
                  <c:v>15.990625999999999</c:v>
                </c:pt>
                <c:pt idx="20">
                  <c:v>15.939371999999999</c:v>
                </c:pt>
                <c:pt idx="21">
                  <c:v>16.714771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HistoViandesOvinesCaprines!$D$17:$Y$17</c:f>
              <c:numCache>
                <c:ptCount val="22"/>
                <c:pt idx="0">
                  <c:v>11.121749999999999</c:v>
                </c:pt>
                <c:pt idx="1">
                  <c:v>8.905995</c:v>
                </c:pt>
                <c:pt idx="2">
                  <c:v>9.405855</c:v>
                </c:pt>
                <c:pt idx="3">
                  <c:v>10.388745</c:v>
                </c:pt>
                <c:pt idx="4">
                  <c:v>7.7714</c:v>
                </c:pt>
                <c:pt idx="5">
                  <c:v>5.2286</c:v>
                </c:pt>
                <c:pt idx="6">
                  <c:v>6.5008</c:v>
                </c:pt>
                <c:pt idx="7">
                  <c:v>6.7755</c:v>
                </c:pt>
                <c:pt idx="8">
                  <c:v>6.1187</c:v>
                </c:pt>
                <c:pt idx="9">
                  <c:v>8.9981</c:v>
                </c:pt>
                <c:pt idx="10">
                  <c:v>7.6184</c:v>
                </c:pt>
                <c:pt idx="11">
                  <c:v>7.6259</c:v>
                </c:pt>
                <c:pt idx="12">
                  <c:v>6.4999</c:v>
                </c:pt>
                <c:pt idx="13">
                  <c:v>6.5217</c:v>
                </c:pt>
                <c:pt idx="14">
                  <c:v>6.893887</c:v>
                </c:pt>
                <c:pt idx="15">
                  <c:v>8.108648000000004</c:v>
                </c:pt>
                <c:pt idx="16">
                  <c:v>5.953672999999999</c:v>
                </c:pt>
                <c:pt idx="17">
                  <c:v>5.795275000000003</c:v>
                </c:pt>
                <c:pt idx="18">
                  <c:v>5.5608059999999995</c:v>
                </c:pt>
                <c:pt idx="19">
                  <c:v>5.1924850000000005</c:v>
                </c:pt>
                <c:pt idx="20">
                  <c:v>4.627468</c:v>
                </c:pt>
                <c:pt idx="21">
                  <c:v>4.702824000000002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HistoViandesOvinesCaprines!$D$15:$Y$15</c:f>
              <c:numCache>
                <c:ptCount val="22"/>
                <c:pt idx="0">
                  <c:v>12.161114999999999</c:v>
                </c:pt>
                <c:pt idx="1">
                  <c:v>8.99298</c:v>
                </c:pt>
                <c:pt idx="2">
                  <c:v>8.57286</c:v>
                </c:pt>
                <c:pt idx="3">
                  <c:v>8.774414999999998</c:v>
                </c:pt>
                <c:pt idx="4">
                  <c:v>10.3104</c:v>
                </c:pt>
                <c:pt idx="5">
                  <c:v>6.457699999999999</c:v>
                </c:pt>
                <c:pt idx="6">
                  <c:v>5.4241</c:v>
                </c:pt>
                <c:pt idx="7">
                  <c:v>4.7784</c:v>
                </c:pt>
                <c:pt idx="8">
                  <c:v>5.238199999999999</c:v>
                </c:pt>
                <c:pt idx="9">
                  <c:v>4.9891</c:v>
                </c:pt>
                <c:pt idx="10">
                  <c:v>4.3992</c:v>
                </c:pt>
                <c:pt idx="11">
                  <c:v>5.0006</c:v>
                </c:pt>
                <c:pt idx="12">
                  <c:v>5.5831</c:v>
                </c:pt>
                <c:pt idx="13">
                  <c:v>5.727900000000001</c:v>
                </c:pt>
                <c:pt idx="14">
                  <c:v>5.024446</c:v>
                </c:pt>
                <c:pt idx="15">
                  <c:v>4.201562999999998</c:v>
                </c:pt>
                <c:pt idx="16">
                  <c:v>4.7415329999999996</c:v>
                </c:pt>
                <c:pt idx="17">
                  <c:v>5.272820000000002</c:v>
                </c:pt>
                <c:pt idx="18">
                  <c:v>5.467595</c:v>
                </c:pt>
                <c:pt idx="19">
                  <c:v>4.608699</c:v>
                </c:pt>
                <c:pt idx="20">
                  <c:v>3.711071000000002</c:v>
                </c:pt>
                <c:pt idx="21">
                  <c:v>2.6826130000000004</c:v>
                </c:pt>
              </c:numCache>
            </c:numRef>
          </c:val>
          <c:smooth val="0"/>
        </c:ser>
        <c:marker val="1"/>
        <c:axId val="15948521"/>
        <c:axId val="9318962"/>
      </c:line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18962"/>
        <c:crossesAt val="0"/>
        <c:auto val="1"/>
        <c:lblOffset val="100"/>
        <c:tickLblSkip val="2"/>
        <c:noMultiLvlLbl val="0"/>
      </c:catAx>
      <c:valAx>
        <c:axId val="9318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4852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81775"/>
          <c:w val="0.536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55"/>
          <c:w val="0.882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HistoViandesTotal!$D$41:$Y$41</c:f>
              <c:numCache>
                <c:ptCount val="22"/>
                <c:pt idx="0">
                  <c:v>99.81793498932171</c:v>
                </c:pt>
                <c:pt idx="1">
                  <c:v>98.50354780287617</c:v>
                </c:pt>
                <c:pt idx="2">
                  <c:v>101.91933869620726</c:v>
                </c:pt>
                <c:pt idx="3">
                  <c:v>101.82549368184827</c:v>
                </c:pt>
                <c:pt idx="4">
                  <c:v>85.90876356560764</c:v>
                </c:pt>
                <c:pt idx="5">
                  <c:v>87.54295959946896</c:v>
                </c:pt>
                <c:pt idx="6">
                  <c:v>88.24873154179762</c:v>
                </c:pt>
                <c:pt idx="7">
                  <c:v>91.92672853493546</c:v>
                </c:pt>
                <c:pt idx="8">
                  <c:v>89.53887152268696</c:v>
                </c:pt>
                <c:pt idx="9">
                  <c:v>89.9913383997406</c:v>
                </c:pt>
                <c:pt idx="10">
                  <c:v>88.4684225494958</c:v>
                </c:pt>
                <c:pt idx="11">
                  <c:v>89.82453948057837</c:v>
                </c:pt>
                <c:pt idx="12">
                  <c:v>88.85458702277407</c:v>
                </c:pt>
                <c:pt idx="13">
                  <c:v>90.70559632652821</c:v>
                </c:pt>
                <c:pt idx="14">
                  <c:v>90.83965698009928</c:v>
                </c:pt>
                <c:pt idx="15">
                  <c:v>90.15452709744497</c:v>
                </c:pt>
                <c:pt idx="16">
                  <c:v>88.63805398669939</c:v>
                </c:pt>
                <c:pt idx="17">
                  <c:v>87.30718251571743</c:v>
                </c:pt>
                <c:pt idx="18">
                  <c:v>88.92976530805251</c:v>
                </c:pt>
                <c:pt idx="19">
                  <c:v>89.63028417894182</c:v>
                </c:pt>
                <c:pt idx="20">
                  <c:v>88.89757596419834</c:v>
                </c:pt>
                <c:pt idx="21">
                  <c:v>88.83978807856202</c:v>
                </c:pt>
              </c:numCache>
            </c:numRef>
          </c:val>
          <c:smooth val="0"/>
        </c:ser>
        <c:marker val="1"/>
        <c:axId val="20646887"/>
        <c:axId val="51604256"/>
      </c:lineChart>
      <c:lineChart>
        <c:grouping val="standard"/>
        <c:varyColors val="0"/>
        <c:ser>
          <c:idx val="0"/>
          <c:order val="1"/>
          <c:tx>
            <c:strRef>
              <c:f>HistoViandesTotal!$C$33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HistoViandesTotal!$D$33:$Y$33</c:f>
              <c:numCache>
                <c:ptCount val="22"/>
                <c:pt idx="0">
                  <c:v>5954.838547657966</c:v>
                </c:pt>
                <c:pt idx="1">
                  <c:v>5894.353796976307</c:v>
                </c:pt>
                <c:pt idx="2">
                  <c:v>6120.562046723335</c:v>
                </c:pt>
                <c:pt idx="3">
                  <c:v>6143.742986787997</c:v>
                </c:pt>
                <c:pt idx="4">
                  <c:v>5608.124085562867</c:v>
                </c:pt>
                <c:pt idx="5">
                  <c:v>5714.804402653334</c:v>
                </c:pt>
                <c:pt idx="6">
                  <c:v>5760.87719504855</c:v>
                </c:pt>
                <c:pt idx="7">
                  <c:v>5693.2061516256235</c:v>
                </c:pt>
                <c:pt idx="8">
                  <c:v>5580.420628779942</c:v>
                </c:pt>
                <c:pt idx="9">
                  <c:v>5642.636900340534</c:v>
                </c:pt>
                <c:pt idx="10">
                  <c:v>5579.7034101967</c:v>
                </c:pt>
                <c:pt idx="11">
                  <c:v>5710.415448398809</c:v>
                </c:pt>
                <c:pt idx="12">
                  <c:v>5697.356119900273</c:v>
                </c:pt>
                <c:pt idx="13">
                  <c:v>5834.274661318621</c:v>
                </c:pt>
                <c:pt idx="14">
                  <c:v>5887.772367165135</c:v>
                </c:pt>
                <c:pt idx="15">
                  <c:v>5843.365673820896</c:v>
                </c:pt>
                <c:pt idx="16">
                  <c:v>5794.801417434459</c:v>
                </c:pt>
                <c:pt idx="17">
                  <c:v>5732.327682434459</c:v>
                </c:pt>
                <c:pt idx="18">
                  <c:v>5863.406216055826</c:v>
                </c:pt>
                <c:pt idx="19">
                  <c:v>5958.979813352768</c:v>
                </c:pt>
                <c:pt idx="20">
                  <c:v>5942.180670174909</c:v>
                </c:pt>
                <c:pt idx="21">
                  <c:v>5956.707790667583</c:v>
                </c:pt>
              </c:numCache>
            </c:numRef>
          </c:val>
          <c:smooth val="0"/>
        </c:ser>
        <c:marker val="1"/>
        <c:axId val="61785121"/>
        <c:axId val="19195178"/>
      </c:line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04256"/>
        <c:crossesAt val="0"/>
        <c:auto val="0"/>
        <c:lblOffset val="100"/>
        <c:tickLblSkip val="1"/>
        <c:noMultiLvlLbl val="0"/>
      </c:catAx>
      <c:valAx>
        <c:axId val="516042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46887"/>
        <c:crossesAt val="1"/>
        <c:crossBetween val="midCat"/>
        <c:dispUnits/>
      </c:valAx>
      <c:catAx>
        <c:axId val="61785121"/>
        <c:scaling>
          <c:orientation val="minMax"/>
        </c:scaling>
        <c:axPos val="b"/>
        <c:delete val="1"/>
        <c:majorTickMark val="out"/>
        <c:minorTickMark val="none"/>
        <c:tickLblPos val="nextTo"/>
        <c:crossAx val="19195178"/>
        <c:crossesAt val="0"/>
        <c:auto val="0"/>
        <c:lblOffset val="100"/>
        <c:tickLblSkip val="1"/>
        <c:noMultiLvlLbl val="0"/>
      </c:catAx>
      <c:valAx>
        <c:axId val="191951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tonnes équivalent-carcasse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8512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75"/>
          <c:y val="0.86525"/>
          <c:w val="0.456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15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888"/>
          <c:h val="0.63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HistoViandesOvinesCaprines!$D$39:$Y$39</c:f>
              <c:numCache>
                <c:ptCount val="22"/>
                <c:pt idx="0">
                  <c:v>48.61189581973963</c:v>
                </c:pt>
                <c:pt idx="1">
                  <c:v>50.44436304087571</c:v>
                </c:pt>
                <c:pt idx="2">
                  <c:v>48.43139025628328</c:v>
                </c:pt>
                <c:pt idx="3">
                  <c:v>46.343017690093745</c:v>
                </c:pt>
                <c:pt idx="4">
                  <c:v>41.31019594265195</c:v>
                </c:pt>
                <c:pt idx="5">
                  <c:v>49.57261843754325</c:v>
                </c:pt>
                <c:pt idx="6">
                  <c:v>45.044798556572516</c:v>
                </c:pt>
                <c:pt idx="7">
                  <c:v>46.789925797299944</c:v>
                </c:pt>
                <c:pt idx="8">
                  <c:v>45.51234839842154</c:v>
                </c:pt>
                <c:pt idx="9">
                  <c:v>44.92423264178058</c:v>
                </c:pt>
                <c:pt idx="10">
                  <c:v>44.43795996131031</c:v>
                </c:pt>
                <c:pt idx="11">
                  <c:v>45.74363459929018</c:v>
                </c:pt>
                <c:pt idx="12">
                  <c:v>43.50994637227594</c:v>
                </c:pt>
                <c:pt idx="13">
                  <c:v>41.621000594824935</c:v>
                </c:pt>
                <c:pt idx="14">
                  <c:v>44.87104925641484</c:v>
                </c:pt>
                <c:pt idx="15">
                  <c:v>47.52087639931116</c:v>
                </c:pt>
                <c:pt idx="16">
                  <c:v>47.40266760018127</c:v>
                </c:pt>
                <c:pt idx="17">
                  <c:v>46.989796855602044</c:v>
                </c:pt>
                <c:pt idx="18">
                  <c:v>47.162303453572605</c:v>
                </c:pt>
                <c:pt idx="19">
                  <c:v>49.356343458370674</c:v>
                </c:pt>
                <c:pt idx="20">
                  <c:v>52.22539953298519</c:v>
                </c:pt>
                <c:pt idx="21">
                  <c:v>51.70615377157579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HistoViandesOvinesCaprines!$D$40:$Y$40</c:f>
              <c:numCache>
                <c:ptCount val="22"/>
                <c:pt idx="0">
                  <c:v>48.284912940054376</c:v>
                </c:pt>
                <c:pt idx="1">
                  <c:v>50.48805667293657</c:v>
                </c:pt>
                <c:pt idx="2">
                  <c:v>48.71080769976259</c:v>
                </c:pt>
                <c:pt idx="3">
                  <c:v>46.88317671504278</c:v>
                </c:pt>
                <c:pt idx="4">
                  <c:v>40.405254725126056</c:v>
                </c:pt>
                <c:pt idx="5">
                  <c:v>49.046486004592005</c:v>
                </c:pt>
                <c:pt idx="6">
                  <c:v>45.476578225103665</c:v>
                </c:pt>
                <c:pt idx="7">
                  <c:v>47.62086122615676</c:v>
                </c:pt>
                <c:pt idx="8">
                  <c:v>45.87958443799838</c:v>
                </c:pt>
                <c:pt idx="9">
                  <c:v>46.59972262929858</c:v>
                </c:pt>
                <c:pt idx="10">
                  <c:v>45.78540049024033</c:v>
                </c:pt>
                <c:pt idx="11">
                  <c:v>46.88881391911308</c:v>
                </c:pt>
                <c:pt idx="12">
                  <c:v>43.92086755286038</c:v>
                </c:pt>
                <c:pt idx="13">
                  <c:v>41.99119514325271</c:v>
                </c:pt>
                <c:pt idx="14">
                  <c:v>45.80286174203254</c:v>
                </c:pt>
                <c:pt idx="15">
                  <c:v>49.52563149078574</c:v>
                </c:pt>
                <c:pt idx="16">
                  <c:v>48.03991664420386</c:v>
                </c:pt>
                <c:pt idx="17">
                  <c:v>47.27424836185104</c:v>
                </c:pt>
                <c:pt idx="18">
                  <c:v>47.21298647127573</c:v>
                </c:pt>
                <c:pt idx="19">
                  <c:v>49.68841981255312</c:v>
                </c:pt>
                <c:pt idx="20">
                  <c:v>52.76123531414707</c:v>
                </c:pt>
                <c:pt idx="21">
                  <c:v>52.907763760789194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16761795"/>
        <c:axId val="16638428"/>
      </c:line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38428"/>
        <c:crossesAt val="0"/>
        <c:auto val="1"/>
        <c:lblOffset val="100"/>
        <c:tickLblSkip val="2"/>
        <c:noMultiLvlLbl val="0"/>
      </c:catAx>
      <c:valAx>
        <c:axId val="166384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617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788"/>
          <c:w val="0.8432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0725"/>
          <c:w val="0.88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HistoViandesVolailles!$D$30:$Y$30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1454.5611740302468</c:v>
                </c:pt>
                <c:pt idx="9">
                  <c:v>1457.7086652004937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HistoViandesVolailles!$C$23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HistoViandesVolailles!$D$23:$Y$23</c:f>
              <c:numCache>
                <c:ptCount val="22"/>
                <c:pt idx="0">
                  <c:v>118.8</c:v>
                </c:pt>
                <c:pt idx="1">
                  <c:v>125.7</c:v>
                </c:pt>
                <c:pt idx="2">
                  <c:v>145</c:v>
                </c:pt>
                <c:pt idx="3">
                  <c:v>169.49210000000002</c:v>
                </c:pt>
                <c:pt idx="4">
                  <c:v>187.05979000000002</c:v>
                </c:pt>
                <c:pt idx="5">
                  <c:v>211.56669500000004</c:v>
                </c:pt>
                <c:pt idx="6">
                  <c:v>206.92874</c:v>
                </c:pt>
                <c:pt idx="7">
                  <c:v>221.07260000000002</c:v>
                </c:pt>
                <c:pt idx="8">
                  <c:v>239.34643999999997</c:v>
                </c:pt>
                <c:pt idx="9">
                  <c:v>272.831785</c:v>
                </c:pt>
                <c:pt idx="10">
                  <c:v>281.60339</c:v>
                </c:pt>
                <c:pt idx="11">
                  <c:v>348</c:v>
                </c:pt>
                <c:pt idx="12">
                  <c:v>379.3298</c:v>
                </c:pt>
                <c:pt idx="13">
                  <c:v>410.8151</c:v>
                </c:pt>
                <c:pt idx="14">
                  <c:v>452.85290000000003</c:v>
                </c:pt>
                <c:pt idx="15">
                  <c:v>489.12890000000004</c:v>
                </c:pt>
                <c:pt idx="16">
                  <c:v>516.4594019999997</c:v>
                </c:pt>
                <c:pt idx="17">
                  <c:v>520.9661240000001</c:v>
                </c:pt>
                <c:pt idx="18">
                  <c:v>541.355677</c:v>
                </c:pt>
                <c:pt idx="19">
                  <c:v>571.240755</c:v>
                </c:pt>
                <c:pt idx="20">
                  <c:v>601.501716</c:v>
                </c:pt>
                <c:pt idx="21">
                  <c:v>628.7327779999999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1"/>
        </c:ser>
        <c:marker val="1"/>
        <c:axId val="15528125"/>
        <c:axId val="5535398"/>
      </c:line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5398"/>
        <c:crossesAt val="0"/>
        <c:auto val="0"/>
        <c:lblOffset val="100"/>
        <c:tickLblSkip val="2"/>
        <c:noMultiLvlLbl val="0"/>
      </c:catAx>
      <c:valAx>
        <c:axId val="553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281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1975"/>
          <c:w val="0.6487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8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105"/>
          <c:w val="0.841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ser>
          <c:idx val="1"/>
          <c:order val="1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</c:ser>
        <c:ser>
          <c:idx val="2"/>
          <c:order val="2"/>
          <c:tx>
            <c:strRef>
              <c:f>HistoViandesVolailles!$C$54</c:f>
              <c:strCache>
                <c:ptCount val="1"/>
                <c:pt idx="0">
                  <c:v>production indigene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</c:ser>
        <c:overlap val="100"/>
        <c:axId val="49818583"/>
        <c:axId val="45714064"/>
      </c:bar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714064"/>
        <c:crossesAt val="0"/>
        <c:auto val="1"/>
        <c:lblOffset val="100"/>
        <c:tickLblSkip val="2"/>
        <c:noMultiLvlLbl val="0"/>
      </c:catAx>
      <c:valAx>
        <c:axId val="4571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8185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75"/>
          <c:y val="0.88775"/>
          <c:w val="0.515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8125"/>
          <c:w val="0.8497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HistoViandesVolailles!$D$35:$Y$35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1583.9737708624743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1454.561174030247</c:v>
                </c:pt>
                <c:pt idx="9">
                  <c:v>1457.708665200494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0"/>
        </c:ser>
        <c:marker val="1"/>
        <c:axId val="8773393"/>
        <c:axId val="11851674"/>
      </c:lineChart>
      <c:lineChart>
        <c:grouping val="standard"/>
        <c:varyColors val="0"/>
        <c:ser>
          <c:idx val="0"/>
          <c:order val="1"/>
          <c:tx>
            <c:strRef>
              <c:f>HistoViandesVolailles!$C$41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HistoViandesVolailles!$D$41:$X$41</c:f>
              <c:numCache>
                <c:ptCount val="21"/>
                <c:pt idx="0">
                  <c:v>24.515144911745484</c:v>
                </c:pt>
                <c:pt idx="1">
                  <c:v>24.365634866278</c:v>
                </c:pt>
                <c:pt idx="2">
                  <c:v>24.671883101667483</c:v>
                </c:pt>
                <c:pt idx="3">
                  <c:v>24.442152780833332</c:v>
                </c:pt>
                <c:pt idx="4">
                  <c:v>24.696431038558142</c:v>
                </c:pt>
                <c:pt idx="5">
                  <c:v>25.915801224844145</c:v>
                </c:pt>
                <c:pt idx="6">
                  <c:v>24.50041332302593</c:v>
                </c:pt>
                <c:pt idx="7">
                  <c:v>23.523582507481745</c:v>
                </c:pt>
                <c:pt idx="8">
                  <c:v>23.338700565275765</c:v>
                </c:pt>
                <c:pt idx="9">
                  <c:v>23.248200459323364</c:v>
                </c:pt>
                <c:pt idx="10">
                  <c:v>23.558639136765755</c:v>
                </c:pt>
                <c:pt idx="11">
                  <c:v>24.4</c:v>
                </c:pt>
                <c:pt idx="12">
                  <c:v>24.557813664154683</c:v>
                </c:pt>
                <c:pt idx="13">
                  <c:v>23.809689282172553</c:v>
                </c:pt>
                <c:pt idx="14">
                  <c:v>24.691457149813086</c:v>
                </c:pt>
                <c:pt idx="15">
                  <c:v>25.222900407844374</c:v>
                </c:pt>
                <c:pt idx="16">
                  <c:v>25.713572693870226</c:v>
                </c:pt>
                <c:pt idx="17">
                  <c:v>25.84700688457724</c:v>
                </c:pt>
                <c:pt idx="18">
                  <c:v>26.37192170924765</c:v>
                </c:pt>
                <c:pt idx="19">
                  <c:v>26.83293347802129</c:v>
                </c:pt>
                <c:pt idx="20">
                  <c:v>27.228730236597833</c:v>
                </c:pt>
              </c:numCache>
            </c:numRef>
          </c:val>
          <c:smooth val="0"/>
        </c:ser>
        <c:marker val="1"/>
        <c:axId val="39556203"/>
        <c:axId val="20461508"/>
      </c:lineChart>
      <c:catAx>
        <c:axId val="87733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51674"/>
        <c:crossesAt val="0"/>
        <c:auto val="0"/>
        <c:lblOffset val="100"/>
        <c:tickLblSkip val="2"/>
        <c:noMultiLvlLbl val="0"/>
      </c:catAx>
      <c:valAx>
        <c:axId val="118516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73393"/>
        <c:crossesAt val="1"/>
        <c:crossBetween val="midCat"/>
        <c:dispUnits/>
      </c:valAx>
      <c:catAx>
        <c:axId val="39556203"/>
        <c:scaling>
          <c:orientation val="minMax"/>
        </c:scaling>
        <c:axPos val="b"/>
        <c:delete val="1"/>
        <c:majorTickMark val="out"/>
        <c:minorTickMark val="none"/>
        <c:tickLblPos val="nextTo"/>
        <c:crossAx val="20461508"/>
        <c:crossesAt val="0"/>
        <c:auto val="0"/>
        <c:lblOffset val="100"/>
        <c:tickLblSkip val="1"/>
        <c:noMultiLvlLbl val="0"/>
      </c:catAx>
      <c:valAx>
        <c:axId val="204615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5620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25"/>
          <c:y val="0.8775"/>
          <c:w val="0.87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07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7925"/>
          <c:w val="0.898"/>
          <c:h val="0.593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HistoViandesVolailles!$C$17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HistoViandesVolailles!$D$17:$Y$17</c:f>
              <c:numCache>
                <c:ptCount val="22"/>
                <c:pt idx="0">
                  <c:v>31.7</c:v>
                </c:pt>
                <c:pt idx="1">
                  <c:v>30.6</c:v>
                </c:pt>
                <c:pt idx="2">
                  <c:v>40.802384212999996</c:v>
                </c:pt>
                <c:pt idx="3">
                  <c:v>48.957256865</c:v>
                </c:pt>
                <c:pt idx="4">
                  <c:v>59.504563958000006</c:v>
                </c:pt>
                <c:pt idx="5">
                  <c:v>53.060521967</c:v>
                </c:pt>
                <c:pt idx="6">
                  <c:v>59.93317241199999</c:v>
                </c:pt>
                <c:pt idx="7">
                  <c:v>54.39236834799999</c:v>
                </c:pt>
                <c:pt idx="8">
                  <c:v>52.98001325550064</c:v>
                </c:pt>
                <c:pt idx="9">
                  <c:v>47.49088259360862</c:v>
                </c:pt>
                <c:pt idx="10">
                  <c:v>37.87448246453623</c:v>
                </c:pt>
                <c:pt idx="11">
                  <c:v>65.9</c:v>
                </c:pt>
                <c:pt idx="12">
                  <c:v>65.0747356535462</c:v>
                </c:pt>
                <c:pt idx="13">
                  <c:v>59.3428080906606</c:v>
                </c:pt>
                <c:pt idx="14">
                  <c:v>53.4140572905534</c:v>
                </c:pt>
                <c:pt idx="15">
                  <c:v>46.0058051184365</c:v>
                </c:pt>
                <c:pt idx="16">
                  <c:v>45.6047731566037</c:v>
                </c:pt>
                <c:pt idx="17">
                  <c:v>52.9534001653317</c:v>
                </c:pt>
                <c:pt idx="18">
                  <c:v>48.953670937071</c:v>
                </c:pt>
                <c:pt idx="19">
                  <c:v>61.6537599110226</c:v>
                </c:pt>
                <c:pt idx="20">
                  <c:v>66.8521696671021</c:v>
                </c:pt>
                <c:pt idx="21">
                  <c:v>80.8584233265649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HistoViandesVolailles!$C$15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HistoViandesVolailles!$D$15:$Y$15</c:f>
              <c:numCache>
                <c:ptCount val="22"/>
                <c:pt idx="0">
                  <c:v>4.7</c:v>
                </c:pt>
                <c:pt idx="1">
                  <c:v>4.2</c:v>
                </c:pt>
                <c:pt idx="2">
                  <c:v>4.592820441999999</c:v>
                </c:pt>
                <c:pt idx="3">
                  <c:v>5.7180587460000005</c:v>
                </c:pt>
                <c:pt idx="4">
                  <c:v>5.851041782</c:v>
                </c:pt>
                <c:pt idx="5">
                  <c:v>4.611502417333333</c:v>
                </c:pt>
                <c:pt idx="6">
                  <c:v>5.2563377970000005</c:v>
                </c:pt>
                <c:pt idx="7">
                  <c:v>6.088672892</c:v>
                </c:pt>
                <c:pt idx="8">
                  <c:v>6.242931366446234</c:v>
                </c:pt>
                <c:pt idx="9">
                  <c:v>6.6413640429102605</c:v>
                </c:pt>
                <c:pt idx="10">
                  <c:v>5.857602484038853</c:v>
                </c:pt>
                <c:pt idx="11">
                  <c:v>3.4</c:v>
                </c:pt>
                <c:pt idx="12">
                  <c:v>5.2720279432146</c:v>
                </c:pt>
                <c:pt idx="13">
                  <c:v>6.3538871892327</c:v>
                </c:pt>
                <c:pt idx="14">
                  <c:v>6.9159724628429</c:v>
                </c:pt>
                <c:pt idx="15">
                  <c:v>2.3641310502827</c:v>
                </c:pt>
                <c:pt idx="16">
                  <c:v>1.9816703737674</c:v>
                </c:pt>
                <c:pt idx="17">
                  <c:v>2.3756978882899</c:v>
                </c:pt>
                <c:pt idx="18">
                  <c:v>1.6592395806564</c:v>
                </c:pt>
                <c:pt idx="19">
                  <c:v>1.7466135034394</c:v>
                </c:pt>
                <c:pt idx="20">
                  <c:v>2.4603235950913</c:v>
                </c:pt>
                <c:pt idx="21">
                  <c:v>3.038824001374</c:v>
                </c:pt>
              </c:numCache>
            </c:numRef>
          </c:val>
          <c:smooth val="0"/>
        </c:ser>
        <c:marker val="1"/>
        <c:axId val="49935845"/>
        <c:axId val="46769422"/>
      </c:line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69422"/>
        <c:crossesAt val="0"/>
        <c:auto val="1"/>
        <c:lblOffset val="100"/>
        <c:tickLblSkip val="2"/>
        <c:noMultiLvlLbl val="0"/>
      </c:catAx>
      <c:valAx>
        <c:axId val="4676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3584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7695"/>
          <c:w val="0.557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7975"/>
          <c:w val="0.8865"/>
          <c:h val="0.647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HistoViandesVolailles!$D$39:$Y$39</c:f>
              <c:numCache>
                <c:ptCount val="22"/>
                <c:pt idx="0">
                  <c:v>150.61196581196577</c:v>
                </c:pt>
                <c:pt idx="1">
                  <c:v>154.17523652817772</c:v>
                </c:pt>
                <c:pt idx="2">
                  <c:v>154.46817056702045</c:v>
                </c:pt>
                <c:pt idx="3">
                  <c:v>148.50835578131387</c:v>
                </c:pt>
                <c:pt idx="4">
                  <c:v>146.0076452401521</c:v>
                </c:pt>
                <c:pt idx="5">
                  <c:v>140.17086814850077</c:v>
                </c:pt>
                <c:pt idx="6">
                  <c:v>138.6374556173217</c:v>
                </c:pt>
                <c:pt idx="7">
                  <c:v>135.7158270438339</c:v>
                </c:pt>
                <c:pt idx="8">
                  <c:v>132.5563224465768</c:v>
                </c:pt>
                <c:pt idx="9">
                  <c:v>128.77594000871952</c:v>
                </c:pt>
                <c:pt idx="10">
                  <c:v>118.50709808895596</c:v>
                </c:pt>
                <c:pt idx="11">
                  <c:v>116.10849878035407</c:v>
                </c:pt>
                <c:pt idx="12">
                  <c:v>114.07111979112094</c:v>
                </c:pt>
                <c:pt idx="13">
                  <c:v>112.56962113634097</c:v>
                </c:pt>
                <c:pt idx="14">
                  <c:v>110.53101997661805</c:v>
                </c:pt>
                <c:pt idx="15">
                  <c:v>111.01016663614003</c:v>
                </c:pt>
                <c:pt idx="16">
                  <c:v>107.41766156881238</c:v>
                </c:pt>
                <c:pt idx="17">
                  <c:v>106.49111501266773</c:v>
                </c:pt>
                <c:pt idx="18">
                  <c:v>102.31425154355149</c:v>
                </c:pt>
                <c:pt idx="19">
                  <c:v>101.30837828177937</c:v>
                </c:pt>
                <c:pt idx="20">
                  <c:v>96.9779272799925</c:v>
                </c:pt>
                <c:pt idx="21">
                  <c:v>95.07000347549624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HistoViandesVolailles!$D$40:$Y$40</c:f>
              <c:numCache>
                <c:ptCount val="22"/>
                <c:pt idx="0">
                  <c:v>152.4581196581196</c:v>
                </c:pt>
                <c:pt idx="1">
                  <c:v>155.98519127930894</c:v>
                </c:pt>
                <c:pt idx="2">
                  <c:v>156.91208663238103</c:v>
                </c:pt>
                <c:pt idx="3">
                  <c:v>151.44034022536934</c:v>
                </c:pt>
                <c:pt idx="4">
                  <c:v>149.58593243633064</c:v>
                </c:pt>
                <c:pt idx="5">
                  <c:v>143.22956902100867</c:v>
                </c:pt>
                <c:pt idx="6">
                  <c:v>142.2644178898783</c:v>
                </c:pt>
                <c:pt idx="7">
                  <c:v>139.03142443638058</c:v>
                </c:pt>
                <c:pt idx="8">
                  <c:v>135.76946210158056</c:v>
                </c:pt>
                <c:pt idx="9">
                  <c:v>131.57825020456926</c:v>
                </c:pt>
                <c:pt idx="10">
                  <c:v>120.66189317834888</c:v>
                </c:pt>
                <c:pt idx="11">
                  <c:v>120</c:v>
                </c:pt>
                <c:pt idx="12">
                  <c:v>117.87983845044435</c:v>
                </c:pt>
                <c:pt idx="13">
                  <c:v>116.02964074242992</c:v>
                </c:pt>
                <c:pt idx="14">
                  <c:v>113.4364660545782</c:v>
                </c:pt>
                <c:pt idx="15">
                  <c:v>113.67096924681887</c:v>
                </c:pt>
                <c:pt idx="16">
                  <c:v>110.0126521443462</c:v>
                </c:pt>
                <c:pt idx="17">
                  <c:v>109.47146867218538</c:v>
                </c:pt>
                <c:pt idx="18">
                  <c:v>105.03422955653056</c:v>
                </c:pt>
                <c:pt idx="19">
                  <c:v>104.666476066684</c:v>
                </c:pt>
                <c:pt idx="20">
                  <c:v>100.51584357537301</c:v>
                </c:pt>
                <c:pt idx="21">
                  <c:v>99.23073470298851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18271615"/>
        <c:axId val="30226808"/>
      </c:line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26808"/>
        <c:crossesAt val="0"/>
        <c:auto val="0"/>
        <c:lblOffset val="100"/>
        <c:tickLblSkip val="2"/>
        <c:noMultiLvlLbl val="0"/>
      </c:catAx>
      <c:valAx>
        <c:axId val="3022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7161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809"/>
          <c:w val="0.877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23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089"/>
          <c:w val="0.89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HistoViandesDindes!$D$30:$Y$30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  <c:smooth val="1"/>
        </c:ser>
        <c:marker val="1"/>
        <c:axId val="3605817"/>
        <c:axId val="32452354"/>
      </c:lineChart>
      <c:catAx>
        <c:axId val="36058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52354"/>
        <c:crossesAt val="0"/>
        <c:auto val="0"/>
        <c:lblOffset val="100"/>
        <c:tickLblSkip val="2"/>
        <c:noMultiLvlLbl val="0"/>
      </c:catAx>
      <c:valAx>
        <c:axId val="324523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581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81425"/>
          <c:w val="0.707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4025"/>
          <c:w val="0.87825"/>
          <c:h val="0.7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</c:ser>
        <c:ser>
          <c:idx val="1"/>
          <c:order val="1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</c:ser>
        <c:overlap val="100"/>
        <c:axId val="23635731"/>
        <c:axId val="11394988"/>
      </c:bar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394988"/>
        <c:crossesAt val="0"/>
        <c:auto val="1"/>
        <c:lblOffset val="100"/>
        <c:tickLblSkip val="2"/>
        <c:noMultiLvlLbl val="0"/>
      </c:catAx>
      <c:valAx>
        <c:axId val="113949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6357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"/>
          <c:y val="0.865"/>
          <c:w val="0.588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2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3375"/>
          <c:w val="0.856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HistoViandesDindes!$D$35:$Y$35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0"/>
        </c:ser>
        <c:marker val="1"/>
        <c:axId val="35446029"/>
        <c:axId val="50578806"/>
      </c:lineChart>
      <c:lineChart>
        <c:grouping val="standard"/>
        <c:varyColors val="0"/>
        <c:ser>
          <c:idx val="0"/>
          <c:order val="1"/>
          <c:tx>
            <c:strRef>
              <c:f>HistoViandesDindes!$C$41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HistoViandesDindes!$D$41:$Y$41</c:f>
              <c:numCache>
                <c:ptCount val="22"/>
                <c:pt idx="0">
                  <c:v>6.4602645121276625</c:v>
                </c:pt>
                <c:pt idx="1">
                  <c:v>6.407964853081202</c:v>
                </c:pt>
                <c:pt idx="2">
                  <c:v>6.817168525397285</c:v>
                </c:pt>
                <c:pt idx="3">
                  <c:v>6.430834661079398</c:v>
                </c:pt>
                <c:pt idx="4">
                  <c:v>6.822709523344745</c:v>
                </c:pt>
                <c:pt idx="5">
                  <c:v>7.1800688745014405</c:v>
                </c:pt>
                <c:pt idx="6">
                  <c:v>6.655434983327567</c:v>
                </c:pt>
                <c:pt idx="7">
                  <c:v>6.179148481602029</c:v>
                </c:pt>
                <c:pt idx="8">
                  <c:v>6.146814046990858</c:v>
                </c:pt>
                <c:pt idx="9">
                  <c:v>5.757696683429093</c:v>
                </c:pt>
                <c:pt idx="10">
                  <c:v>5.823945730121466</c:v>
                </c:pt>
                <c:pt idx="11">
                  <c:v>5.41110219747377</c:v>
                </c:pt>
                <c:pt idx="12">
                  <c:v>5.165977377762219</c:v>
                </c:pt>
                <c:pt idx="13">
                  <c:v>4.809928923081773</c:v>
                </c:pt>
                <c:pt idx="14">
                  <c:v>5.014342030629289</c:v>
                </c:pt>
                <c:pt idx="15">
                  <c:v>5.029980669736426</c:v>
                </c:pt>
                <c:pt idx="16">
                  <c:v>5.3046809470692695</c:v>
                </c:pt>
                <c:pt idx="17">
                  <c:v>5.024727693062468</c:v>
                </c:pt>
                <c:pt idx="18">
                  <c:v>4.755443386276113</c:v>
                </c:pt>
                <c:pt idx="19">
                  <c:v>4.707891694650095</c:v>
                </c:pt>
                <c:pt idx="20">
                  <c:v>4.793233208138811</c:v>
                </c:pt>
                <c:pt idx="21">
                  <c:v>4.6642616574918625</c:v>
                </c:pt>
              </c:numCache>
            </c:numRef>
          </c:val>
          <c:smooth val="0"/>
        </c:ser>
        <c:marker val="1"/>
        <c:axId val="52556071"/>
        <c:axId val="3242592"/>
      </c:line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78806"/>
        <c:crossesAt val="0"/>
        <c:auto val="0"/>
        <c:lblOffset val="100"/>
        <c:tickLblSkip val="2"/>
        <c:noMultiLvlLbl val="0"/>
      </c:catAx>
      <c:valAx>
        <c:axId val="505788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46029"/>
        <c:crossesAt val="1"/>
        <c:crossBetween val="midCat"/>
        <c:dispUnits/>
      </c:valAx>
      <c:catAx>
        <c:axId val="52556071"/>
        <c:scaling>
          <c:orientation val="minMax"/>
        </c:scaling>
        <c:axPos val="b"/>
        <c:delete val="1"/>
        <c:majorTickMark val="out"/>
        <c:minorTickMark val="none"/>
        <c:tickLblPos val="nextTo"/>
        <c:crossAx val="3242592"/>
        <c:crossesAt val="0"/>
        <c:auto val="0"/>
        <c:lblOffset val="100"/>
        <c:tickLblSkip val="1"/>
        <c:noMultiLvlLbl val="0"/>
      </c:catAx>
      <c:valAx>
        <c:axId val="32425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KG/TETE/AN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607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5"/>
          <c:y val="0.8735"/>
          <c:w val="0.833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5425"/>
          <c:w val="0.85075"/>
          <c:h val="0.634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HistoViandesDindes!$C$17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HistoViandesDindes!$D$17:$Y$17</c:f>
              <c:numCache>
                <c:ptCount val="22"/>
                <c:pt idx="0">
                  <c:v>10.1</c:v>
                </c:pt>
                <c:pt idx="1">
                  <c:v>4.2</c:v>
                </c:pt>
                <c:pt idx="2">
                  <c:v>3.5514936329999998</c:v>
                </c:pt>
                <c:pt idx="3">
                  <c:v>4.087167192</c:v>
                </c:pt>
                <c:pt idx="4">
                  <c:v>15.836122408000001</c:v>
                </c:pt>
                <c:pt idx="5">
                  <c:v>3.7487807536666664</c:v>
                </c:pt>
                <c:pt idx="6">
                  <c:v>3.8916949120000006</c:v>
                </c:pt>
                <c:pt idx="7">
                  <c:v>4.569243713839747</c:v>
                </c:pt>
                <c:pt idx="8">
                  <c:v>2.3313457455031443</c:v>
                </c:pt>
                <c:pt idx="9">
                  <c:v>1.3945995822034505</c:v>
                </c:pt>
                <c:pt idx="10">
                  <c:v>2.1779528644983674</c:v>
                </c:pt>
                <c:pt idx="11">
                  <c:v>17.3</c:v>
                </c:pt>
                <c:pt idx="12">
                  <c:v>26.8988500772492</c:v>
                </c:pt>
                <c:pt idx="13">
                  <c:v>16.4521658294355</c:v>
                </c:pt>
                <c:pt idx="14">
                  <c:v>9.7404770360102</c:v>
                </c:pt>
                <c:pt idx="15">
                  <c:v>7.8771504377771</c:v>
                </c:pt>
                <c:pt idx="16">
                  <c:v>7.9512359592959</c:v>
                </c:pt>
                <c:pt idx="17">
                  <c:v>7.3980275045507</c:v>
                </c:pt>
                <c:pt idx="18">
                  <c:v>8.0477096105821</c:v>
                </c:pt>
                <c:pt idx="19">
                  <c:v>10.6907786724512</c:v>
                </c:pt>
                <c:pt idx="20">
                  <c:v>10.9756510477039</c:v>
                </c:pt>
                <c:pt idx="21">
                  <c:v>12.560273282035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HistoViandesDindes!$C$15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HistoViandesDindes!$D$15:$Y$15</c:f>
              <c:numCache>
                <c:ptCount val="22"/>
                <c:pt idx="0">
                  <c:v>0.1</c:v>
                </c:pt>
                <c:pt idx="1">
                  <c:v>0</c:v>
                </c:pt>
                <c:pt idx="2">
                  <c:v>0.977240025</c:v>
                </c:pt>
                <c:pt idx="3">
                  <c:v>0.22821155000000004</c:v>
                </c:pt>
                <c:pt idx="4">
                  <c:v>1.2856042250000002</c:v>
                </c:pt>
                <c:pt idx="5">
                  <c:v>0.359349102</c:v>
                </c:pt>
                <c:pt idx="6">
                  <c:v>1.183253689</c:v>
                </c:pt>
                <c:pt idx="7">
                  <c:v>2.087450973117143</c:v>
                </c:pt>
                <c:pt idx="8">
                  <c:v>1.9328156867634547</c:v>
                </c:pt>
                <c:pt idx="9">
                  <c:v>2.220357275081024</c:v>
                </c:pt>
                <c:pt idx="10">
                  <c:v>2.603593751890865</c:v>
                </c:pt>
                <c:pt idx="11">
                  <c:v>0.5</c:v>
                </c:pt>
                <c:pt idx="12">
                  <c:v>0.1727428970337</c:v>
                </c:pt>
                <c:pt idx="13">
                  <c:v>0.0453847147351</c:v>
                </c:pt>
                <c:pt idx="14">
                  <c:v>0.0651144014228</c:v>
                </c:pt>
                <c:pt idx="15">
                  <c:v>0.0251230360383</c:v>
                </c:pt>
                <c:pt idx="16">
                  <c:v>0.1487538483078</c:v>
                </c:pt>
                <c:pt idx="17">
                  <c:v>0.00184614839</c:v>
                </c:pt>
                <c:pt idx="18">
                  <c:v>0.0018192722331</c:v>
                </c:pt>
                <c:pt idx="19">
                  <c:v>0.3360828378508</c:v>
                </c:pt>
                <c:pt idx="20">
                  <c:v>0.2470817315446</c:v>
                </c:pt>
                <c:pt idx="21">
                  <c:v>0.6287243901106</c:v>
                </c:pt>
              </c:numCache>
            </c:numRef>
          </c:val>
          <c:smooth val="0"/>
        </c:ser>
        <c:marker val="1"/>
        <c:axId val="29183329"/>
        <c:axId val="61323370"/>
      </c:line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323370"/>
        <c:crossesAt val="0"/>
        <c:auto val="1"/>
        <c:lblOffset val="100"/>
        <c:tickLblSkip val="2"/>
        <c:noMultiLvlLbl val="0"/>
      </c:catAx>
      <c:valAx>
        <c:axId val="61323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18332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782"/>
          <c:w val="0.5757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l'ensemble des ressources (=emplois)</a:t>
            </a:r>
          </a:p>
        </c:rich>
      </c:tx>
      <c:layout>
        <c:manualLayout>
          <c:xMode val="factor"/>
          <c:yMode val="factor"/>
          <c:x val="0.007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155"/>
          <c:w val="0.91025"/>
          <c:h val="0.6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</c:ser>
        <c:ser>
          <c:idx val="1"/>
          <c:order val="1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2"/>
          <c:order val="2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overlap val="100"/>
        <c:gapWidth val="110"/>
        <c:axId val="38538875"/>
        <c:axId val="11305556"/>
      </c:bar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05556"/>
        <c:crossesAt val="0"/>
        <c:auto val="0"/>
        <c:lblOffset val="100"/>
        <c:tickLblSkip val="2"/>
        <c:noMultiLvlLbl val="0"/>
      </c:catAx>
      <c:valAx>
        <c:axId val="11305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388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84025"/>
          <c:w val="0.456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25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61"/>
          <c:w val="0.919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HistoViandesDindes!$D$39:$Y$39</c:f>
              <c:numCache>
                <c:ptCount val="22"/>
                <c:pt idx="0">
                  <c:v>171.8993253762325</c:v>
                </c:pt>
                <c:pt idx="1">
                  <c:v>182.8727841501564</c:v>
                </c:pt>
                <c:pt idx="2">
                  <c:v>176.8313607748738</c:v>
                </c:pt>
                <c:pt idx="3">
                  <c:v>177.3813514885807</c:v>
                </c:pt>
                <c:pt idx="4">
                  <c:v>180.1728599190918</c:v>
                </c:pt>
                <c:pt idx="5">
                  <c:v>169.84300482958182</c:v>
                </c:pt>
                <c:pt idx="6">
                  <c:v>169.7941570654497</c:v>
                </c:pt>
                <c:pt idx="7">
                  <c:v>164.40855599873194</c:v>
                </c:pt>
                <c:pt idx="8">
                  <c:v>162.8779452793459</c:v>
                </c:pt>
                <c:pt idx="9">
                  <c:v>151.25247952527255</c:v>
                </c:pt>
                <c:pt idx="10">
                  <c:v>141.24409280311895</c:v>
                </c:pt>
                <c:pt idx="11">
                  <c:v>132.03488372093022</c:v>
                </c:pt>
                <c:pt idx="12">
                  <c:v>129.92006327512092</c:v>
                </c:pt>
                <c:pt idx="13">
                  <c:v>129.6205408695416</c:v>
                </c:pt>
                <c:pt idx="14">
                  <c:v>122.64626556676548</c:v>
                </c:pt>
                <c:pt idx="15">
                  <c:v>121.46307410538266</c:v>
                </c:pt>
                <c:pt idx="16">
                  <c:v>117.3272829254511</c:v>
                </c:pt>
                <c:pt idx="17">
                  <c:v>110.91380790855574</c:v>
                </c:pt>
                <c:pt idx="18">
                  <c:v>114.03798109439157</c:v>
                </c:pt>
                <c:pt idx="19">
                  <c:v>112.05939672290765</c:v>
                </c:pt>
                <c:pt idx="20">
                  <c:v>113.19280900344758</c:v>
                </c:pt>
                <c:pt idx="21">
                  <c:v>114.01741255989069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HistoViandesDindes!$D$40:$Y$40</c:f>
              <c:numCache>
                <c:ptCount val="22"/>
                <c:pt idx="0">
                  <c:v>174.49403217436432</c:v>
                </c:pt>
                <c:pt idx="1">
                  <c:v>183.96767466110532</c:v>
                </c:pt>
                <c:pt idx="2">
                  <c:v>177.46016086033882</c:v>
                </c:pt>
                <c:pt idx="3">
                  <c:v>178.3758998988512</c:v>
                </c:pt>
                <c:pt idx="4">
                  <c:v>183.68549255541723</c:v>
                </c:pt>
                <c:pt idx="5">
                  <c:v>170.6153562061809</c:v>
                </c:pt>
                <c:pt idx="6">
                  <c:v>170.45554467556977</c:v>
                </c:pt>
                <c:pt idx="7">
                  <c:v>165.05707360884628</c:v>
                </c:pt>
                <c:pt idx="8">
                  <c:v>162.9819745824718</c:v>
                </c:pt>
                <c:pt idx="9">
                  <c:v>151.0237498822362</c:v>
                </c:pt>
                <c:pt idx="10">
                  <c:v>141.1282142164649</c:v>
                </c:pt>
                <c:pt idx="11">
                  <c:v>136.91860465116278</c:v>
                </c:pt>
                <c:pt idx="12">
                  <c:v>138.01159890655194</c:v>
                </c:pt>
                <c:pt idx="13">
                  <c:v>134.91223123425593</c:v>
                </c:pt>
                <c:pt idx="14">
                  <c:v>125.62325828263258</c:v>
                </c:pt>
                <c:pt idx="15">
                  <c:v>123.86368499619282</c:v>
                </c:pt>
                <c:pt idx="16">
                  <c:v>119.57714123670186</c:v>
                </c:pt>
                <c:pt idx="17">
                  <c:v>113.15569628720525</c:v>
                </c:pt>
                <c:pt idx="18">
                  <c:v>116.60412056289987</c:v>
                </c:pt>
                <c:pt idx="19">
                  <c:v>115.36761184141514</c:v>
                </c:pt>
                <c:pt idx="20">
                  <c:v>116.54136309366542</c:v>
                </c:pt>
                <c:pt idx="21">
                  <c:v>117.83259347868993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15039419"/>
        <c:axId val="1137044"/>
      </c:line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7044"/>
        <c:crossesAt val="0"/>
        <c:auto val="0"/>
        <c:lblOffset val="100"/>
        <c:tickLblSkip val="2"/>
        <c:noMultiLvlLbl val="0"/>
      </c:catAx>
      <c:valAx>
        <c:axId val="11370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394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801"/>
          <c:w val="0.785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41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3625"/>
          <c:w val="0.867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HistoOEUFS!$C$25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HistoOEUFS!$D$25:$Y$25</c:f>
              <c:numCache>
                <c:ptCount val="22"/>
                <c:pt idx="0">
                  <c:v>1020.19</c:v>
                </c:pt>
                <c:pt idx="1">
                  <c:v>998.679</c:v>
                </c:pt>
                <c:pt idx="2">
                  <c:v>1013.1120000000001</c:v>
                </c:pt>
                <c:pt idx="3">
                  <c:v>1028.93466640619</c:v>
                </c:pt>
                <c:pt idx="4">
                  <c:v>1024.365086996138</c:v>
                </c:pt>
                <c:pt idx="5">
                  <c:v>1018.5033247101826</c:v>
                </c:pt>
                <c:pt idx="6">
                  <c:v>997.07988663797</c:v>
                </c:pt>
                <c:pt idx="7">
                  <c:v>1003.1239667193774</c:v>
                </c:pt>
                <c:pt idx="8">
                  <c:v>1029.55118765668</c:v>
                </c:pt>
                <c:pt idx="9">
                  <c:v>938.440305786887</c:v>
                </c:pt>
                <c:pt idx="10">
                  <c:v>918.4446988712979</c:v>
                </c:pt>
                <c:pt idx="11">
                  <c:v>921.4215308072503</c:v>
                </c:pt>
                <c:pt idx="12">
                  <c:v>941.5825555848205</c:v>
                </c:pt>
                <c:pt idx="13">
                  <c:v>917.1545627236105</c:v>
                </c:pt>
                <c:pt idx="14">
                  <c:v>956.1681436820141</c:v>
                </c:pt>
                <c:pt idx="15">
                  <c:v>880.0404464888004</c:v>
                </c:pt>
                <c:pt idx="16">
                  <c:v>894.80423633</c:v>
                </c:pt>
                <c:pt idx="17">
                  <c:v>979.3676734129451</c:v>
                </c:pt>
                <c:pt idx="18">
                  <c:v>964.5053903918202</c:v>
                </c:pt>
                <c:pt idx="19">
                  <c:v>979.554725</c:v>
                </c:pt>
                <c:pt idx="20">
                  <c:v>970.3</c:v>
                </c:pt>
                <c:pt idx="21">
                  <c:v>1015.497217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HistoOEUFS!$C$13</c:f>
              <c:strCache>
                <c:ptCount val="1"/>
                <c:pt idx="0">
                  <c:v>PRODUCTION TOTALE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HistoOEUFS!$D$13:$Y$13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1"/>
        </c:ser>
        <c:marker val="1"/>
        <c:axId val="10233397"/>
        <c:axId val="24991710"/>
      </c:line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91710"/>
        <c:crossesAt val="0"/>
        <c:auto val="0"/>
        <c:lblOffset val="100"/>
        <c:tickLblSkip val="2"/>
        <c:noMultiLvlLbl val="0"/>
      </c:catAx>
      <c:valAx>
        <c:axId val="249917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3339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82375"/>
          <c:w val="0.564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
</a:t>
            </a:r>
          </a:p>
        </c:rich>
      </c:tx>
      <c:layout>
        <c:manualLayout>
          <c:xMode val="factor"/>
          <c:yMode val="factor"/>
          <c:x val="0.01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84"/>
          <c:w val="0.8437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HistoOEUFS!$C$26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HistoOEUFS!$D$26:$Y$26</c:f>
              <c:numCache>
                <c:ptCount val="22"/>
                <c:pt idx="0">
                  <c:v>8.2</c:v>
                </c:pt>
                <c:pt idx="1">
                  <c:v>8.5</c:v>
                </c:pt>
                <c:pt idx="2">
                  <c:v>8.5</c:v>
                </c:pt>
                <c:pt idx="3">
                  <c:v>8.84216860888624</c:v>
                </c:pt>
                <c:pt idx="4">
                  <c:v>8.767958080544501</c:v>
                </c:pt>
                <c:pt idx="5">
                  <c:v>8.725178606155792</c:v>
                </c:pt>
                <c:pt idx="6">
                  <c:v>8.492539565480968</c:v>
                </c:pt>
                <c:pt idx="7">
                  <c:v>8.506093238339977</c:v>
                </c:pt>
                <c:pt idx="8">
                  <c:v>8.794564683489028</c:v>
                </c:pt>
                <c:pt idx="9">
                  <c:v>7.76907423753832</c:v>
                </c:pt>
                <c:pt idx="10">
                  <c:v>9.1</c:v>
                </c:pt>
                <c:pt idx="11">
                  <c:v>11.6</c:v>
                </c:pt>
                <c:pt idx="12">
                  <c:v>9.926907</c:v>
                </c:pt>
                <c:pt idx="13">
                  <c:v>7.755573925352655</c:v>
                </c:pt>
                <c:pt idx="14">
                  <c:v>8.002501204717845</c:v>
                </c:pt>
                <c:pt idx="15">
                  <c:v>10.807484</c:v>
                </c:pt>
                <c:pt idx="16">
                  <c:v>15.864433000000005</c:v>
                </c:pt>
                <c:pt idx="17">
                  <c:v>13.614878000000001</c:v>
                </c:pt>
                <c:pt idx="18">
                  <c:v>13.8</c:v>
                </c:pt>
                <c:pt idx="19">
                  <c:v>11.5</c:v>
                </c:pt>
                <c:pt idx="20">
                  <c:v>17.6</c:v>
                </c:pt>
                <c:pt idx="21">
                  <c:v>20.49497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HistoOEUFS!$C$27</c:f>
              <c:strCache>
                <c:ptCount val="1"/>
                <c:pt idx="0">
                  <c:v>-  œufs à couver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HistoOEUFS!$D$27:$Y$27</c:f>
              <c:numCache>
                <c:ptCount val="22"/>
                <c:pt idx="0">
                  <c:v>77.79</c:v>
                </c:pt>
                <c:pt idx="1">
                  <c:v>79.41400000000002</c:v>
                </c:pt>
                <c:pt idx="2">
                  <c:v>80.54899999999999</c:v>
                </c:pt>
                <c:pt idx="3">
                  <c:v>78.762714</c:v>
                </c:pt>
                <c:pt idx="4">
                  <c:v>75.17694200000001</c:v>
                </c:pt>
                <c:pt idx="5">
                  <c:v>74.763944</c:v>
                </c:pt>
                <c:pt idx="6">
                  <c:v>68.73584600000001</c:v>
                </c:pt>
                <c:pt idx="7">
                  <c:v>68.92883799999998</c:v>
                </c:pt>
                <c:pt idx="8">
                  <c:v>67.75665466666666</c:v>
                </c:pt>
                <c:pt idx="9">
                  <c:v>67.744955624</c:v>
                </c:pt>
                <c:pt idx="10">
                  <c:v>62.525067724</c:v>
                </c:pt>
                <c:pt idx="11">
                  <c:v>68.789901276</c:v>
                </c:pt>
                <c:pt idx="12">
                  <c:v>67.86253765999999</c:v>
                </c:pt>
                <c:pt idx="13">
                  <c:v>69.248404434</c:v>
                </c:pt>
                <c:pt idx="14">
                  <c:v>72.324919288</c:v>
                </c:pt>
                <c:pt idx="15">
                  <c:v>77.198544798</c:v>
                </c:pt>
                <c:pt idx="16">
                  <c:v>80.21479633</c:v>
                </c:pt>
                <c:pt idx="17">
                  <c:v>78.75276600000001</c:v>
                </c:pt>
                <c:pt idx="18">
                  <c:v>79.520765</c:v>
                </c:pt>
                <c:pt idx="19">
                  <c:v>76.6</c:v>
                </c:pt>
                <c:pt idx="20">
                  <c:v>75.7</c:v>
                </c:pt>
                <c:pt idx="21">
                  <c:v>74.280453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HistoOEUFS!$C$28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HistoOEUFS!$D$28:$Y$28</c:f>
              <c:numCache>
                <c:ptCount val="22"/>
                <c:pt idx="0">
                  <c:v>934.2</c:v>
                </c:pt>
                <c:pt idx="1">
                  <c:v>910.765</c:v>
                </c:pt>
                <c:pt idx="2">
                  <c:v>924.0630000000001</c:v>
                </c:pt>
                <c:pt idx="3">
                  <c:v>941.3297837973037</c:v>
                </c:pt>
                <c:pt idx="4">
                  <c:v>940.4201869155934</c:v>
                </c:pt>
                <c:pt idx="5">
                  <c:v>935.0142021040268</c:v>
                </c:pt>
                <c:pt idx="6">
                  <c:v>919.8515010724891</c:v>
                </c:pt>
                <c:pt idx="7">
                  <c:v>925.6890354810375</c:v>
                </c:pt>
                <c:pt idx="8">
                  <c:v>952.9999683065242</c:v>
                </c:pt>
                <c:pt idx="9">
                  <c:v>862.9262759253487</c:v>
                </c:pt>
                <c:pt idx="10">
                  <c:v>846.8196311472979</c:v>
                </c:pt>
                <c:pt idx="11">
                  <c:v>841.0316295312502</c:v>
                </c:pt>
                <c:pt idx="12">
                  <c:v>863.7931109248204</c:v>
                </c:pt>
                <c:pt idx="13">
                  <c:v>840.1505843642578</c:v>
                </c:pt>
                <c:pt idx="14">
                  <c:v>875.8407231892962</c:v>
                </c:pt>
                <c:pt idx="15">
                  <c:v>792.0344176908003</c:v>
                </c:pt>
                <c:pt idx="16">
                  <c:v>798.725007</c:v>
                </c:pt>
                <c:pt idx="17">
                  <c:v>887.0000294129451</c:v>
                </c:pt>
                <c:pt idx="18">
                  <c:v>871.1846253918203</c:v>
                </c:pt>
                <c:pt idx="19">
                  <c:v>891.4547249999999</c:v>
                </c:pt>
                <c:pt idx="20">
                  <c:v>877</c:v>
                </c:pt>
                <c:pt idx="21">
                  <c:v>920.721794</c:v>
                </c:pt>
              </c:numCache>
            </c:numRef>
          </c:val>
          <c:smooth val="1"/>
        </c:ser>
        <c:marker val="1"/>
        <c:axId val="23598799"/>
        <c:axId val="11062600"/>
      </c:line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62600"/>
        <c:crossesAt val="0"/>
        <c:auto val="0"/>
        <c:lblOffset val="100"/>
        <c:tickLblSkip val="2"/>
        <c:noMultiLvlLbl val="0"/>
      </c:catAx>
      <c:valAx>
        <c:axId val="11062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œufs coquille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9879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25"/>
          <c:y val="0.87375"/>
          <c:w val="0.515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18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615"/>
          <c:w val="0.85325"/>
          <c:h val="0.7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HistoOEUFS!$C$17</c:f>
              <c:strCache>
                <c:ptCount val="1"/>
                <c:pt idx="0">
                  <c:v>PRODUCTION UTILISABLE 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HistoOEUFS!$D$17:$Y$17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</c:ser>
        <c:ser>
          <c:idx val="1"/>
          <c:order val="1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</c:ser>
        <c:overlap val="100"/>
        <c:axId val="32454537"/>
        <c:axId val="23655378"/>
      </c:bar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55378"/>
        <c:crossesAt val="0"/>
        <c:auto val="1"/>
        <c:lblOffset val="100"/>
        <c:tickLblSkip val="2"/>
        <c:noMultiLvlLbl val="0"/>
      </c:catAx>
      <c:valAx>
        <c:axId val="236553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545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475"/>
          <c:y val="0.85525"/>
          <c:w val="0.480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</a:t>
            </a:r>
          </a:p>
        </c:rich>
      </c:tx>
      <c:layout>
        <c:manualLayout>
          <c:xMode val="factor"/>
          <c:yMode val="factor"/>
          <c:x val="-0.020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17625"/>
          <c:w val="0.828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0"/>
        </c:ser>
        <c:marker val="1"/>
        <c:axId val="11571811"/>
        <c:axId val="37037436"/>
      </c:line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037436"/>
        <c:crossesAt val="0"/>
        <c:auto val="1"/>
        <c:lblOffset val="100"/>
        <c:tickLblSkip val="2"/>
        <c:noMultiLvlLbl val="0"/>
      </c:catAx>
      <c:valAx>
        <c:axId val="37037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57181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829"/>
          <c:w val="0.4537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 la production totale en 2013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325"/>
          <c:y val="0.39675"/>
          <c:w val="0.328"/>
          <c:h val="0.441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(HistoOEUFS!$C$10,HistoOEUFS!$C$11,HistoOEUFS!$C$12)</c:f>
              <c:strCache>
                <c:ptCount val="3"/>
                <c:pt idx="0">
                  <c:v>PRODUCTION INTENSIVE</c:v>
                </c:pt>
                <c:pt idx="1">
                  <c:v>PRODUCTION SEMI-INTENSIVE</c:v>
                </c:pt>
                <c:pt idx="2">
                  <c:v>PRODUCTION TRADITIONNELLE</c:v>
                </c:pt>
              </c:strCache>
            </c:strRef>
          </c:cat>
          <c:val>
            <c:numRef>
              <c:f>(HistoOEUFS!$U$10,HistoOEUFS!$U$11,HistoOEUFS!$U$12)</c:f>
              <c:numCache>
                <c:ptCount val="3"/>
                <c:pt idx="0">
                  <c:v>847.4</c:v>
                </c:pt>
                <c:pt idx="1">
                  <c:v>21.206699663106036</c:v>
                </c:pt>
                <c:pt idx="2">
                  <c:v>20.37007531221554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0.009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275"/>
          <c:w val="0.898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HistoViandesTotal!$D$39:$Y$39</c:f>
              <c:numCache>
                <c:ptCount val="22"/>
                <c:pt idx="0">
                  <c:v>111.68148412345171</c:v>
                </c:pt>
                <c:pt idx="1">
                  <c:v>113.77873814259047</c:v>
                </c:pt>
                <c:pt idx="2">
                  <c:v>110.11836242410014</c:v>
                </c:pt>
                <c:pt idx="3">
                  <c:v>108.540981548212</c:v>
                </c:pt>
                <c:pt idx="4">
                  <c:v>108.84157981953149</c:v>
                </c:pt>
                <c:pt idx="5">
                  <c:v>108.16400752011265</c:v>
                </c:pt>
                <c:pt idx="6">
                  <c:v>107.39870219730797</c:v>
                </c:pt>
                <c:pt idx="7">
                  <c:v>106.73957275562155</c:v>
                </c:pt>
                <c:pt idx="8">
                  <c:v>106.35944440726587</c:v>
                </c:pt>
                <c:pt idx="9">
                  <c:v>103.73367588106676</c:v>
                </c:pt>
                <c:pt idx="10">
                  <c:v>101.37849037953788</c:v>
                </c:pt>
                <c:pt idx="11">
                  <c:v>100.57684295928954</c:v>
                </c:pt>
                <c:pt idx="12">
                  <c:v>100.5908543374628</c:v>
                </c:pt>
                <c:pt idx="13">
                  <c:v>99.97703394246787</c:v>
                </c:pt>
                <c:pt idx="14">
                  <c:v>100.55211221609592</c:v>
                </c:pt>
                <c:pt idx="15">
                  <c:v>102.75368773530853</c:v>
                </c:pt>
                <c:pt idx="16">
                  <c:v>99.78148572918556</c:v>
                </c:pt>
                <c:pt idx="17">
                  <c:v>99.0035492120129</c:v>
                </c:pt>
                <c:pt idx="18">
                  <c:v>96.34894777729968</c:v>
                </c:pt>
                <c:pt idx="19">
                  <c:v>96.54025241394513</c:v>
                </c:pt>
                <c:pt idx="20">
                  <c:v>96.62699378711918</c:v>
                </c:pt>
                <c:pt idx="21">
                  <c:v>95.91544611833524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HistoViandesTotal!$D$40:$Y$40</c:f>
              <c:numCache>
                <c:ptCount val="22"/>
                <c:pt idx="0">
                  <c:v>115.58195606150763</c:v>
                </c:pt>
                <c:pt idx="1">
                  <c:v>118.49070858193022</c:v>
                </c:pt>
                <c:pt idx="2">
                  <c:v>114.58401617177607</c:v>
                </c:pt>
                <c:pt idx="3">
                  <c:v>112.76031444400667</c:v>
                </c:pt>
                <c:pt idx="4">
                  <c:v>113.57248862489429</c:v>
                </c:pt>
                <c:pt idx="5">
                  <c:v>112.6135075318654</c:v>
                </c:pt>
                <c:pt idx="6">
                  <c:v>112.91564248908911</c:v>
                </c:pt>
                <c:pt idx="7">
                  <c:v>112.25304247487568</c:v>
                </c:pt>
                <c:pt idx="8">
                  <c:v>111.63868829561655</c:v>
                </c:pt>
                <c:pt idx="9">
                  <c:v>109.0961473324484</c:v>
                </c:pt>
                <c:pt idx="10">
                  <c:v>106.65110624615039</c:v>
                </c:pt>
                <c:pt idx="11">
                  <c:v>106.66890052905269</c:v>
                </c:pt>
                <c:pt idx="12">
                  <c:v>106.1054411156954</c:v>
                </c:pt>
                <c:pt idx="13">
                  <c:v>106.02783445955295</c:v>
                </c:pt>
                <c:pt idx="14">
                  <c:v>106.33318441801245</c:v>
                </c:pt>
                <c:pt idx="15">
                  <c:v>108.62216774947504</c:v>
                </c:pt>
                <c:pt idx="16">
                  <c:v>105.44349420611469</c:v>
                </c:pt>
                <c:pt idx="17">
                  <c:v>104.3130017643543</c:v>
                </c:pt>
                <c:pt idx="18">
                  <c:v>101.62921057068239</c:v>
                </c:pt>
                <c:pt idx="19">
                  <c:v>102.1899208279448</c:v>
                </c:pt>
                <c:pt idx="20">
                  <c:v>102.46659942225898</c:v>
                </c:pt>
                <c:pt idx="21">
                  <c:v>101.97579743574055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34641141"/>
        <c:axId val="43334814"/>
      </c:line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34814"/>
        <c:crossesAt val="0"/>
        <c:auto val="0"/>
        <c:lblOffset val="100"/>
        <c:tickLblSkip val="2"/>
        <c:noMultiLvlLbl val="0"/>
      </c:catAx>
      <c:valAx>
        <c:axId val="433348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4114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822"/>
          <c:w val="0.706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6975"/>
          <c:w val="0.893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</c:ser>
        <c:ser>
          <c:idx val="1"/>
          <c:order val="1"/>
          <c:tx>
            <c:strRef>
              <c:f>HistoViandesTotal!$C$17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HistoViandesTotal!$D$17:$Y$17</c:f>
              <c:numCache>
                <c:ptCount val="22"/>
                <c:pt idx="0">
                  <c:v>342.43993300000005</c:v>
                </c:pt>
                <c:pt idx="1">
                  <c:v>356.18778700000007</c:v>
                </c:pt>
                <c:pt idx="2">
                  <c:v>354.58244621299997</c:v>
                </c:pt>
                <c:pt idx="3">
                  <c:v>343.35901586499995</c:v>
                </c:pt>
                <c:pt idx="4">
                  <c:v>354.75107948490864</c:v>
                </c:pt>
                <c:pt idx="5">
                  <c:v>314.73673007597273</c:v>
                </c:pt>
                <c:pt idx="6">
                  <c:v>376.97558955543536</c:v>
                </c:pt>
                <c:pt idx="7">
                  <c:v>372.19112778163606</c:v>
                </c:pt>
                <c:pt idx="8">
                  <c:v>355.7250271175422</c:v>
                </c:pt>
                <c:pt idx="9">
                  <c:v>365.899672645605</c:v>
                </c:pt>
                <c:pt idx="10">
                  <c:v>355.07286198761864</c:v>
                </c:pt>
                <c:pt idx="11">
                  <c:v>403.26613954398897</c:v>
                </c:pt>
                <c:pt idx="12">
                  <c:v>370.2144370425556</c:v>
                </c:pt>
                <c:pt idx="13">
                  <c:v>405.5040080906606</c:v>
                </c:pt>
                <c:pt idx="14">
                  <c:v>417.3986972905533</c:v>
                </c:pt>
                <c:pt idx="15">
                  <c:v>412.56755411843653</c:v>
                </c:pt>
                <c:pt idx="16">
                  <c:v>371.3911801566037</c:v>
                </c:pt>
                <c:pt idx="17">
                  <c:v>344.87496715660365</c:v>
                </c:pt>
                <c:pt idx="18">
                  <c:v>344.77239293707095</c:v>
                </c:pt>
                <c:pt idx="19">
                  <c:v>368.91924991102263</c:v>
                </c:pt>
                <c:pt idx="20">
                  <c:v>378.6474566671021</c:v>
                </c:pt>
                <c:pt idx="21">
                  <c:v>391.49957532656487</c:v>
                </c:pt>
              </c:numCache>
            </c:numRef>
          </c:val>
        </c:ser>
        <c:ser>
          <c:idx val="2"/>
          <c:order val="2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3"/>
          <c:order val="3"/>
          <c:tx>
            <c:strRef>
              <c:f>HistoViandesTotal!$C$15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HistoViandesTotal!$D$15:$Y$15</c:f>
              <c:numCache>
                <c:ptCount val="22"/>
                <c:pt idx="0">
                  <c:v>94.813068</c:v>
                </c:pt>
                <c:pt idx="1">
                  <c:v>59.71749600000001</c:v>
                </c:pt>
                <c:pt idx="2">
                  <c:v>62.369622441999994</c:v>
                </c:pt>
                <c:pt idx="3">
                  <c:v>67.20397374599999</c:v>
                </c:pt>
                <c:pt idx="4">
                  <c:v>67.7581161435891</c:v>
                </c:pt>
                <c:pt idx="5">
                  <c:v>40.5256899232014</c:v>
                </c:pt>
                <c:pt idx="6">
                  <c:v>35.6813081647956</c:v>
                </c:pt>
                <c:pt idx="7">
                  <c:v>35.0920810957691</c:v>
                </c:pt>
                <c:pt idx="8">
                  <c:v>38.3159631081026</c:v>
                </c:pt>
                <c:pt idx="9">
                  <c:v>41.0924043264143</c:v>
                </c:pt>
                <c:pt idx="10">
                  <c:v>39.4641515080105</c:v>
                </c:pt>
                <c:pt idx="11">
                  <c:v>30.4669526583242</c:v>
                </c:pt>
                <c:pt idx="12">
                  <c:v>34.2391756621984</c:v>
                </c:pt>
                <c:pt idx="13">
                  <c:v>35.5182871892327</c:v>
                </c:pt>
                <c:pt idx="14">
                  <c:v>34.4215244628429</c:v>
                </c:pt>
                <c:pt idx="15">
                  <c:v>26.1017720502827</c:v>
                </c:pt>
                <c:pt idx="16">
                  <c:v>28.305099373767405</c:v>
                </c:pt>
                <c:pt idx="17">
                  <c:v>26.5159733737674</c:v>
                </c:pt>
                <c:pt idx="18">
                  <c:v>19.6587775806564</c:v>
                </c:pt>
                <c:pt idx="19">
                  <c:v>16.2876835034394</c:v>
                </c:pt>
                <c:pt idx="20">
                  <c:v>14.671288595091303</c:v>
                </c:pt>
                <c:pt idx="21">
                  <c:v>13.886495001374</c:v>
                </c:pt>
              </c:numCache>
            </c:numRef>
          </c:val>
        </c:ser>
        <c:axId val="54469007"/>
        <c:axId val="20459016"/>
      </c:barChart>
      <c:catAx>
        <c:axId val="5446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59016"/>
        <c:crossesAt val="0"/>
        <c:auto val="1"/>
        <c:lblOffset val="100"/>
        <c:tickLblSkip val="2"/>
        <c:noMultiLvlLbl val="0"/>
      </c:catAx>
      <c:valAx>
        <c:axId val="20459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690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8175"/>
          <c:w val="0.492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07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775"/>
          <c:w val="0.9145"/>
          <c:h val="0.699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HistoViandesBovines!$D$30:$Y$30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49913417"/>
        <c:axId val="46567570"/>
      </c:line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67570"/>
        <c:crossesAt val="0"/>
        <c:auto val="0"/>
        <c:lblOffset val="100"/>
        <c:tickLblSkip val="2"/>
        <c:noMultiLvlLbl val="0"/>
      </c:catAx>
      <c:valAx>
        <c:axId val="4656757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13417"/>
        <c:crossesAt val="1"/>
        <c:crossBetween val="midCat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5"/>
          <c:y val="0.8295"/>
          <c:w val="0.6625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52"/>
          <c:w val="0.866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HistoViandesBovines!$D$41:$Y$41</c:f>
              <c:numCache>
                <c:ptCount val="22"/>
                <c:pt idx="0">
                  <c:v>25.791050079695864</c:v>
                </c:pt>
                <c:pt idx="1">
                  <c:v>26.196680401378384</c:v>
                </c:pt>
                <c:pt idx="2">
                  <c:v>26.893417560355036</c:v>
                </c:pt>
                <c:pt idx="3">
                  <c:v>27.038576839034743</c:v>
                </c:pt>
                <c:pt idx="4">
                  <c:v>23.3505581495098</c:v>
                </c:pt>
                <c:pt idx="5">
                  <c:v>23.658680453431376</c:v>
                </c:pt>
                <c:pt idx="6">
                  <c:v>25.60654421966912</c:v>
                </c:pt>
                <c:pt idx="7">
                  <c:v>26.328362054716465</c:v>
                </c:pt>
                <c:pt idx="8">
                  <c:v>25.50605938322316</c:v>
                </c:pt>
                <c:pt idx="9">
                  <c:v>26.201699706548432</c:v>
                </c:pt>
                <c:pt idx="10">
                  <c:v>25.484081576026632</c:v>
                </c:pt>
                <c:pt idx="11">
                  <c:v>25.759479857801267</c:v>
                </c:pt>
                <c:pt idx="12">
                  <c:v>25.068998253275115</c:v>
                </c:pt>
                <c:pt idx="13">
                  <c:v>25.468933324991788</c:v>
                </c:pt>
                <c:pt idx="14">
                  <c:v>25.325611586824028</c:v>
                </c:pt>
                <c:pt idx="15">
                  <c:v>24.948236905037415</c:v>
                </c:pt>
                <c:pt idx="16">
                  <c:v>24.381464298825247</c:v>
                </c:pt>
                <c:pt idx="17">
                  <c:v>23.57388171862863</c:v>
                </c:pt>
                <c:pt idx="18">
                  <c:v>23.590227443010335</c:v>
                </c:pt>
                <c:pt idx="19">
                  <c:v>23.506830259912164</c:v>
                </c:pt>
                <c:pt idx="20">
                  <c:v>23.207509971126367</c:v>
                </c:pt>
                <c:pt idx="21">
                  <c:v>22.76879219985085</c:v>
                </c:pt>
              </c:numCache>
            </c:numRef>
          </c:val>
          <c:smooth val="0"/>
        </c:ser>
        <c:marker val="1"/>
        <c:axId val="16454947"/>
        <c:axId val="13876796"/>
      </c:lineChart>
      <c:lineChart>
        <c:grouping val="standard"/>
        <c:varyColors val="0"/>
        <c:ser>
          <c:idx val="0"/>
          <c:order val="1"/>
          <c:tx>
            <c:strRef>
              <c:f>HistoViandesBovines!$C$33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HistoViandesBovines!$D$33:$Y$33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0"/>
        </c:ser>
        <c:marker val="1"/>
        <c:axId val="57782301"/>
        <c:axId val="50278662"/>
      </c:line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76796"/>
        <c:crossesAt val="0"/>
        <c:auto val="0"/>
        <c:lblOffset val="100"/>
        <c:tickLblSkip val="2"/>
        <c:noMultiLvlLbl val="0"/>
      </c:catAx>
      <c:valAx>
        <c:axId val="138767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54947"/>
        <c:crossesAt val="1"/>
        <c:crossBetween val="midCat"/>
        <c:dispUnits/>
      </c:valAx>
      <c:catAx>
        <c:axId val="57782301"/>
        <c:scaling>
          <c:orientation val="minMax"/>
        </c:scaling>
        <c:axPos val="b"/>
        <c:delete val="1"/>
        <c:majorTickMark val="out"/>
        <c:minorTickMark val="none"/>
        <c:tickLblPos val="nextTo"/>
        <c:crossAx val="50278662"/>
        <c:crossesAt val="0"/>
        <c:auto val="0"/>
        <c:lblOffset val="100"/>
        <c:tickLblSkip val="1"/>
        <c:noMultiLvlLbl val="0"/>
      </c:catAx>
      <c:valAx>
        <c:axId val="502786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8230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375"/>
          <c:w val="0.889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(=emploi)</a:t>
            </a:r>
          </a:p>
        </c:rich>
      </c:tx>
      <c:layout>
        <c:manualLayout>
          <c:xMode val="factor"/>
          <c:yMode val="factor"/>
          <c:x val="0.10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258"/>
          <c:w val="0.86875"/>
          <c:h val="0.5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</c:ser>
        <c:overlap val="100"/>
        <c:axId val="49854775"/>
        <c:axId val="46039792"/>
      </c:bar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39792"/>
        <c:crossesAt val="0"/>
        <c:auto val="1"/>
        <c:lblOffset val="100"/>
        <c:tickLblSkip val="2"/>
        <c:noMultiLvlLbl val="0"/>
      </c:catAx>
      <c:valAx>
        <c:axId val="46039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54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025"/>
          <c:y val="0.82475"/>
          <c:w val="0.575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7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3675"/>
          <c:w val="0.8687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HistoViandesBovines!$D$17:$Y$17</c:f>
              <c:numCache>
                <c:ptCount val="22"/>
                <c:pt idx="0">
                  <c:v>276.002895</c:v>
                </c:pt>
                <c:pt idx="1">
                  <c:v>286.34012</c:v>
                </c:pt>
                <c:pt idx="2">
                  <c:v>273.25379</c:v>
                </c:pt>
                <c:pt idx="3">
                  <c:v>260.669775</c:v>
                </c:pt>
                <c:pt idx="4">
                  <c:v>261.7336</c:v>
                </c:pt>
                <c:pt idx="5">
                  <c:v>231.7111</c:v>
                </c:pt>
                <c:pt idx="6">
                  <c:v>279.3809</c:v>
                </c:pt>
                <c:pt idx="7">
                  <c:v>276.2527</c:v>
                </c:pt>
                <c:pt idx="8">
                  <c:v>259.3997</c:v>
                </c:pt>
                <c:pt idx="9">
                  <c:v>253.2173</c:v>
                </c:pt>
                <c:pt idx="10">
                  <c:v>248.5002</c:v>
                </c:pt>
                <c:pt idx="11">
                  <c:v>231.22570000000002</c:v>
                </c:pt>
                <c:pt idx="12">
                  <c:v>215.9462</c:v>
                </c:pt>
                <c:pt idx="13">
                  <c:v>235.0462</c:v>
                </c:pt>
                <c:pt idx="14">
                  <c:v>248.95301099999998</c:v>
                </c:pt>
                <c:pt idx="15">
                  <c:v>276.89646700000003</c:v>
                </c:pt>
                <c:pt idx="16">
                  <c:v>238.76867</c:v>
                </c:pt>
                <c:pt idx="17">
                  <c:v>209.22728199999997</c:v>
                </c:pt>
                <c:pt idx="18">
                  <c:v>206.99090899999993</c:v>
                </c:pt>
                <c:pt idx="19">
                  <c:v>222.15072500000008</c:v>
                </c:pt>
                <c:pt idx="20">
                  <c:v>233.80772400000004</c:v>
                </c:pt>
                <c:pt idx="21">
                  <c:v>235.57434999999998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HistoViandesBovines!$C$15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HistoViandesBovines!$D$15:$Y$15</c:f>
              <c:numCache>
                <c:ptCount val="22"/>
                <c:pt idx="0">
                  <c:v>31.878125</c:v>
                </c:pt>
                <c:pt idx="1">
                  <c:v>24.919045000000004</c:v>
                </c:pt>
                <c:pt idx="2">
                  <c:v>24.734069999999996</c:v>
                </c:pt>
                <c:pt idx="3">
                  <c:v>24.38854</c:v>
                </c:pt>
                <c:pt idx="4">
                  <c:v>20.7951</c:v>
                </c:pt>
                <c:pt idx="5">
                  <c:v>12.7169</c:v>
                </c:pt>
                <c:pt idx="6">
                  <c:v>12.2698</c:v>
                </c:pt>
                <c:pt idx="7">
                  <c:v>11.343800000000002</c:v>
                </c:pt>
                <c:pt idx="8">
                  <c:v>12.604099999999999</c:v>
                </c:pt>
                <c:pt idx="9">
                  <c:v>15.5188</c:v>
                </c:pt>
                <c:pt idx="10">
                  <c:v>14.9505</c:v>
                </c:pt>
                <c:pt idx="11">
                  <c:v>10.394100000000002</c:v>
                </c:pt>
                <c:pt idx="12">
                  <c:v>11.0887</c:v>
                </c:pt>
                <c:pt idx="13">
                  <c:v>10.7522</c:v>
                </c:pt>
                <c:pt idx="14">
                  <c:v>10.087686999999999</c:v>
                </c:pt>
                <c:pt idx="15">
                  <c:v>9.130875</c:v>
                </c:pt>
                <c:pt idx="16">
                  <c:v>9.592127999999999</c:v>
                </c:pt>
                <c:pt idx="17">
                  <c:v>9.648165000000002</c:v>
                </c:pt>
                <c:pt idx="18">
                  <c:v>6.516085</c:v>
                </c:pt>
                <c:pt idx="19">
                  <c:v>5.7542</c:v>
                </c:pt>
                <c:pt idx="20">
                  <c:v>4.3450700000000015</c:v>
                </c:pt>
                <c:pt idx="21">
                  <c:v>4.429143000000001</c:v>
                </c:pt>
              </c:numCache>
            </c:numRef>
          </c:val>
          <c:smooth val="0"/>
        </c:ser>
        <c:marker val="1"/>
        <c:axId val="11704945"/>
        <c:axId val="38235642"/>
      </c:line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35642"/>
        <c:crossesAt val="0"/>
        <c:auto val="1"/>
        <c:lblOffset val="100"/>
        <c:tickLblSkip val="2"/>
        <c:noMultiLvlLbl val="0"/>
      </c:catAx>
      <c:valAx>
        <c:axId val="38235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049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25"/>
          <c:y val="0.82675"/>
          <c:w val="0.561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2" name="Text Box 2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33350" y="342900"/>
        <a:ext cx="42386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33350" y="6496050"/>
        <a:ext cx="423862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Graphique 3"/>
        <xdr:cNvGraphicFramePr/>
      </xdr:nvGraphicFramePr>
      <xdr:xfrm>
        <a:off x="4648200" y="342900"/>
        <a:ext cx="42386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4" name="Graphique 4"/>
        <xdr:cNvGraphicFramePr/>
      </xdr:nvGraphicFramePr>
      <xdr:xfrm>
        <a:off x="4648200" y="8601075"/>
        <a:ext cx="42386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266700</xdr:colOff>
      <xdr:row>26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5" name="Graphique 5"/>
        <xdr:cNvGraphicFramePr/>
      </xdr:nvGraphicFramePr>
      <xdr:xfrm>
        <a:off x="4638675" y="4229100"/>
        <a:ext cx="4248150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0.77175</cdr:y>
    </cdr:from>
    <cdr:to>
      <cdr:x>0.1855</cdr:x>
      <cdr:y>0.80325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4505325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42875" y="342900"/>
        <a:ext cx="3810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52400" y="6343650"/>
        <a:ext cx="3800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291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386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38625" y="8601075"/>
        <a:ext cx="38004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9525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67200" y="8610600"/>
        <a:ext cx="38100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57150</xdr:rowOff>
    </xdr:from>
    <xdr:to>
      <xdr:col>11</xdr:col>
      <xdr:colOff>742950</xdr:colOff>
      <xdr:row>75</xdr:row>
      <xdr:rowOff>38100</xdr:rowOff>
    </xdr:to>
    <xdr:graphicFrame>
      <xdr:nvGraphicFramePr>
        <xdr:cNvPr id="5" name="Graphique 5"/>
        <xdr:cNvGraphicFramePr/>
      </xdr:nvGraphicFramePr>
      <xdr:xfrm>
        <a:off x="4267200" y="8658225"/>
        <a:ext cx="379095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28575</xdr:colOff>
      <xdr:row>40</xdr:row>
      <xdr:rowOff>123825</xdr:rowOff>
    </xdr:to>
    <xdr:graphicFrame>
      <xdr:nvGraphicFramePr>
        <xdr:cNvPr id="1" name="Graphique 1"/>
        <xdr:cNvGraphicFramePr/>
      </xdr:nvGraphicFramePr>
      <xdr:xfrm>
        <a:off x="200025" y="352425"/>
        <a:ext cx="38290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2</xdr:row>
      <xdr:rowOff>9525</xdr:rowOff>
    </xdr:from>
    <xdr:to>
      <xdr:col>11</xdr:col>
      <xdr:colOff>742950</xdr:colOff>
      <xdr:row>27</xdr:row>
      <xdr:rowOff>123825</xdr:rowOff>
    </xdr:to>
    <xdr:graphicFrame>
      <xdr:nvGraphicFramePr>
        <xdr:cNvPr id="2" name="Graphique 2"/>
        <xdr:cNvGraphicFramePr/>
      </xdr:nvGraphicFramePr>
      <xdr:xfrm>
        <a:off x="4276725" y="352425"/>
        <a:ext cx="38004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57150</xdr:rowOff>
    </xdr:from>
    <xdr:to>
      <xdr:col>5</xdr:col>
      <xdr:colOff>742950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200025" y="6715125"/>
        <a:ext cx="3781425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28</xdr:row>
      <xdr:rowOff>57150</xdr:rowOff>
    </xdr:from>
    <xdr:to>
      <xdr:col>11</xdr:col>
      <xdr:colOff>742950</xdr:colOff>
      <xdr:row>51</xdr:row>
      <xdr:rowOff>95250</xdr:rowOff>
    </xdr:to>
    <xdr:graphicFrame>
      <xdr:nvGraphicFramePr>
        <xdr:cNvPr id="4" name="Graphique 4"/>
        <xdr:cNvGraphicFramePr/>
      </xdr:nvGraphicFramePr>
      <xdr:xfrm>
        <a:off x="4286250" y="4610100"/>
        <a:ext cx="379095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862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23825" y="352425"/>
        <a:ext cx="37909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9525</xdr:rowOff>
    </xdr:to>
    <xdr:graphicFrame>
      <xdr:nvGraphicFramePr>
        <xdr:cNvPr id="2" name="Graphique 2"/>
        <xdr:cNvGraphicFramePr/>
      </xdr:nvGraphicFramePr>
      <xdr:xfrm>
        <a:off x="4219575" y="342900"/>
        <a:ext cx="37909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40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123825" y="6505575"/>
        <a:ext cx="3800475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27</xdr:row>
      <xdr:rowOff>0</xdr:rowOff>
    </xdr:from>
    <xdr:to>
      <xdr:col>11</xdr:col>
      <xdr:colOff>752475</xdr:colOff>
      <xdr:row>51</xdr:row>
      <xdr:rowOff>0</xdr:rowOff>
    </xdr:to>
    <xdr:graphicFrame>
      <xdr:nvGraphicFramePr>
        <xdr:cNvPr id="4" name="Graphique 4"/>
        <xdr:cNvGraphicFramePr/>
      </xdr:nvGraphicFramePr>
      <xdr:xfrm>
        <a:off x="4219575" y="4391025"/>
        <a:ext cx="3790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100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52400" y="314325"/>
        <a:ext cx="38004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0</xdr:rowOff>
    </xdr:from>
    <xdr:to>
      <xdr:col>6</xdr:col>
      <xdr:colOff>0</xdr:colOff>
      <xdr:row>76</xdr:row>
      <xdr:rowOff>0</xdr:rowOff>
    </xdr:to>
    <xdr:graphicFrame>
      <xdr:nvGraphicFramePr>
        <xdr:cNvPr id="2" name="Graphique 2"/>
        <xdr:cNvGraphicFramePr/>
      </xdr:nvGraphicFramePr>
      <xdr:xfrm>
        <a:off x="152400" y="5010150"/>
        <a:ext cx="38004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76200</xdr:rowOff>
    </xdr:to>
    <xdr:graphicFrame>
      <xdr:nvGraphicFramePr>
        <xdr:cNvPr id="3" name="Graphique 3"/>
        <xdr:cNvGraphicFramePr/>
      </xdr:nvGraphicFramePr>
      <xdr:xfrm>
        <a:off x="4238625" y="304800"/>
        <a:ext cx="37909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11</xdr:col>
      <xdr:colOff>752475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29100" y="3400425"/>
        <a:ext cx="38004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76</xdr:row>
      <xdr:rowOff>0</xdr:rowOff>
    </xdr:to>
    <xdr:graphicFrame>
      <xdr:nvGraphicFramePr>
        <xdr:cNvPr id="5" name="Graphique 5"/>
        <xdr:cNvGraphicFramePr/>
      </xdr:nvGraphicFramePr>
      <xdr:xfrm>
        <a:off x="4238625" y="6619875"/>
        <a:ext cx="38004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HYPERLINK("#'HistoViandesTotal'!A1","Ici")</f>
        <v>Ici</v>
      </c>
      <c r="C7" s="10" t="str">
        <f>HYPERLINK("#'GraphViandesTotal'!A1","Ici")</f>
        <v>Ici</v>
      </c>
    </row>
    <row r="8" spans="1:3" ht="18" customHeight="1">
      <c r="A8" s="1" t="s">
        <v>7</v>
      </c>
      <c r="B8" s="10" t="str">
        <f>HYPERLINK("#'HistoViandesBovines'!A1","Ici")</f>
        <v>Ici</v>
      </c>
      <c r="C8" s="10" t="str">
        <f>HYPERLINK("#'GraphViandesBovines'!A1","Ici")</f>
        <v>Ici</v>
      </c>
    </row>
    <row r="9" spans="1:3" ht="18" customHeight="1">
      <c r="A9" s="1" t="s">
        <v>8</v>
      </c>
      <c r="B9" s="10" t="str">
        <f>HYPERLINK("#'HistoViandesPorcines'!A1","Ici")</f>
        <v>Ici</v>
      </c>
      <c r="C9" s="10" t="str">
        <f>HYPERLINK("#'GraphViandesPorcines'!A1","Ici")</f>
        <v>Ici</v>
      </c>
    </row>
    <row r="10" spans="1:3" ht="18" customHeight="1">
      <c r="A10" s="1" t="s">
        <v>9</v>
      </c>
      <c r="B10" s="10" t="str">
        <f>HYPERLINK("#'HistoViandesOvinesCaprines'!A1","Ici")</f>
        <v>Ici</v>
      </c>
      <c r="C10" s="10" t="str">
        <f>HYPERLINK("#'GraphViandesOvinsCaprins'!A1","Ici")</f>
        <v>Ici</v>
      </c>
    </row>
    <row r="11" spans="1:3" ht="18" customHeight="1">
      <c r="A11" s="1" t="s">
        <v>10</v>
      </c>
      <c r="B11" s="10" t="str">
        <f>HYPERLINK("#'HistoViandesVolailles'!A1","Ici")</f>
        <v>Ici</v>
      </c>
      <c r="C11" s="10" t="str">
        <f>HYPERLINK("#'GraphViandesVolailles'!A1","Ici")</f>
        <v>Ici</v>
      </c>
    </row>
    <row r="12" spans="1:3" ht="18" customHeight="1">
      <c r="A12" s="1" t="s">
        <v>11</v>
      </c>
      <c r="B12" s="10" t="str">
        <f>HYPERLINK("#'HistoViandesDindes'!A1","Ici")</f>
        <v>Ici</v>
      </c>
      <c r="C12" s="10" t="str">
        <f>HYPERLINK("#'GraphViandesDindes'!A1","Ici")</f>
        <v>Ici</v>
      </c>
    </row>
    <row r="13" spans="1:3" ht="18" customHeight="1">
      <c r="A13" s="1" t="s">
        <v>12</v>
      </c>
      <c r="B13" s="10" t="str">
        <f>HYPERLINK("#'HistoOEUFS'!A1","Ici")</f>
        <v>Ici</v>
      </c>
      <c r="C13" s="10" t="str">
        <f>HYPERLINK("#'GraphOEUFS'!A1","Ici")</f>
        <v>Ici</v>
      </c>
    </row>
    <row r="16" ht="12.75">
      <c r="A16" s="1" t="s">
        <v>13</v>
      </c>
    </row>
    <row r="17" ht="12.75">
      <c r="A17" s="11">
        <v>42217</v>
      </c>
    </row>
    <row r="18" ht="12.75">
      <c r="A18" s="1" t="s">
        <v>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H13">
      <selection activeCell="Z6" sqref="Z6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84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4150</v>
      </c>
      <c r="E6" s="32">
        <v>4150</v>
      </c>
      <c r="F6" s="32">
        <v>4150</v>
      </c>
      <c r="G6" s="32">
        <v>4150</v>
      </c>
      <c r="H6" s="32">
        <v>4150</v>
      </c>
      <c r="I6" s="32">
        <v>4150</v>
      </c>
      <c r="J6" s="32">
        <v>4150</v>
      </c>
      <c r="K6" s="32">
        <v>4150</v>
      </c>
      <c r="L6" s="32">
        <v>4150</v>
      </c>
      <c r="M6" s="32">
        <v>4150</v>
      </c>
      <c r="N6" s="32">
        <v>4150</v>
      </c>
      <c r="O6" s="32">
        <v>4150</v>
      </c>
      <c r="P6" s="32">
        <v>4150</v>
      </c>
      <c r="Q6" s="32">
        <v>4150</v>
      </c>
      <c r="R6" s="32">
        <v>4150</v>
      </c>
      <c r="S6" s="32">
        <v>4150</v>
      </c>
      <c r="T6" s="32">
        <v>4150</v>
      </c>
      <c r="U6" s="32">
        <v>4150</v>
      </c>
      <c r="V6" s="32">
        <v>4150</v>
      </c>
      <c r="W6" s="32">
        <v>4150</v>
      </c>
      <c r="X6" s="32">
        <v>4150</v>
      </c>
      <c r="Y6" s="32">
        <v>4150</v>
      </c>
    </row>
    <row r="7" spans="1:17" ht="15">
      <c r="A7" s="24"/>
      <c r="B7" s="185"/>
      <c r="C7" s="18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40">
        <v>1203.9</v>
      </c>
      <c r="E9" s="40">
        <v>1231.8</v>
      </c>
      <c r="F9" s="40">
        <v>1216.1484551566498</v>
      </c>
      <c r="G9" s="40">
        <v>1160.01349918236</v>
      </c>
      <c r="H9" s="40">
        <v>1118.9754959058241</v>
      </c>
      <c r="I9" s="40">
        <v>1133.6470690034914</v>
      </c>
      <c r="J9" s="40">
        <v>1048.0606440922215</v>
      </c>
      <c r="K9" s="40">
        <v>1026.2688751956516</v>
      </c>
      <c r="L9" s="40">
        <v>990.5819198260057</v>
      </c>
      <c r="M9" s="40">
        <v>1000.8635652764987</v>
      </c>
      <c r="N9" s="40">
        <v>912.3261574520736</v>
      </c>
      <c r="O9" s="40">
        <v>971.5</v>
      </c>
      <c r="P9" s="40">
        <v>985.1997511133757</v>
      </c>
      <c r="Q9" s="40">
        <v>967.838343849167</v>
      </c>
      <c r="R9" s="40">
        <v>996.9922952769684</v>
      </c>
      <c r="S9" s="40">
        <v>1051.8579728118175</v>
      </c>
      <c r="T9" s="40">
        <v>1029.2202459661246</v>
      </c>
      <c r="U9" s="40">
        <v>1060.7150411357197</v>
      </c>
      <c r="V9" s="40">
        <v>1019.9472359171712</v>
      </c>
      <c r="W9" s="287">
        <v>1036.085899255484</v>
      </c>
      <c r="X9" s="287">
        <v>998.793727445466</v>
      </c>
      <c r="Y9" s="287">
        <v>995.2064474033202</v>
      </c>
    </row>
    <row r="10" spans="1:25" ht="14.25">
      <c r="A10" s="186"/>
      <c r="B10" s="42">
        <v>96</v>
      </c>
      <c r="C10" s="43" t="s">
        <v>26</v>
      </c>
      <c r="D10" s="44">
        <v>1.82963701304095</v>
      </c>
      <c r="E10" s="44">
        <v>1.8256210423770094</v>
      </c>
      <c r="F10" s="44">
        <v>1.881869125051001</v>
      </c>
      <c r="G10" s="44">
        <v>1.8880079387536473</v>
      </c>
      <c r="H10" s="44">
        <v>1.9564919417376947</v>
      </c>
      <c r="I10" s="44">
        <v>1.9585194074679306</v>
      </c>
      <c r="J10" s="44">
        <v>1.9941347073250884</v>
      </c>
      <c r="K10" s="44">
        <v>1.9265838170103522</v>
      </c>
      <c r="L10" s="44">
        <v>1.9464445710546754</v>
      </c>
      <c r="M10" s="44">
        <v>1.8755583691188762</v>
      </c>
      <c r="N10" s="44">
        <v>1.9300442566213676</v>
      </c>
      <c r="O10" s="44">
        <v>1.8480857580398162</v>
      </c>
      <c r="P10" s="44">
        <v>1.8179978529439778</v>
      </c>
      <c r="Q10" s="44">
        <v>1.7812500768075499</v>
      </c>
      <c r="R10" s="44">
        <v>1.7742492129026175</v>
      </c>
      <c r="S10" s="44">
        <v>1.7309893463598227</v>
      </c>
      <c r="T10" s="44">
        <v>1.754478863500606</v>
      </c>
      <c r="U10" s="44">
        <v>1.7037502815890166</v>
      </c>
      <c r="V10" s="44">
        <v>1.7442271447072168</v>
      </c>
      <c r="W10" s="288">
        <v>1.7443550825770988</v>
      </c>
      <c r="X10" s="288">
        <v>1.7671784791032146</v>
      </c>
      <c r="Y10" s="288">
        <v>1.786691852034369</v>
      </c>
    </row>
    <row r="11" spans="1:25" ht="15" thickBot="1">
      <c r="A11" s="83"/>
      <c r="B11" s="45">
        <v>12</v>
      </c>
      <c r="C11" s="46" t="s">
        <v>27</v>
      </c>
      <c r="D11" s="47">
        <v>2202.7</v>
      </c>
      <c r="E11" s="47">
        <v>2248.8</v>
      </c>
      <c r="F11" s="47">
        <v>2288.632229237771</v>
      </c>
      <c r="G11" s="47">
        <v>2190.1146955176932</v>
      </c>
      <c r="H11" s="47">
        <v>2189.2665407416853</v>
      </c>
      <c r="I11" s="47">
        <v>2220.2697858624742</v>
      </c>
      <c r="J11" s="47">
        <v>2089.9741057657857</v>
      </c>
      <c r="K11" s="47">
        <v>1977.1930068533593</v>
      </c>
      <c r="L11" s="47">
        <v>1928.1128000302467</v>
      </c>
      <c r="M11" s="47">
        <v>1877.1780362004938</v>
      </c>
      <c r="N11" s="47">
        <v>1760.8298603558162</v>
      </c>
      <c r="O11" s="47">
        <v>1801</v>
      </c>
      <c r="P11" s="47">
        <v>1791.0910322450582</v>
      </c>
      <c r="Q11" s="47">
        <v>1723.9621243186207</v>
      </c>
      <c r="R11" s="47">
        <v>1768.9127951651353</v>
      </c>
      <c r="S11" s="47">
        <v>1820.754944820896</v>
      </c>
      <c r="T11" s="47">
        <v>1805.7451674344604</v>
      </c>
      <c r="U11" s="47">
        <v>1807.1935500206878</v>
      </c>
      <c r="V11" s="47">
        <v>1779.0196550558255</v>
      </c>
      <c r="W11" s="289">
        <v>1807.3017043527675</v>
      </c>
      <c r="X11" s="289">
        <v>1765.046780204909</v>
      </c>
      <c r="Y11" s="289">
        <v>1778.1272506675832</v>
      </c>
    </row>
    <row r="12" spans="1:18" ht="14.25">
      <c r="A12" s="8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 t="s">
        <v>86</v>
      </c>
      <c r="B13" s="185"/>
      <c r="C13" s="18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</row>
    <row r="14" spans="2:25" ht="14.25">
      <c r="B14" s="49" t="s">
        <v>30</v>
      </c>
      <c r="C14" s="50" t="s">
        <v>87</v>
      </c>
      <c r="D14" s="187">
        <v>2229.7</v>
      </c>
      <c r="E14" s="187">
        <v>2275.2</v>
      </c>
      <c r="F14" s="187">
        <v>2324.8417930087708</v>
      </c>
      <c r="G14" s="187">
        <v>2233.353893636693</v>
      </c>
      <c r="H14" s="187">
        <v>2242.9200629176853</v>
      </c>
      <c r="I14" s="187">
        <v>2268.718805412141</v>
      </c>
      <c r="J14" s="187">
        <v>2144.650940380786</v>
      </c>
      <c r="K14" s="187">
        <v>2025.4967023093593</v>
      </c>
      <c r="L14" s="187">
        <v>1974.849881919301</v>
      </c>
      <c r="M14" s="187">
        <v>1918.0275547511922</v>
      </c>
      <c r="N14" s="187">
        <v>1792.8467403363136</v>
      </c>
      <c r="O14" s="187">
        <v>1863.4</v>
      </c>
      <c r="P14" s="51">
        <v>1850.8937399553895</v>
      </c>
      <c r="Q14" s="51">
        <v>1776.9510452200477</v>
      </c>
      <c r="R14" s="51">
        <v>1815.410879992845</v>
      </c>
      <c r="S14" s="51">
        <v>1864.39661888905</v>
      </c>
      <c r="T14" s="51">
        <v>1849.3682702172962</v>
      </c>
      <c r="U14" s="51">
        <v>1857.7712522977286</v>
      </c>
      <c r="V14" s="51">
        <v>1826.3140864122404</v>
      </c>
      <c r="W14" s="51">
        <v>1867.2088507603507</v>
      </c>
      <c r="X14" s="51">
        <v>1829.438626276919</v>
      </c>
      <c r="Y14" s="51">
        <v>1855.9468499927739</v>
      </c>
    </row>
    <row r="15" spans="1:25" ht="14.25">
      <c r="A15" s="33"/>
      <c r="B15" s="52" t="s">
        <v>32</v>
      </c>
      <c r="C15" s="53" t="s">
        <v>33</v>
      </c>
      <c r="D15" s="127">
        <v>4.7</v>
      </c>
      <c r="E15" s="127">
        <v>4.2</v>
      </c>
      <c r="F15" s="127">
        <v>4.592820441999999</v>
      </c>
      <c r="G15" s="127">
        <v>5.7180587460000005</v>
      </c>
      <c r="H15" s="127">
        <v>5.851041782</v>
      </c>
      <c r="I15" s="127">
        <v>4.611502417333333</v>
      </c>
      <c r="J15" s="127">
        <v>5.2563377970000005</v>
      </c>
      <c r="K15" s="127">
        <v>6.088672892</v>
      </c>
      <c r="L15" s="127">
        <v>6.242931366446234</v>
      </c>
      <c r="M15" s="127">
        <v>6.6413640429102605</v>
      </c>
      <c r="N15" s="127">
        <v>5.857602484038853</v>
      </c>
      <c r="O15" s="127">
        <v>3.4</v>
      </c>
      <c r="P15" s="44">
        <v>5.2720279432146</v>
      </c>
      <c r="Q15" s="44">
        <v>6.3538871892327</v>
      </c>
      <c r="R15" s="44">
        <v>6.9159724628429</v>
      </c>
      <c r="S15" s="44">
        <v>2.3641310502827</v>
      </c>
      <c r="T15" s="44">
        <v>1.9816703737674</v>
      </c>
      <c r="U15" s="44">
        <v>2.3756978882899</v>
      </c>
      <c r="V15" s="44">
        <v>1.6592395806564</v>
      </c>
      <c r="W15" s="44">
        <v>1.7466135034394</v>
      </c>
      <c r="X15" s="44">
        <v>2.4603235950913</v>
      </c>
      <c r="Y15" s="44">
        <v>3.038824001374</v>
      </c>
    </row>
    <row r="16" spans="1:25" ht="15">
      <c r="A16" s="83"/>
      <c r="B16" s="56" t="s">
        <v>34</v>
      </c>
      <c r="C16" s="57" t="s">
        <v>44</v>
      </c>
      <c r="D16" s="188">
        <v>4.7</v>
      </c>
      <c r="E16" s="188">
        <v>4.2</v>
      </c>
      <c r="F16" s="188">
        <v>4.6</v>
      </c>
      <c r="G16" s="188">
        <v>5.6</v>
      </c>
      <c r="H16" s="188">
        <v>5.1</v>
      </c>
      <c r="I16" s="188">
        <v>4.6</v>
      </c>
      <c r="J16" s="188">
        <v>5</v>
      </c>
      <c r="K16" s="188">
        <v>6</v>
      </c>
      <c r="L16" s="188">
        <v>6</v>
      </c>
      <c r="M16" s="188">
        <v>6.5465934501820175</v>
      </c>
      <c r="N16" s="188">
        <v>5.755849090609521</v>
      </c>
      <c r="O16" s="188">
        <v>3.3</v>
      </c>
      <c r="P16" s="58">
        <v>5.1814850155332</v>
      </c>
      <c r="Q16" s="58">
        <v>6.2107586928343</v>
      </c>
      <c r="R16" s="58">
        <v>6.713073007257</v>
      </c>
      <c r="S16" s="58">
        <v>2.1307945834002</v>
      </c>
      <c r="T16" s="58">
        <v>1.6803612709167</v>
      </c>
      <c r="U16" s="58">
        <v>2.1149091371579</v>
      </c>
      <c r="V16" s="58">
        <v>1.3684678201593</v>
      </c>
      <c r="W16" s="58">
        <v>1.4746829718646</v>
      </c>
      <c r="X16" s="58">
        <v>2.0810186868995</v>
      </c>
      <c r="Y16" s="58">
        <v>2.7563474119478</v>
      </c>
    </row>
    <row r="17" spans="1:25" ht="14.25">
      <c r="A17" s="186"/>
      <c r="B17" s="60" t="s">
        <v>36</v>
      </c>
      <c r="C17" s="53" t="s">
        <v>37</v>
      </c>
      <c r="D17" s="189">
        <v>31.7</v>
      </c>
      <c r="E17" s="189">
        <v>30.6</v>
      </c>
      <c r="F17" s="189">
        <v>40.802384212999996</v>
      </c>
      <c r="G17" s="189">
        <v>48.957256865</v>
      </c>
      <c r="H17" s="189">
        <v>59.504563958000006</v>
      </c>
      <c r="I17" s="189">
        <v>53.060521967</v>
      </c>
      <c r="J17" s="189">
        <v>59.93317241199999</v>
      </c>
      <c r="K17" s="189">
        <v>54.39236834799999</v>
      </c>
      <c r="L17" s="189">
        <v>52.98001325550064</v>
      </c>
      <c r="M17" s="189">
        <v>47.49088259360862</v>
      </c>
      <c r="N17" s="189">
        <v>37.87448246453623</v>
      </c>
      <c r="O17" s="189">
        <v>65.9</v>
      </c>
      <c r="P17" s="166">
        <v>65.0747356535462</v>
      </c>
      <c r="Q17" s="166">
        <v>59.3428080906606</v>
      </c>
      <c r="R17" s="166">
        <v>53.4140572905534</v>
      </c>
      <c r="S17" s="166">
        <v>46.0058051184365</v>
      </c>
      <c r="T17" s="166">
        <v>45.6047731566037</v>
      </c>
      <c r="U17" s="166">
        <v>52.9534001653317</v>
      </c>
      <c r="V17" s="166">
        <v>48.953670937071</v>
      </c>
      <c r="W17" s="166">
        <v>61.6537599110226</v>
      </c>
      <c r="X17" s="166">
        <v>66.8521696671021</v>
      </c>
      <c r="Y17" s="166">
        <v>80.8584233265649</v>
      </c>
    </row>
    <row r="18" spans="1:25" ht="15">
      <c r="A18" s="190"/>
      <c r="B18" s="56" t="s">
        <v>38</v>
      </c>
      <c r="C18" s="57" t="s">
        <v>39</v>
      </c>
      <c r="D18" s="188">
        <v>31.5</v>
      </c>
      <c r="E18" s="188">
        <v>30.4</v>
      </c>
      <c r="F18" s="188">
        <v>38.4</v>
      </c>
      <c r="G18" s="188">
        <v>47.8</v>
      </c>
      <c r="H18" s="188">
        <v>58.5</v>
      </c>
      <c r="I18" s="188">
        <v>52.4</v>
      </c>
      <c r="J18" s="188">
        <v>55.8</v>
      </c>
      <c r="K18" s="188">
        <v>54.4</v>
      </c>
      <c r="L18" s="188">
        <v>52.9</v>
      </c>
      <c r="M18" s="188">
        <v>47.41573578063489</v>
      </c>
      <c r="N18" s="188">
        <v>37.86002991687744</v>
      </c>
      <c r="O18" s="188">
        <v>65.9</v>
      </c>
      <c r="P18" s="58">
        <v>65.0734244414832</v>
      </c>
      <c r="Q18" s="58">
        <v>58.4214504987876</v>
      </c>
      <c r="R18" s="58">
        <v>53.265655041956</v>
      </c>
      <c r="S18" s="58">
        <v>45.8287393505945</v>
      </c>
      <c r="T18" s="58">
        <v>45.5854881185561</v>
      </c>
      <c r="U18" s="58">
        <v>52.950132161993</v>
      </c>
      <c r="V18" s="58">
        <v>48.9262445378262</v>
      </c>
      <c r="W18" s="58">
        <v>61.6478272472699</v>
      </c>
      <c r="X18" s="58">
        <v>66.8176885355517</v>
      </c>
      <c r="Y18" s="58">
        <v>80.853214825714</v>
      </c>
    </row>
    <row r="19" spans="1:25" ht="15" thickBot="1">
      <c r="A19" s="186"/>
      <c r="B19" s="45">
        <v>12</v>
      </c>
      <c r="C19" s="62" t="s">
        <v>40</v>
      </c>
      <c r="D19" s="191">
        <v>2202.7</v>
      </c>
      <c r="E19" s="191">
        <v>2248.8</v>
      </c>
      <c r="F19" s="191">
        <v>2288.632229237771</v>
      </c>
      <c r="G19" s="191">
        <v>2190.1146955176932</v>
      </c>
      <c r="H19" s="191">
        <v>2189.2665407416853</v>
      </c>
      <c r="I19" s="191">
        <v>2220.2697858624742</v>
      </c>
      <c r="J19" s="191">
        <v>2089.9741057657857</v>
      </c>
      <c r="K19" s="191">
        <v>1977.1930068533593</v>
      </c>
      <c r="L19" s="191">
        <v>1928.1128000302467</v>
      </c>
      <c r="M19" s="191">
        <v>1877.1780362004938</v>
      </c>
      <c r="N19" s="191">
        <v>1760.8298603558162</v>
      </c>
      <c r="O19" s="191">
        <v>1801</v>
      </c>
      <c r="P19" s="47">
        <v>1791.0910322450582</v>
      </c>
      <c r="Q19" s="47">
        <v>1723.9621243186207</v>
      </c>
      <c r="R19" s="47">
        <v>1768.9127951651353</v>
      </c>
      <c r="S19" s="47">
        <v>1820.754944820896</v>
      </c>
      <c r="T19" s="47">
        <v>1805.7451674344604</v>
      </c>
      <c r="U19" s="47">
        <v>1807.1935500206878</v>
      </c>
      <c r="V19" s="47">
        <v>1779.0196550558255</v>
      </c>
      <c r="W19" s="47">
        <v>1807.3017043527675</v>
      </c>
      <c r="X19" s="47">
        <v>1765.046780204909</v>
      </c>
      <c r="Y19" s="47">
        <v>1778.1272506675832</v>
      </c>
    </row>
    <row r="20" spans="1:17" ht="15">
      <c r="A20" s="190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 t="s">
        <v>76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2:25" ht="14.25">
      <c r="B22" s="49">
        <v>12</v>
      </c>
      <c r="C22" s="63" t="s">
        <v>40</v>
      </c>
      <c r="D22" s="51">
        <v>2202.7</v>
      </c>
      <c r="E22" s="51">
        <v>2248.8</v>
      </c>
      <c r="F22" s="51">
        <v>2288.632229237771</v>
      </c>
      <c r="G22" s="51">
        <v>2190.1146955176932</v>
      </c>
      <c r="H22" s="51">
        <v>2189.2665407416853</v>
      </c>
      <c r="I22" s="51">
        <v>2220.2697858624742</v>
      </c>
      <c r="J22" s="51">
        <v>2089.9741057657857</v>
      </c>
      <c r="K22" s="51">
        <v>1977.1930068533593</v>
      </c>
      <c r="L22" s="51">
        <v>1928.1128000302467</v>
      </c>
      <c r="M22" s="51">
        <v>1877.1780362004938</v>
      </c>
      <c r="N22" s="51">
        <v>1760.8298603558162</v>
      </c>
      <c r="O22" s="51">
        <v>1801</v>
      </c>
      <c r="P22" s="51">
        <v>1791.0910322450582</v>
      </c>
      <c r="Q22" s="51">
        <v>1723.9621243186207</v>
      </c>
      <c r="R22" s="51">
        <v>1768.9127951651353</v>
      </c>
      <c r="S22" s="51">
        <v>1820.754944820896</v>
      </c>
      <c r="T22" s="51">
        <v>1805.7451674344604</v>
      </c>
      <c r="U22" s="51">
        <v>1807.1935500206878</v>
      </c>
      <c r="V22" s="51">
        <v>1779.0196550558255</v>
      </c>
      <c r="W22" s="51">
        <v>1807.3017043527675</v>
      </c>
      <c r="X22" s="51">
        <v>1765.046780204909</v>
      </c>
      <c r="Y22" s="51">
        <v>1778.1272506675832</v>
      </c>
    </row>
    <row r="23" spans="1:25" ht="14.25">
      <c r="A23" s="33"/>
      <c r="B23" s="42">
        <v>20</v>
      </c>
      <c r="C23" s="192" t="s">
        <v>43</v>
      </c>
      <c r="D23" s="44">
        <v>118.8</v>
      </c>
      <c r="E23" s="44">
        <v>125.7</v>
      </c>
      <c r="F23" s="44">
        <v>145</v>
      </c>
      <c r="G23" s="44">
        <v>169.49210000000002</v>
      </c>
      <c r="H23" s="44">
        <v>187.05979000000002</v>
      </c>
      <c r="I23" s="44">
        <v>211.56669500000004</v>
      </c>
      <c r="J23" s="44">
        <v>206.92874</v>
      </c>
      <c r="K23" s="44">
        <v>221.07260000000002</v>
      </c>
      <c r="L23" s="44">
        <v>239.34643999999997</v>
      </c>
      <c r="M23" s="44">
        <v>272.831785</v>
      </c>
      <c r="N23" s="44">
        <v>281.60339</v>
      </c>
      <c r="O23" s="44">
        <v>348</v>
      </c>
      <c r="P23" s="44">
        <v>379.3298</v>
      </c>
      <c r="Q23" s="44">
        <v>410.8151</v>
      </c>
      <c r="R23" s="44">
        <v>452.85290000000003</v>
      </c>
      <c r="S23" s="44">
        <v>489.12890000000004</v>
      </c>
      <c r="T23" s="44">
        <v>516.4594019999997</v>
      </c>
      <c r="U23" s="44">
        <v>520.9661240000001</v>
      </c>
      <c r="V23" s="44">
        <v>541.355677</v>
      </c>
      <c r="W23" s="44">
        <v>571.240755</v>
      </c>
      <c r="X23" s="44">
        <v>601.501716</v>
      </c>
      <c r="Y23" s="44">
        <v>628.7327779999999</v>
      </c>
    </row>
    <row r="24" spans="1:25" ht="15">
      <c r="A24" s="83"/>
      <c r="B24" s="193"/>
      <c r="C24" s="194" t="s">
        <v>44</v>
      </c>
      <c r="D24" s="58">
        <v>100.2</v>
      </c>
      <c r="E24" s="58">
        <v>108.7</v>
      </c>
      <c r="F24" s="58">
        <v>123</v>
      </c>
      <c r="G24" s="58">
        <v>141</v>
      </c>
      <c r="H24" s="58">
        <v>148</v>
      </c>
      <c r="I24" s="58">
        <v>171.9</v>
      </c>
      <c r="J24" s="58">
        <v>181.4</v>
      </c>
      <c r="K24" s="58">
        <v>191.4</v>
      </c>
      <c r="L24" s="58">
        <v>209</v>
      </c>
      <c r="M24" s="58">
        <v>247.07596499999997</v>
      </c>
      <c r="N24" s="58">
        <v>255.75014499999995</v>
      </c>
      <c r="O24" s="58">
        <v>306</v>
      </c>
      <c r="P24" s="58">
        <v>334.4906</v>
      </c>
      <c r="Q24" s="58">
        <v>363.3228</v>
      </c>
      <c r="R24" s="58">
        <v>413.3637</v>
      </c>
      <c r="S24" s="58">
        <v>447.3141</v>
      </c>
      <c r="T24" s="58">
        <v>474.81929299999996</v>
      </c>
      <c r="U24" s="58">
        <v>487.48909900000024</v>
      </c>
      <c r="V24" s="58">
        <v>500.18862</v>
      </c>
      <c r="W24" s="58">
        <v>535.228243</v>
      </c>
      <c r="X24" s="58">
        <v>562.74407</v>
      </c>
      <c r="Y24" s="58">
        <v>593.892822</v>
      </c>
    </row>
    <row r="25" spans="1:25" ht="15" thickBot="1">
      <c r="A25" s="195"/>
      <c r="B25" s="42">
        <v>100</v>
      </c>
      <c r="C25" s="192" t="s">
        <v>45</v>
      </c>
      <c r="D25" s="44">
        <v>47.8</v>
      </c>
      <c r="E25" s="44">
        <v>48.8</v>
      </c>
      <c r="F25" s="44">
        <v>59.7</v>
      </c>
      <c r="G25" s="44">
        <v>73.71163333333334</v>
      </c>
      <c r="H25" s="44">
        <v>47.60646666666668</v>
      </c>
      <c r="I25" s="44">
        <v>26.193833333333345</v>
      </c>
      <c r="J25" s="44">
        <v>26.193833333333345</v>
      </c>
      <c r="K25" s="44">
        <v>26.193833333333345</v>
      </c>
      <c r="L25" s="44">
        <v>17.985312333333354</v>
      </c>
      <c r="M25" s="44">
        <v>15.391903333333355</v>
      </c>
      <c r="N25" s="44">
        <v>19.103299333333357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34.306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ht="15.75" thickBot="1">
      <c r="A26" s="196"/>
      <c r="B26" s="38">
        <v>991</v>
      </c>
      <c r="C26" s="39" t="s">
        <v>46</v>
      </c>
      <c r="D26" s="40">
        <v>2369.3</v>
      </c>
      <c r="E26" s="40">
        <v>2423.3</v>
      </c>
      <c r="F26" s="40">
        <v>2493.3322292377707</v>
      </c>
      <c r="G26" s="40">
        <v>2433.3184288510265</v>
      </c>
      <c r="H26" s="40">
        <v>2423.932797408352</v>
      </c>
      <c r="I26" s="40">
        <v>2458.0303141958075</v>
      </c>
      <c r="J26" s="40">
        <v>2323.096679099119</v>
      </c>
      <c r="K26" s="40">
        <v>2224.4594401866925</v>
      </c>
      <c r="L26" s="40">
        <v>2185.44455236358</v>
      </c>
      <c r="M26" s="40">
        <v>2165.401724533827</v>
      </c>
      <c r="N26" s="40">
        <v>2061.5365496891495</v>
      </c>
      <c r="O26" s="40">
        <v>2172</v>
      </c>
      <c r="P26" s="40">
        <v>2198.015832245058</v>
      </c>
      <c r="Q26" s="40">
        <v>2165.4832243186206</v>
      </c>
      <c r="R26" s="40">
        <v>2249.285695165135</v>
      </c>
      <c r="S26" s="40">
        <v>2334.6408448208963</v>
      </c>
      <c r="T26" s="40">
        <v>2352.37356943446</v>
      </c>
      <c r="U26" s="40">
        <v>2362.465674020688</v>
      </c>
      <c r="V26" s="40">
        <v>2349.6053320558253</v>
      </c>
      <c r="W26" s="40">
        <v>2404.3854593527676</v>
      </c>
      <c r="X26" s="40">
        <v>2397.207496204909</v>
      </c>
      <c r="Y26" s="40">
        <v>2437.8490286675833</v>
      </c>
    </row>
    <row r="27" spans="1:25" ht="14.25">
      <c r="A27" s="197"/>
      <c r="B27" s="38">
        <v>30</v>
      </c>
      <c r="C27" s="39" t="s">
        <v>47</v>
      </c>
      <c r="D27" s="40">
        <v>858</v>
      </c>
      <c r="E27" s="40">
        <v>905</v>
      </c>
      <c r="F27" s="40">
        <v>938</v>
      </c>
      <c r="G27" s="40">
        <v>910.9702319999999</v>
      </c>
      <c r="H27" s="40">
        <v>898.3198499999999</v>
      </c>
      <c r="I27" s="40">
        <v>822.65131</v>
      </c>
      <c r="J27" s="40">
        <v>807.14738</v>
      </c>
      <c r="K27" s="40">
        <v>757.06805</v>
      </c>
      <c r="L27" s="40">
        <v>715.4914749999999</v>
      </c>
      <c r="M27" s="40">
        <v>688.58976</v>
      </c>
      <c r="N27" s="40">
        <v>568.22887</v>
      </c>
      <c r="O27" s="40">
        <v>595</v>
      </c>
      <c r="P27" s="40">
        <v>597.1569000000001</v>
      </c>
      <c r="Q27" s="40">
        <v>606.5002</v>
      </c>
      <c r="R27" s="40">
        <v>624.1519000000001</v>
      </c>
      <c r="S27" s="40">
        <v>665.2153000000001</v>
      </c>
      <c r="T27" s="40">
        <v>637.017041</v>
      </c>
      <c r="U27" s="40">
        <v>636.198743</v>
      </c>
      <c r="V27" s="40">
        <v>584.9824179999999</v>
      </c>
      <c r="W27" s="40">
        <v>589.76571</v>
      </c>
      <c r="X27" s="40">
        <v>546.1684810000003</v>
      </c>
      <c r="Y27" s="40">
        <v>541.2863429999998</v>
      </c>
    </row>
    <row r="28" spans="1:25" ht="15">
      <c r="A28" s="83"/>
      <c r="B28" s="193"/>
      <c r="C28" s="194" t="s">
        <v>48</v>
      </c>
      <c r="D28" s="169">
        <v>446</v>
      </c>
      <c r="E28" s="169">
        <v>476</v>
      </c>
      <c r="F28" s="169">
        <v>447</v>
      </c>
      <c r="G28" s="169">
        <v>440</v>
      </c>
      <c r="H28" s="169">
        <v>466</v>
      </c>
      <c r="I28" s="169">
        <v>414.7</v>
      </c>
      <c r="J28" s="169">
        <v>364.9</v>
      </c>
      <c r="K28" s="169">
        <v>361.9</v>
      </c>
      <c r="L28" s="169">
        <v>373</v>
      </c>
      <c r="M28" s="169">
        <v>357.035935</v>
      </c>
      <c r="N28" s="169">
        <v>300.227755</v>
      </c>
      <c r="O28" s="169">
        <v>298</v>
      </c>
      <c r="P28" s="169">
        <v>268.6207</v>
      </c>
      <c r="Q28" s="169">
        <v>280.78409999999997</v>
      </c>
      <c r="R28" s="169">
        <v>276.6055</v>
      </c>
      <c r="S28" s="169">
        <v>272.79609999999997</v>
      </c>
      <c r="T28" s="169">
        <v>257.94615899999997</v>
      </c>
      <c r="U28" s="169">
        <v>263.85876</v>
      </c>
      <c r="V28" s="169">
        <v>256.5038130000001</v>
      </c>
      <c r="W28" s="169">
        <v>253.874266</v>
      </c>
      <c r="X28" s="169">
        <v>262.85052</v>
      </c>
      <c r="Y28" s="169">
        <v>276.08210499999996</v>
      </c>
    </row>
    <row r="29" spans="1:25" ht="15">
      <c r="A29" s="186"/>
      <c r="B29" s="198">
        <v>40</v>
      </c>
      <c r="C29" s="199" t="s">
        <v>49</v>
      </c>
      <c r="D29" s="200">
        <v>48.8</v>
      </c>
      <c r="E29" s="200">
        <v>59.7</v>
      </c>
      <c r="F29" s="200">
        <v>73.71163333333334</v>
      </c>
      <c r="G29" s="200">
        <v>47.60646666666668</v>
      </c>
      <c r="H29" s="200">
        <v>26.193833333333345</v>
      </c>
      <c r="I29" s="200">
        <v>51.40523333333334</v>
      </c>
      <c r="J29" s="200">
        <v>8.438867333333349</v>
      </c>
      <c r="K29" s="200">
        <v>10.528878333333353</v>
      </c>
      <c r="L29" s="200">
        <v>15.391903333333355</v>
      </c>
      <c r="M29" s="200">
        <v>19.103299333333357</v>
      </c>
      <c r="N29" s="200">
        <v>7.4643093333333645</v>
      </c>
      <c r="O29" s="200">
        <v>27.6</v>
      </c>
      <c r="P29" s="200">
        <v>30.706</v>
      </c>
      <c r="Q29" s="200">
        <v>27.52</v>
      </c>
      <c r="R29" s="200">
        <v>24.757</v>
      </c>
      <c r="S29" s="200">
        <v>29.256</v>
      </c>
      <c r="T29" s="200">
        <v>34.306</v>
      </c>
      <c r="U29" s="200">
        <v>29.23</v>
      </c>
      <c r="V29" s="200">
        <v>25.843</v>
      </c>
      <c r="W29" s="200">
        <v>30.659</v>
      </c>
      <c r="X29" s="200">
        <v>30.989</v>
      </c>
      <c r="Y29" s="200">
        <v>26.228</v>
      </c>
    </row>
    <row r="30" spans="1:25" ht="15">
      <c r="A30" s="201"/>
      <c r="B30" s="64">
        <v>50</v>
      </c>
      <c r="C30" s="65" t="s">
        <v>50</v>
      </c>
      <c r="D30" s="44">
        <v>1462.5</v>
      </c>
      <c r="E30" s="44">
        <v>1458.6</v>
      </c>
      <c r="F30" s="44">
        <v>1481.6205959044373</v>
      </c>
      <c r="G30" s="44">
        <v>1474.74173018436</v>
      </c>
      <c r="H30" s="44">
        <v>1499.419114075019</v>
      </c>
      <c r="I30" s="44">
        <v>1583.973770862474</v>
      </c>
      <c r="J30" s="44">
        <v>1507.5104317657856</v>
      </c>
      <c r="K30" s="44">
        <v>1456.8625118533594</v>
      </c>
      <c r="L30" s="44">
        <v>1454.5611740302468</v>
      </c>
      <c r="M30" s="44">
        <v>1457.7086652004937</v>
      </c>
      <c r="N30" s="44">
        <v>1485.8433703558162</v>
      </c>
      <c r="O30" s="44">
        <v>1549</v>
      </c>
      <c r="P30" s="44">
        <v>1570.152932245058</v>
      </c>
      <c r="Q30" s="44">
        <v>1531.4630243186207</v>
      </c>
      <c r="R30" s="44">
        <v>1600.376795165135</v>
      </c>
      <c r="S30" s="44">
        <v>1640.1695448208961</v>
      </c>
      <c r="T30" s="44">
        <v>1681.05052843446</v>
      </c>
      <c r="U30" s="44">
        <v>1697.036931020688</v>
      </c>
      <c r="V30" s="44">
        <v>1738.7799140558252</v>
      </c>
      <c r="W30" s="44">
        <v>1783.9607493527674</v>
      </c>
      <c r="X30" s="44">
        <v>1820.050015204909</v>
      </c>
      <c r="Y30" s="44">
        <v>1870.3346856675835</v>
      </c>
    </row>
    <row r="31" spans="1:25" ht="15">
      <c r="A31" s="201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44"/>
      <c r="E32" s="44">
        <v>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>
        <v>0</v>
      </c>
      <c r="Q32" s="44">
        <v>0</v>
      </c>
      <c r="R32" s="44"/>
      <c r="S32" s="44"/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44">
        <v>1462.5</v>
      </c>
      <c r="E33" s="44">
        <v>1458.6</v>
      </c>
      <c r="F33" s="44">
        <v>1481.6205959044373</v>
      </c>
      <c r="G33" s="44">
        <v>1474.74173018436</v>
      </c>
      <c r="H33" s="44">
        <v>1499.419114075019</v>
      </c>
      <c r="I33" s="44">
        <v>1583.973770862474</v>
      </c>
      <c r="J33" s="44">
        <v>1507.5104317657856</v>
      </c>
      <c r="K33" s="44">
        <v>1456.8625118533594</v>
      </c>
      <c r="L33" s="44">
        <v>1454.5611740302468</v>
      </c>
      <c r="M33" s="44">
        <v>1457.7086652004937</v>
      </c>
      <c r="N33" s="44">
        <v>1485.8433703558162</v>
      </c>
      <c r="O33" s="44">
        <v>1549</v>
      </c>
      <c r="P33" s="44">
        <v>1570.152932245058</v>
      </c>
      <c r="Q33" s="44">
        <v>1531.4630243186207</v>
      </c>
      <c r="R33" s="44">
        <v>1600.376795165135</v>
      </c>
      <c r="S33" s="44">
        <v>1640.1695448208961</v>
      </c>
      <c r="T33" s="44">
        <v>1681.05052843446</v>
      </c>
      <c r="U33" s="44">
        <v>1697.036931020688</v>
      </c>
      <c r="V33" s="44">
        <v>1738.7799140558252</v>
      </c>
      <c r="W33" s="44">
        <v>1783.9607493527674</v>
      </c>
      <c r="X33" s="44">
        <v>1820.050015204909</v>
      </c>
      <c r="Y33" s="44">
        <v>1870.3346856675835</v>
      </c>
    </row>
    <row r="34" spans="1:25" ht="15">
      <c r="A34" s="186"/>
      <c r="B34" s="202">
        <v>701</v>
      </c>
      <c r="C34" s="76" t="s">
        <v>54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/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</row>
    <row r="35" spans="1:25" ht="15.75" thickBot="1">
      <c r="A35" s="186"/>
      <c r="B35" s="203">
        <v>702</v>
      </c>
      <c r="C35" s="204" t="s">
        <v>55</v>
      </c>
      <c r="D35" s="80">
        <v>1462.5</v>
      </c>
      <c r="E35" s="80">
        <v>1458.6</v>
      </c>
      <c r="F35" s="80">
        <v>1481.6205959044373</v>
      </c>
      <c r="G35" s="80">
        <v>1474.74173018436</v>
      </c>
      <c r="H35" s="80">
        <v>1499.419114075019</v>
      </c>
      <c r="I35" s="80">
        <v>1583.9737708624743</v>
      </c>
      <c r="J35" s="80">
        <v>1507.5104317657856</v>
      </c>
      <c r="K35" s="80">
        <v>1456.8625118533594</v>
      </c>
      <c r="L35" s="80">
        <v>1454.561174030247</v>
      </c>
      <c r="M35" s="80">
        <v>1457.708665200494</v>
      </c>
      <c r="N35" s="80">
        <v>1485.8433703558162</v>
      </c>
      <c r="O35" s="80">
        <v>1549</v>
      </c>
      <c r="P35" s="80">
        <v>1570.152932245058</v>
      </c>
      <c r="Q35" s="80">
        <v>1531.4630243186207</v>
      </c>
      <c r="R35" s="80">
        <v>1600.376795165135</v>
      </c>
      <c r="S35" s="80">
        <v>1640.1695448208961</v>
      </c>
      <c r="T35" s="80">
        <v>1681.05052843446</v>
      </c>
      <c r="U35" s="80">
        <v>1697.036931020688</v>
      </c>
      <c r="V35" s="80">
        <v>1738.7799140558252</v>
      </c>
      <c r="W35" s="80">
        <v>1783.9607493527674</v>
      </c>
      <c r="X35" s="80">
        <v>1820.050015204909</v>
      </c>
      <c r="Y35" s="80">
        <v>1870.3346856675835</v>
      </c>
    </row>
    <row r="36" spans="1:18" ht="15">
      <c r="A36" s="20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17"/>
      <c r="B38" s="49">
        <v>45</v>
      </c>
      <c r="C38" s="207" t="s">
        <v>58</v>
      </c>
      <c r="D38" s="208">
        <v>1</v>
      </c>
      <c r="E38" s="208">
        <v>10.9</v>
      </c>
      <c r="F38" s="208">
        <v>14.011633333333336</v>
      </c>
      <c r="G38" s="208">
        <v>-26.105166666666662</v>
      </c>
      <c r="H38" s="208">
        <v>-21.412633333333332</v>
      </c>
      <c r="I38" s="208">
        <v>25.211399999999998</v>
      </c>
      <c r="J38" s="208">
        <v>-17.754965999999996</v>
      </c>
      <c r="K38" s="208">
        <v>-15.664954999999992</v>
      </c>
      <c r="L38" s="208">
        <v>-2.5934089999999994</v>
      </c>
      <c r="M38" s="208">
        <v>3.7113960000000024</v>
      </c>
      <c r="N38" s="208">
        <v>-11.638989999999993</v>
      </c>
      <c r="O38" s="208">
        <v>4.141000000000002</v>
      </c>
      <c r="P38" s="208">
        <v>3.1110000000000007</v>
      </c>
      <c r="Q38" s="208">
        <v>-3.186</v>
      </c>
      <c r="R38" s="208">
        <v>-2.762999999999998</v>
      </c>
      <c r="S38" s="208">
        <v>4.498999999999999</v>
      </c>
      <c r="T38" s="208">
        <v>4.136999999999997</v>
      </c>
      <c r="U38" s="208">
        <v>-5.075999999999997</v>
      </c>
      <c r="V38" s="208">
        <v>-3.3870000000000005</v>
      </c>
      <c r="W38" s="208">
        <v>4.815999999999999</v>
      </c>
      <c r="X38" s="208">
        <v>0.33000000000000185</v>
      </c>
      <c r="Y38" s="208">
        <v>-4.760999999999999</v>
      </c>
    </row>
    <row r="39" spans="2:25" ht="14.25">
      <c r="B39" s="64">
        <v>80</v>
      </c>
      <c r="C39" s="209" t="s">
        <v>59</v>
      </c>
      <c r="D39" s="44">
        <v>150.61196581196577</v>
      </c>
      <c r="E39" s="44">
        <v>154.17523652817772</v>
      </c>
      <c r="F39" s="44">
        <v>154.46817056702045</v>
      </c>
      <c r="G39" s="44">
        <v>148.50835578131387</v>
      </c>
      <c r="H39" s="44">
        <v>146.0076452401521</v>
      </c>
      <c r="I39" s="44">
        <v>140.17086814850077</v>
      </c>
      <c r="J39" s="44">
        <v>138.6374556173217</v>
      </c>
      <c r="K39" s="44">
        <v>135.7158270438339</v>
      </c>
      <c r="L39" s="44">
        <v>132.5563224465768</v>
      </c>
      <c r="M39" s="44">
        <v>128.77594000871952</v>
      </c>
      <c r="N39" s="44">
        <v>118.50709808895596</v>
      </c>
      <c r="O39" s="44">
        <v>116.10849878035407</v>
      </c>
      <c r="P39" s="44">
        <v>114.07111979112094</v>
      </c>
      <c r="Q39" s="44">
        <v>112.56962113634097</v>
      </c>
      <c r="R39" s="44">
        <v>110.53101997661805</v>
      </c>
      <c r="S39" s="44">
        <v>111.01016663614003</v>
      </c>
      <c r="T39" s="44">
        <v>107.41766156881238</v>
      </c>
      <c r="U39" s="44">
        <v>106.49111501266773</v>
      </c>
      <c r="V39" s="44">
        <v>102.31425154355149</v>
      </c>
      <c r="W39" s="44">
        <v>101.30837828177937</v>
      </c>
      <c r="X39" s="44">
        <v>96.9779272799925</v>
      </c>
      <c r="Y39" s="44">
        <v>95.07000347549624</v>
      </c>
    </row>
    <row r="40" spans="1:25" ht="15">
      <c r="A40" s="24"/>
      <c r="B40" s="210">
        <v>801</v>
      </c>
      <c r="C40" s="211" t="s">
        <v>60</v>
      </c>
      <c r="D40" s="212">
        <v>152.4581196581196</v>
      </c>
      <c r="E40" s="212">
        <v>155.98519127930894</v>
      </c>
      <c r="F40" s="212">
        <v>156.91208663238103</v>
      </c>
      <c r="G40" s="212">
        <v>151.44034022536934</v>
      </c>
      <c r="H40" s="212">
        <v>149.58593243633064</v>
      </c>
      <c r="I40" s="212">
        <v>143.22956902100867</v>
      </c>
      <c r="J40" s="212">
        <v>142.2644178898783</v>
      </c>
      <c r="K40" s="212">
        <v>139.03142443638058</v>
      </c>
      <c r="L40" s="212">
        <v>135.76946210158056</v>
      </c>
      <c r="M40" s="212">
        <v>131.57825020456926</v>
      </c>
      <c r="N40" s="212">
        <v>120.66189317834888</v>
      </c>
      <c r="O40" s="212">
        <v>120</v>
      </c>
      <c r="P40" s="212">
        <v>117.87983845044435</v>
      </c>
      <c r="Q40" s="212">
        <v>116.02964074242992</v>
      </c>
      <c r="R40" s="212">
        <v>113.4364660545782</v>
      </c>
      <c r="S40" s="212">
        <v>113.67096924681887</v>
      </c>
      <c r="T40" s="212">
        <v>110.0126521443462</v>
      </c>
      <c r="U40" s="212">
        <v>109.47146867218538</v>
      </c>
      <c r="V40" s="212">
        <v>105.03422955653056</v>
      </c>
      <c r="W40" s="212">
        <v>104.666476066684</v>
      </c>
      <c r="X40" s="212">
        <v>100.51584357537301</v>
      </c>
      <c r="Y40" s="212">
        <v>99.23073470298851</v>
      </c>
    </row>
    <row r="41" spans="1:25" ht="15.75" thickBot="1">
      <c r="A41" s="88"/>
      <c r="B41" s="213">
        <v>90</v>
      </c>
      <c r="C41" s="214" t="s">
        <v>61</v>
      </c>
      <c r="D41" s="215">
        <v>24.515144911745484</v>
      </c>
      <c r="E41" s="215">
        <v>24.365634866278</v>
      </c>
      <c r="F41" s="215">
        <v>24.671883101667483</v>
      </c>
      <c r="G41" s="215">
        <v>24.442152780833332</v>
      </c>
      <c r="H41" s="215">
        <v>24.696431038558142</v>
      </c>
      <c r="I41" s="215">
        <v>25.915801224844145</v>
      </c>
      <c r="J41" s="215">
        <v>24.50041332302593</v>
      </c>
      <c r="K41" s="215">
        <f>K33/(K43/1000)</f>
        <v>23.523582507481745</v>
      </c>
      <c r="L41" s="215">
        <v>23.338700565275765</v>
      </c>
      <c r="M41" s="215">
        <v>23.248200459323364</v>
      </c>
      <c r="N41" s="215">
        <v>23.558639136765755</v>
      </c>
      <c r="O41" s="215">
        <v>24.4</v>
      </c>
      <c r="P41" s="216">
        <v>24.557813664154683</v>
      </c>
      <c r="Q41" s="216">
        <v>23.809689282172553</v>
      </c>
      <c r="R41" s="216">
        <v>24.691457149813086</v>
      </c>
      <c r="S41" s="216">
        <v>25.222900407844374</v>
      </c>
      <c r="T41" s="216">
        <v>25.713572693870226</v>
      </c>
      <c r="U41" s="216">
        <v>25.84700688457724</v>
      </c>
      <c r="V41" s="216">
        <v>26.37192170924765</v>
      </c>
      <c r="W41" s="216">
        <v>26.83293347802129</v>
      </c>
      <c r="X41" s="216">
        <v>27.228730236597833</v>
      </c>
      <c r="Y41" s="216">
        <v>27.894626184453145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217"/>
      <c r="F45" s="104"/>
      <c r="G45" s="104"/>
      <c r="H45" s="104"/>
      <c r="I45" s="104"/>
      <c r="J45" s="104"/>
      <c r="K45" s="104"/>
      <c r="L45" s="104"/>
      <c r="M45" s="218"/>
      <c r="N45" s="218"/>
      <c r="O45" s="218"/>
      <c r="P45" s="218"/>
      <c r="Q45" s="218"/>
    </row>
    <row r="46" spans="1:17" ht="15">
      <c r="A46" s="24"/>
      <c r="B46" s="102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</row>
    <row r="49" spans="1:17" ht="15.75">
      <c r="A49" s="107"/>
      <c r="B49" s="108"/>
      <c r="C49" s="107"/>
      <c r="D49" s="109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</row>
    <row r="50" spans="1:17" ht="15.75">
      <c r="A50" s="107"/>
      <c r="B50" s="108"/>
      <c r="C50" s="107"/>
      <c r="D50" s="109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</row>
    <row r="51" spans="4:17" ht="12.75"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</row>
    <row r="52" spans="2:25" ht="15">
      <c r="B52" s="139" t="s">
        <v>65</v>
      </c>
      <c r="C52" s="141"/>
      <c r="D52" s="158">
        <v>1996</v>
      </c>
      <c r="E52" s="158">
        <v>1997</v>
      </c>
      <c r="F52" s="158">
        <v>1998</v>
      </c>
      <c r="G52" s="158">
        <v>1999</v>
      </c>
      <c r="H52" s="158">
        <v>2000</v>
      </c>
      <c r="I52" s="158">
        <v>2001</v>
      </c>
      <c r="J52" s="158">
        <v>2002</v>
      </c>
      <c r="K52" s="158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219"/>
      <c r="S52" s="219"/>
      <c r="T52" s="219"/>
      <c r="U52" s="219"/>
      <c r="V52" s="219"/>
      <c r="W52" s="219"/>
      <c r="X52" s="219"/>
      <c r="Y52" s="219"/>
    </row>
    <row r="53" spans="2:25" ht="15">
      <c r="B53" s="140"/>
      <c r="C53" s="220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2"/>
      <c r="S53" s="219"/>
      <c r="T53" s="219"/>
      <c r="U53" s="219"/>
      <c r="V53" s="219"/>
      <c r="W53" s="219"/>
      <c r="X53" s="219"/>
      <c r="Y53" s="219"/>
    </row>
    <row r="54" spans="2:25" ht="15">
      <c r="B54" s="141"/>
      <c r="C54" s="139" t="s">
        <v>66</v>
      </c>
      <c r="D54" s="143">
        <v>2229.7</v>
      </c>
      <c r="E54" s="143">
        <v>2275.2</v>
      </c>
      <c r="F54" s="143">
        <v>2324.8417930087708</v>
      </c>
      <c r="G54" s="143">
        <v>2233.353893636693</v>
      </c>
      <c r="H54" s="143">
        <v>2242.9200629176853</v>
      </c>
      <c r="I54" s="159">
        <v>2268.718805412141</v>
      </c>
      <c r="J54" s="159">
        <v>2144.650940380786</v>
      </c>
      <c r="K54" s="159">
        <v>2025.4967023093593</v>
      </c>
      <c r="L54" s="159">
        <v>1974.849881919301</v>
      </c>
      <c r="M54" s="159">
        <f>M14</f>
        <v>1918.0275547511922</v>
      </c>
      <c r="N54" s="159">
        <f>N14</f>
        <v>1792.8467403363136</v>
      </c>
      <c r="O54" s="159">
        <f>O14</f>
        <v>1863.4</v>
      </c>
      <c r="P54" s="159">
        <f>P14</f>
        <v>1850.8937399553895</v>
      </c>
      <c r="Q54" s="159">
        <f>Q14</f>
        <v>1776.9510452200477</v>
      </c>
      <c r="R54" s="219"/>
      <c r="S54" s="219"/>
      <c r="T54" s="219"/>
      <c r="U54" s="219"/>
      <c r="V54" s="219"/>
      <c r="W54" s="219"/>
      <c r="X54" s="219"/>
      <c r="Y54" s="219"/>
    </row>
    <row r="55" spans="2:25" ht="15">
      <c r="B55" s="141"/>
      <c r="C55" s="139" t="s">
        <v>67</v>
      </c>
      <c r="D55" s="143">
        <f>D23+D15</f>
        <v>123.5</v>
      </c>
      <c r="E55" s="143">
        <f aca="true" t="shared" si="0" ref="E55:L55">E23+E15</f>
        <v>129.9</v>
      </c>
      <c r="F55" s="143">
        <f t="shared" si="0"/>
        <v>149.592820442</v>
      </c>
      <c r="G55" s="143">
        <f t="shared" si="0"/>
        <v>175.21015874600002</v>
      </c>
      <c r="H55" s="143">
        <f t="shared" si="0"/>
        <v>192.91083178200003</v>
      </c>
      <c r="I55" s="159">
        <f t="shared" si="0"/>
        <v>216.17819741733337</v>
      </c>
      <c r="J55" s="159">
        <f t="shared" si="0"/>
        <v>212.18507779700002</v>
      </c>
      <c r="K55" s="159">
        <f t="shared" si="0"/>
        <v>227.16127289200003</v>
      </c>
      <c r="L55" s="159">
        <f t="shared" si="0"/>
        <v>245.58937136644622</v>
      </c>
      <c r="M55" s="159">
        <f aca="true" t="shared" si="1" ref="M55:V55">M15+M23</f>
        <v>279.4731490429103</v>
      </c>
      <c r="N55" s="159">
        <f t="shared" si="1"/>
        <v>287.46099248403885</v>
      </c>
      <c r="O55" s="159">
        <f t="shared" si="1"/>
        <v>351.4</v>
      </c>
      <c r="P55" s="159">
        <f t="shared" si="1"/>
        <v>384.6018279432146</v>
      </c>
      <c r="Q55" s="159">
        <f t="shared" si="1"/>
        <v>417.16898718923267</v>
      </c>
      <c r="R55" s="159">
        <f t="shared" si="1"/>
        <v>459.7688724628429</v>
      </c>
      <c r="S55" s="159">
        <f t="shared" si="1"/>
        <v>491.49303105028275</v>
      </c>
      <c r="T55" s="159">
        <f t="shared" si="1"/>
        <v>518.4410723737672</v>
      </c>
      <c r="U55" s="159">
        <f t="shared" si="1"/>
        <v>523.34182188829</v>
      </c>
      <c r="V55" s="159">
        <f t="shared" si="1"/>
        <v>543.0149165806564</v>
      </c>
      <c r="W55" s="159">
        <f>W15+W23</f>
        <v>572.9873685034395</v>
      </c>
      <c r="X55" s="159">
        <f>X15+X23</f>
        <v>603.9620395950913</v>
      </c>
      <c r="Y55" s="159">
        <f>Y15+Y23</f>
        <v>631.7716020013739</v>
      </c>
    </row>
    <row r="56" spans="2:25" ht="15">
      <c r="B56" s="141"/>
      <c r="C56" s="139" t="s">
        <v>68</v>
      </c>
      <c r="D56" s="143">
        <v>47.8</v>
      </c>
      <c r="E56" s="143">
        <v>48.8</v>
      </c>
      <c r="F56" s="143">
        <v>59.7</v>
      </c>
      <c r="G56" s="143">
        <v>73.71163333333334</v>
      </c>
      <c r="H56" s="143">
        <v>47.60646666666668</v>
      </c>
      <c r="I56" s="159">
        <v>26.193833333333345</v>
      </c>
      <c r="J56" s="159">
        <v>26.193833333333345</v>
      </c>
      <c r="K56" s="159">
        <v>26.193833333333345</v>
      </c>
      <c r="L56" s="159">
        <v>17.985312333333354</v>
      </c>
      <c r="M56" s="159">
        <f>M25</f>
        <v>15.391903333333355</v>
      </c>
      <c r="N56" s="159">
        <f>N25</f>
        <v>19.103299333333357</v>
      </c>
      <c r="O56" s="159">
        <f>O25</f>
        <v>23.459</v>
      </c>
      <c r="P56" s="159">
        <f>P25</f>
        <v>27.595</v>
      </c>
      <c r="Q56" s="159">
        <f>Q25</f>
        <v>30.706</v>
      </c>
      <c r="R56" s="219"/>
      <c r="S56" s="219"/>
      <c r="T56" s="219"/>
      <c r="U56" s="219"/>
      <c r="V56" s="219"/>
      <c r="W56" s="219"/>
      <c r="X56" s="219"/>
      <c r="Y56" s="219"/>
    </row>
    <row r="57" spans="2:25" ht="15">
      <c r="B57" s="141"/>
      <c r="C57" s="139" t="s">
        <v>69</v>
      </c>
      <c r="D57" s="143">
        <f>D26+D17</f>
        <v>2401</v>
      </c>
      <c r="E57" s="143">
        <f>E26+E17</f>
        <v>2453.9</v>
      </c>
      <c r="F57" s="143">
        <f>F26+F17</f>
        <v>2534.1346134507708</v>
      </c>
      <c r="G57" s="143">
        <f aca="true" t="shared" si="2" ref="G57:M57">G17+G26</f>
        <v>2482.2756857160266</v>
      </c>
      <c r="H57" s="143">
        <f t="shared" si="2"/>
        <v>2483.437361366352</v>
      </c>
      <c r="I57" s="159">
        <f t="shared" si="2"/>
        <v>2511.0908361628076</v>
      </c>
      <c r="J57" s="159">
        <f t="shared" si="2"/>
        <v>2383.029851511119</v>
      </c>
      <c r="K57" s="159">
        <f t="shared" si="2"/>
        <v>2278.8518085346923</v>
      </c>
      <c r="L57" s="159">
        <f t="shared" si="2"/>
        <v>2238.4245656190806</v>
      </c>
      <c r="M57" s="159">
        <f t="shared" si="2"/>
        <v>2212.8926071274354</v>
      </c>
      <c r="N57" s="159">
        <f aca="true" t="shared" si="3" ref="N57:U57">N17+N26</f>
        <v>2099.411032153686</v>
      </c>
      <c r="O57" s="159">
        <f t="shared" si="3"/>
        <v>2237.9</v>
      </c>
      <c r="P57" s="159">
        <f t="shared" si="3"/>
        <v>2263.090567898604</v>
      </c>
      <c r="Q57" s="159">
        <f t="shared" si="3"/>
        <v>2224.826032409281</v>
      </c>
      <c r="R57" s="159">
        <f t="shared" si="3"/>
        <v>2302.6997524556887</v>
      </c>
      <c r="S57" s="159">
        <f t="shared" si="3"/>
        <v>2380.6466499393327</v>
      </c>
      <c r="T57" s="159">
        <f t="shared" si="3"/>
        <v>2397.9783425910637</v>
      </c>
      <c r="U57" s="159">
        <f t="shared" si="3"/>
        <v>2415.4190741860198</v>
      </c>
      <c r="V57" s="159"/>
      <c r="W57" s="159"/>
      <c r="X57" s="159"/>
      <c r="Y57" s="159"/>
    </row>
    <row r="58" spans="2:25" ht="15">
      <c r="B58" s="141"/>
      <c r="C58" s="139" t="s">
        <v>70</v>
      </c>
      <c r="D58" s="143">
        <f>D27+D17</f>
        <v>889.7</v>
      </c>
      <c r="E58" s="143">
        <f aca="true" t="shared" si="4" ref="E58:L58">E27+E17</f>
        <v>935.6</v>
      </c>
      <c r="F58" s="143">
        <f t="shared" si="4"/>
        <v>978.802384213</v>
      </c>
      <c r="G58" s="143">
        <f t="shared" si="4"/>
        <v>959.9274888649999</v>
      </c>
      <c r="H58" s="143">
        <f t="shared" si="4"/>
        <v>957.8244139579999</v>
      </c>
      <c r="I58" s="159">
        <f t="shared" si="4"/>
        <v>875.711831967</v>
      </c>
      <c r="J58" s="159">
        <f t="shared" si="4"/>
        <v>867.080552412</v>
      </c>
      <c r="K58" s="159">
        <f t="shared" si="4"/>
        <v>811.460418348</v>
      </c>
      <c r="L58" s="159">
        <f t="shared" si="4"/>
        <v>768.4714882555006</v>
      </c>
      <c r="M58" s="159">
        <f aca="true" t="shared" si="5" ref="M58:U58">M17+M27</f>
        <v>736.0806425936086</v>
      </c>
      <c r="N58" s="159">
        <f t="shared" si="5"/>
        <v>606.1033524645362</v>
      </c>
      <c r="O58" s="159">
        <f t="shared" si="5"/>
        <v>660.9</v>
      </c>
      <c r="P58" s="159">
        <f t="shared" si="5"/>
        <v>662.2316356535463</v>
      </c>
      <c r="Q58" s="159">
        <f t="shared" si="5"/>
        <v>665.8430080906605</v>
      </c>
      <c r="R58" s="159">
        <f t="shared" si="5"/>
        <v>677.5659572905535</v>
      </c>
      <c r="S58" s="159">
        <f t="shared" si="5"/>
        <v>711.2211051184365</v>
      </c>
      <c r="T58" s="159">
        <f t="shared" si="5"/>
        <v>682.6218141566037</v>
      </c>
      <c r="U58" s="159">
        <f t="shared" si="5"/>
        <v>689.1521431653317</v>
      </c>
      <c r="V58" s="159"/>
      <c r="W58" s="159"/>
      <c r="X58" s="159"/>
      <c r="Y58" s="159"/>
    </row>
    <row r="59" spans="2:25" ht="15">
      <c r="B59" s="141"/>
      <c r="C59" s="139" t="s">
        <v>71</v>
      </c>
      <c r="D59" s="143">
        <v>1462.5</v>
      </c>
      <c r="E59" s="143">
        <v>1458.6</v>
      </c>
      <c r="F59" s="143">
        <v>1481.6205959044373</v>
      </c>
      <c r="G59" s="143">
        <v>1474.74173018436</v>
      </c>
      <c r="H59" s="143">
        <v>1499.419114075019</v>
      </c>
      <c r="I59" s="159">
        <v>1583.973770862474</v>
      </c>
      <c r="J59" s="159">
        <v>1507.5104317657856</v>
      </c>
      <c r="K59" s="159">
        <v>1456.8625118533594</v>
      </c>
      <c r="L59" s="159">
        <v>1454.5611740302468</v>
      </c>
      <c r="M59" s="159">
        <f aca="true" t="shared" si="6" ref="M59:U59">+M57-M58-M60</f>
        <v>1457.7086652004937</v>
      </c>
      <c r="N59" s="159">
        <f t="shared" si="6"/>
        <v>1485.8433703558162</v>
      </c>
      <c r="O59" s="159">
        <f t="shared" si="6"/>
        <v>1549.4</v>
      </c>
      <c r="P59" s="159">
        <f t="shared" si="6"/>
        <v>1570.152932245058</v>
      </c>
      <c r="Q59" s="159">
        <f t="shared" si="6"/>
        <v>1531.4630243186207</v>
      </c>
      <c r="R59" s="159">
        <f t="shared" si="6"/>
        <v>1600.3767951651353</v>
      </c>
      <c r="S59" s="159">
        <f t="shared" si="6"/>
        <v>1640.1695448208961</v>
      </c>
      <c r="T59" s="159">
        <f t="shared" si="6"/>
        <v>1681.05052843446</v>
      </c>
      <c r="U59" s="159">
        <f t="shared" si="6"/>
        <v>1697.036931020688</v>
      </c>
      <c r="V59" s="159"/>
      <c r="W59" s="159"/>
      <c r="X59" s="159"/>
      <c r="Y59" s="159"/>
    </row>
    <row r="60" spans="2:25" ht="15">
      <c r="B60" s="139"/>
      <c r="C60" s="139" t="s">
        <v>72</v>
      </c>
      <c r="D60" s="143">
        <v>48.8</v>
      </c>
      <c r="E60" s="143">
        <v>59.7</v>
      </c>
      <c r="F60" s="143">
        <v>73.71163333333334</v>
      </c>
      <c r="G60" s="143">
        <v>47.60646666666668</v>
      </c>
      <c r="H60" s="143">
        <v>26.193833333333345</v>
      </c>
      <c r="I60" s="159">
        <v>51.40523333333334</v>
      </c>
      <c r="J60" s="159">
        <v>8.438867333333349</v>
      </c>
      <c r="K60" s="159">
        <v>10.528878333333353</v>
      </c>
      <c r="L60" s="159">
        <v>15.391903333333355</v>
      </c>
      <c r="M60" s="159">
        <f aca="true" t="shared" si="7" ref="M60:U60">M29</f>
        <v>19.103299333333357</v>
      </c>
      <c r="N60" s="159">
        <f t="shared" si="7"/>
        <v>7.4643093333333645</v>
      </c>
      <c r="O60" s="159">
        <f t="shared" si="7"/>
        <v>27.6</v>
      </c>
      <c r="P60" s="159">
        <f t="shared" si="7"/>
        <v>30.706</v>
      </c>
      <c r="Q60" s="159">
        <f t="shared" si="7"/>
        <v>27.52</v>
      </c>
      <c r="R60" s="159">
        <f t="shared" si="7"/>
        <v>24.757</v>
      </c>
      <c r="S60" s="159">
        <f t="shared" si="7"/>
        <v>29.256</v>
      </c>
      <c r="T60" s="159">
        <f t="shared" si="7"/>
        <v>34.306</v>
      </c>
      <c r="U60" s="159">
        <f t="shared" si="7"/>
        <v>29.23</v>
      </c>
      <c r="V60" s="159"/>
      <c r="W60" s="159"/>
      <c r="X60" s="159"/>
      <c r="Y60" s="159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58">
        <v>100</v>
      </c>
      <c r="J61" s="159">
        <v>100</v>
      </c>
      <c r="K61" s="159">
        <v>100</v>
      </c>
      <c r="L61" s="159">
        <v>100</v>
      </c>
      <c r="M61" s="158">
        <v>100</v>
      </c>
      <c r="N61" s="158">
        <v>100</v>
      </c>
      <c r="O61" s="158">
        <v>100</v>
      </c>
      <c r="P61" s="158">
        <v>100</v>
      </c>
      <c r="Q61" s="158">
        <v>100</v>
      </c>
      <c r="R61" s="219">
        <v>100</v>
      </c>
      <c r="S61" s="158">
        <v>100</v>
      </c>
      <c r="T61" s="158">
        <v>100</v>
      </c>
      <c r="U61" s="219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49">
      <selection activeCell="M59" sqref="M59"/>
    </sheetView>
  </sheetViews>
  <sheetFormatPr defaultColWidth="11.421875" defaultRowHeight="12.75"/>
  <cols>
    <col min="1" max="1" width="2.8515625" style="0" customWidth="1"/>
    <col min="7" max="7" width="4.28125" style="0" customWidth="1"/>
  </cols>
  <sheetData>
    <row r="1" spans="7:12" ht="14.25">
      <c r="G1" s="145" t="s">
        <v>88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D39">
      <selection activeCell="Z41" sqref="Z41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89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4152</v>
      </c>
      <c r="E6" s="32">
        <v>4152</v>
      </c>
      <c r="F6" s="32">
        <v>4152</v>
      </c>
      <c r="G6" s="32">
        <v>4152</v>
      </c>
      <c r="H6" s="32">
        <v>4152</v>
      </c>
      <c r="I6" s="32">
        <v>4152</v>
      </c>
      <c r="J6" s="32">
        <v>4152</v>
      </c>
      <c r="K6" s="32">
        <v>4152</v>
      </c>
      <c r="L6" s="32">
        <v>4152</v>
      </c>
      <c r="M6" s="32">
        <v>4152</v>
      </c>
      <c r="N6" s="32">
        <v>4152</v>
      </c>
      <c r="O6" s="32">
        <v>4152</v>
      </c>
      <c r="P6" s="32">
        <v>4152</v>
      </c>
      <c r="Q6" s="32">
        <v>4152</v>
      </c>
      <c r="R6" s="32">
        <v>4152</v>
      </c>
      <c r="S6" s="32">
        <v>4152</v>
      </c>
      <c r="T6" s="32">
        <v>4152</v>
      </c>
      <c r="U6" s="32">
        <v>4152</v>
      </c>
      <c r="V6" s="32">
        <v>4152</v>
      </c>
      <c r="W6" s="32">
        <v>4152</v>
      </c>
      <c r="X6" s="32">
        <v>4152</v>
      </c>
      <c r="Y6" s="32">
        <v>4152</v>
      </c>
    </row>
    <row r="7" spans="1:17" ht="15">
      <c r="A7" s="24"/>
      <c r="B7" s="185"/>
      <c r="C7" s="185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224">
        <v>110.9</v>
      </c>
      <c r="E9" s="224">
        <v>116.7</v>
      </c>
      <c r="F9" s="224">
        <v>114.57470972924999</v>
      </c>
      <c r="G9" s="224">
        <v>108.72533192</v>
      </c>
      <c r="H9" s="224">
        <v>117.07842651900002</v>
      </c>
      <c r="I9" s="224">
        <v>117.666318378</v>
      </c>
      <c r="J9" s="224">
        <v>102.45238733008</v>
      </c>
      <c r="K9" s="224">
        <v>98.49375554749999</v>
      </c>
      <c r="L9" s="224">
        <v>95.44080144200001</v>
      </c>
      <c r="M9" s="224">
        <v>83.52322571306</v>
      </c>
      <c r="N9" s="224">
        <v>75.5711968035</v>
      </c>
      <c r="O9" s="225">
        <v>70</v>
      </c>
      <c r="P9" s="225">
        <v>63.2133039231</v>
      </c>
      <c r="Q9" s="225">
        <v>58.9423663055</v>
      </c>
      <c r="R9" s="225">
        <v>57.2518410632</v>
      </c>
      <c r="S9" s="225">
        <v>56.113909664</v>
      </c>
      <c r="T9" s="225">
        <v>52.799237981</v>
      </c>
      <c r="U9" s="225">
        <v>46.750095816</v>
      </c>
      <c r="V9" s="225">
        <v>46.045658508</v>
      </c>
      <c r="W9" s="225">
        <v>46.61679192</v>
      </c>
      <c r="X9" s="225">
        <v>46.363570792</v>
      </c>
      <c r="Y9" s="225">
        <v>45.3961676865</v>
      </c>
    </row>
    <row r="10" spans="1:25" ht="14.25">
      <c r="A10" s="186"/>
      <c r="B10" s="42">
        <v>96</v>
      </c>
      <c r="C10" s="43" t="s">
        <v>26</v>
      </c>
      <c r="D10" s="226">
        <v>5.973850315599639</v>
      </c>
      <c r="E10" s="226">
        <v>6.011139674378748</v>
      </c>
      <c r="F10" s="226">
        <v>6.3184312067331305</v>
      </c>
      <c r="G10" s="226">
        <v>6.330253124610435</v>
      </c>
      <c r="H10" s="226">
        <v>6.374677568907771</v>
      </c>
      <c r="I10" s="226">
        <v>6.334428746339407</v>
      </c>
      <c r="J10" s="226">
        <v>6.786783867553652</v>
      </c>
      <c r="K10" s="226">
        <v>6.38791978501775</v>
      </c>
      <c r="L10" s="226">
        <v>6.537829620425519</v>
      </c>
      <c r="M10" s="226">
        <v>6.537706509567776</v>
      </c>
      <c r="N10" s="226">
        <v>6.865215017671026</v>
      </c>
      <c r="O10" s="226">
        <v>6.4714285714285715</v>
      </c>
      <c r="P10" s="226">
        <v>6.788479148693398</v>
      </c>
      <c r="Q10" s="226">
        <v>6.818286125447775</v>
      </c>
      <c r="R10" s="226">
        <v>6.962325949923923</v>
      </c>
      <c r="S10" s="226">
        <v>7.080008421972973</v>
      </c>
      <c r="T10" s="226">
        <v>7.70635429893934</v>
      </c>
      <c r="U10" s="226">
        <v>7.82702419656154</v>
      </c>
      <c r="V10" s="226">
        <v>7.765236449495473</v>
      </c>
      <c r="W10" s="226">
        <v>7.524012377965389</v>
      </c>
      <c r="X10" s="226">
        <v>7.8221556523036355</v>
      </c>
      <c r="Y10" s="226">
        <v>7.854773702425741</v>
      </c>
    </row>
    <row r="11" spans="1:25" ht="15" thickBot="1">
      <c r="A11" s="83"/>
      <c r="B11" s="45">
        <v>12</v>
      </c>
      <c r="C11" s="46" t="s">
        <v>27</v>
      </c>
      <c r="D11" s="227">
        <v>662.5</v>
      </c>
      <c r="E11" s="227">
        <v>701.5</v>
      </c>
      <c r="F11" s="227">
        <v>723.9324214556832</v>
      </c>
      <c r="G11" s="227">
        <v>688.2588721108866</v>
      </c>
      <c r="H11" s="227">
        <v>746.3372193336861</v>
      </c>
      <c r="I11" s="227">
        <v>745.348909609528</v>
      </c>
      <c r="J11" s="227">
        <v>695.3222095241451</v>
      </c>
      <c r="K11" s="227">
        <v>629.1702097625769</v>
      </c>
      <c r="L11" s="227">
        <v>623.9756986646582</v>
      </c>
      <c r="M11" s="227">
        <v>546.050336444371</v>
      </c>
      <c r="N11" s="227">
        <v>518.8125151987608</v>
      </c>
      <c r="O11" s="228">
        <v>454</v>
      </c>
      <c r="P11" s="228">
        <v>429.1221956019829</v>
      </c>
      <c r="Q11" s="228">
        <v>401.8859183818511</v>
      </c>
      <c r="R11" s="228">
        <v>398.6059787152374</v>
      </c>
      <c r="S11" s="228">
        <v>397.2869530109506</v>
      </c>
      <c r="T11" s="228">
        <v>406.8896345956006</v>
      </c>
      <c r="U11" s="228">
        <v>365.9141311434024</v>
      </c>
      <c r="V11" s="228">
        <v>357.5554257873429</v>
      </c>
      <c r="W11" s="228">
        <v>350.7453194271169</v>
      </c>
      <c r="X11" s="228">
        <v>362.6630673316225</v>
      </c>
      <c r="Y11" s="228">
        <v>356.5766241348294</v>
      </c>
    </row>
    <row r="12" spans="1:17" ht="14.25">
      <c r="A12" s="83"/>
      <c r="D12" s="229"/>
      <c r="E12" s="229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" thickBot="1">
      <c r="A13" s="33" t="s">
        <v>86</v>
      </c>
      <c r="B13" s="185"/>
      <c r="C13" s="186"/>
      <c r="D13" s="230"/>
      <c r="E13" s="23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25" ht="14.25">
      <c r="B14" s="49" t="s">
        <v>30</v>
      </c>
      <c r="C14" s="50" t="s">
        <v>87</v>
      </c>
      <c r="D14" s="231">
        <v>672.5</v>
      </c>
      <c r="E14" s="231">
        <v>705.7</v>
      </c>
      <c r="F14" s="51">
        <v>726.5066750636831</v>
      </c>
      <c r="G14" s="51">
        <v>692.1178277528867</v>
      </c>
      <c r="H14" s="51">
        <v>760.8877375166861</v>
      </c>
      <c r="I14" s="51">
        <v>748.7383412611947</v>
      </c>
      <c r="J14" s="51">
        <v>698.0306507471452</v>
      </c>
      <c r="K14" s="51">
        <v>631.6520025032995</v>
      </c>
      <c r="L14" s="51">
        <v>624.374228723398</v>
      </c>
      <c r="M14" s="51">
        <v>545.2245787514935</v>
      </c>
      <c r="N14" s="51">
        <v>518.3868743113683</v>
      </c>
      <c r="O14" s="51">
        <v>471</v>
      </c>
      <c r="P14" s="51">
        <v>455.8483027821991</v>
      </c>
      <c r="Q14" s="51">
        <v>418.2926994965513</v>
      </c>
      <c r="R14" s="51">
        <v>408.2813413498246</v>
      </c>
      <c r="S14" s="51">
        <v>405.1389804126892</v>
      </c>
      <c r="T14" s="51">
        <v>414.692116706589</v>
      </c>
      <c r="U14" s="51">
        <v>373.3103124995629</v>
      </c>
      <c r="V14" s="51">
        <v>365.6013161256919</v>
      </c>
      <c r="W14" s="51">
        <v>361.1000152617174</v>
      </c>
      <c r="X14" s="51">
        <v>373.3916366477817</v>
      </c>
      <c r="Y14" s="51">
        <v>368.5081730267538</v>
      </c>
    </row>
    <row r="15" spans="1:25" ht="14.25">
      <c r="A15" s="33"/>
      <c r="B15" s="52" t="s">
        <v>32</v>
      </c>
      <c r="C15" s="53" t="s">
        <v>33</v>
      </c>
      <c r="D15" s="226">
        <v>0.1</v>
      </c>
      <c r="E15" s="226">
        <v>0</v>
      </c>
      <c r="F15" s="232">
        <v>0.977240025</v>
      </c>
      <c r="G15" s="232">
        <v>0.22821155000000004</v>
      </c>
      <c r="H15" s="232">
        <v>1.2856042250000002</v>
      </c>
      <c r="I15" s="232">
        <v>0.359349102</v>
      </c>
      <c r="J15" s="232">
        <v>1.183253689</v>
      </c>
      <c r="K15" s="232">
        <v>2.087450973117143</v>
      </c>
      <c r="L15" s="232">
        <v>1.9328156867634547</v>
      </c>
      <c r="M15" s="232">
        <v>2.220357275081024</v>
      </c>
      <c r="N15" s="232">
        <v>2.603593751890865</v>
      </c>
      <c r="O15" s="233">
        <v>0.5</v>
      </c>
      <c r="P15" s="232">
        <v>0.1727428970337</v>
      </c>
      <c r="Q15" s="232">
        <v>0.0453847147351</v>
      </c>
      <c r="R15" s="232">
        <v>0.0651144014228</v>
      </c>
      <c r="S15" s="232">
        <v>0.0251230360383</v>
      </c>
      <c r="T15" s="232">
        <v>0.1487538483078</v>
      </c>
      <c r="U15" s="232">
        <v>0.00184614839</v>
      </c>
      <c r="V15" s="232">
        <v>0.0018192722331</v>
      </c>
      <c r="W15" s="232">
        <v>0.3360828378508</v>
      </c>
      <c r="X15" s="232">
        <v>0.2470817315446</v>
      </c>
      <c r="Y15" s="232">
        <v>0.6287243901106</v>
      </c>
    </row>
    <row r="16" spans="1:25" ht="15">
      <c r="A16" s="83"/>
      <c r="B16" s="56" t="s">
        <v>34</v>
      </c>
      <c r="C16" s="57" t="s">
        <v>44</v>
      </c>
      <c r="D16" s="234">
        <v>0.1</v>
      </c>
      <c r="E16" s="234">
        <v>0</v>
      </c>
      <c r="F16" s="234">
        <v>1</v>
      </c>
      <c r="G16" s="234">
        <v>0.2</v>
      </c>
      <c r="H16" s="234">
        <v>0.7</v>
      </c>
      <c r="I16" s="234">
        <v>0.4</v>
      </c>
      <c r="J16" s="234">
        <v>1.2</v>
      </c>
      <c r="K16" s="234">
        <v>2</v>
      </c>
      <c r="L16" s="234">
        <v>1.9</v>
      </c>
      <c r="M16" s="234">
        <v>2.220357275081024</v>
      </c>
      <c r="N16" s="234">
        <v>2.603593751890865</v>
      </c>
      <c r="O16" s="132">
        <v>0.5</v>
      </c>
      <c r="P16" s="132">
        <v>0.1727428970337</v>
      </c>
      <c r="Q16" s="132">
        <v>0.0453847147351</v>
      </c>
      <c r="R16" s="132">
        <v>0.0651144014228</v>
      </c>
      <c r="S16" s="132">
        <v>0.0251230360383</v>
      </c>
      <c r="T16" s="132">
        <v>0.1487538483078</v>
      </c>
      <c r="U16" s="132">
        <v>0.00184614839</v>
      </c>
      <c r="V16" s="132">
        <v>0.0018192722331</v>
      </c>
      <c r="W16" s="132">
        <v>0.3360828378508</v>
      </c>
      <c r="X16" s="132">
        <v>0.2470817315446</v>
      </c>
      <c r="Y16" s="132">
        <v>0.6287243901106</v>
      </c>
    </row>
    <row r="17" spans="1:25" ht="14.25">
      <c r="A17" s="186"/>
      <c r="B17" s="60" t="s">
        <v>36</v>
      </c>
      <c r="C17" s="53" t="s">
        <v>37</v>
      </c>
      <c r="D17" s="235">
        <v>10.1</v>
      </c>
      <c r="E17" s="235">
        <v>4.2</v>
      </c>
      <c r="F17" s="236">
        <v>3.5514936329999998</v>
      </c>
      <c r="G17" s="236">
        <v>4.087167192</v>
      </c>
      <c r="H17" s="236">
        <v>15.836122408000001</v>
      </c>
      <c r="I17" s="236">
        <v>3.7487807536666664</v>
      </c>
      <c r="J17" s="236">
        <v>3.8916949120000006</v>
      </c>
      <c r="K17" s="236">
        <v>4.569243713839747</v>
      </c>
      <c r="L17" s="236">
        <v>2.3313457455031443</v>
      </c>
      <c r="M17" s="236">
        <v>1.3945995822034505</v>
      </c>
      <c r="N17" s="236">
        <v>2.1779528644983674</v>
      </c>
      <c r="O17" s="61">
        <v>17.3</v>
      </c>
      <c r="P17" s="61">
        <v>26.8988500772492</v>
      </c>
      <c r="Q17" s="61">
        <v>16.4521658294355</v>
      </c>
      <c r="R17" s="61">
        <v>9.7404770360102</v>
      </c>
      <c r="S17" s="61">
        <v>7.8771504377771</v>
      </c>
      <c r="T17" s="61">
        <v>7.9512359592959</v>
      </c>
      <c r="U17" s="61">
        <v>7.3980275045507</v>
      </c>
      <c r="V17" s="61">
        <v>8.0477096105821</v>
      </c>
      <c r="W17" s="61">
        <v>10.6907786724512</v>
      </c>
      <c r="X17" s="61">
        <v>10.9756510477039</v>
      </c>
      <c r="Y17" s="61">
        <v>12.560273282035</v>
      </c>
    </row>
    <row r="18" spans="1:25" ht="15">
      <c r="A18" s="190"/>
      <c r="B18" s="56" t="s">
        <v>38</v>
      </c>
      <c r="C18" s="57" t="s">
        <v>39</v>
      </c>
      <c r="D18" s="234">
        <v>10.1</v>
      </c>
      <c r="E18" s="234">
        <v>4.2</v>
      </c>
      <c r="F18" s="234">
        <v>2.9</v>
      </c>
      <c r="G18" s="234">
        <v>3.4</v>
      </c>
      <c r="H18" s="234">
        <v>15.1</v>
      </c>
      <c r="I18" s="234">
        <v>3.7</v>
      </c>
      <c r="J18" s="234">
        <v>2.1</v>
      </c>
      <c r="K18" s="234">
        <v>4.6</v>
      </c>
      <c r="L18" s="234">
        <v>2.3</v>
      </c>
      <c r="M18" s="234">
        <v>1.3945995822034505</v>
      </c>
      <c r="N18" s="234">
        <v>2.1779528644983674</v>
      </c>
      <c r="O18" s="132">
        <v>17.3</v>
      </c>
      <c r="P18" s="132">
        <v>26.8975388651861</v>
      </c>
      <c r="Q18" s="132">
        <v>15.636087186711</v>
      </c>
      <c r="R18" s="132">
        <v>9.683825222184</v>
      </c>
      <c r="S18" s="132">
        <v>7.8411032347463</v>
      </c>
      <c r="T18" s="132">
        <v>7.9486573823923</v>
      </c>
      <c r="U18" s="132">
        <v>7.3980275045507</v>
      </c>
      <c r="V18" s="132">
        <v>8.0477096105821</v>
      </c>
      <c r="W18" s="132">
        <v>10.6907786724512</v>
      </c>
      <c r="X18" s="132">
        <v>10.9756510477039</v>
      </c>
      <c r="Y18" s="132">
        <v>12.560273282035</v>
      </c>
    </row>
    <row r="19" spans="1:25" ht="15" thickBot="1">
      <c r="A19" s="186"/>
      <c r="B19" s="45">
        <v>12</v>
      </c>
      <c r="C19" s="62" t="s">
        <v>40</v>
      </c>
      <c r="D19" s="228">
        <v>662.5</v>
      </c>
      <c r="E19" s="228">
        <v>701.5</v>
      </c>
      <c r="F19" s="47">
        <v>723.9324214556832</v>
      </c>
      <c r="G19" s="47">
        <v>688.2588721108866</v>
      </c>
      <c r="H19" s="47">
        <v>746.3372193336861</v>
      </c>
      <c r="I19" s="47">
        <v>745.348909609528</v>
      </c>
      <c r="J19" s="47">
        <v>695.3222095241451</v>
      </c>
      <c r="K19" s="47">
        <v>629.1702097625769</v>
      </c>
      <c r="L19" s="47">
        <v>623.9756986646582</v>
      </c>
      <c r="M19" s="47">
        <v>546.050336444371</v>
      </c>
      <c r="N19" s="47">
        <v>518.8125151987608</v>
      </c>
      <c r="O19" s="47">
        <v>454.2</v>
      </c>
      <c r="P19" s="47">
        <v>429.1221956019829</v>
      </c>
      <c r="Q19" s="47">
        <v>401.8859183818511</v>
      </c>
      <c r="R19" s="47">
        <v>398.6059787152374</v>
      </c>
      <c r="S19" s="47">
        <v>397.2869530109506</v>
      </c>
      <c r="T19" s="47">
        <v>406.8896345956006</v>
      </c>
      <c r="U19" s="47">
        <v>365.9141311434024</v>
      </c>
      <c r="V19" s="47">
        <v>357.5554257873429</v>
      </c>
      <c r="W19" s="47">
        <v>350.7453194271169</v>
      </c>
      <c r="X19" s="47">
        <v>362.6630673316225</v>
      </c>
      <c r="Y19" s="47">
        <v>356.5766241348294</v>
      </c>
    </row>
    <row r="20" spans="1:17" ht="15">
      <c r="A20" s="190"/>
      <c r="D20" s="229"/>
      <c r="E20" s="229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 thickBot="1">
      <c r="A21" s="33" t="s">
        <v>76</v>
      </c>
      <c r="D21" s="230"/>
      <c r="E21" s="23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25" ht="14.25">
      <c r="B22" s="49">
        <v>12</v>
      </c>
      <c r="C22" s="63" t="s">
        <v>40</v>
      </c>
      <c r="D22" s="231">
        <v>662.5</v>
      </c>
      <c r="E22" s="231">
        <v>701.5</v>
      </c>
      <c r="F22" s="51">
        <v>723.9324214556832</v>
      </c>
      <c r="G22" s="51">
        <v>688.2588721108866</v>
      </c>
      <c r="H22" s="51">
        <v>746.3372193336861</v>
      </c>
      <c r="I22" s="51">
        <v>745.348909609528</v>
      </c>
      <c r="J22" s="51">
        <v>695.3222095241451</v>
      </c>
      <c r="K22" s="51">
        <v>629.1702097625769</v>
      </c>
      <c r="L22" s="51">
        <v>623.9756986646582</v>
      </c>
      <c r="M22" s="51">
        <v>546.050336444371</v>
      </c>
      <c r="N22" s="51">
        <v>518.8125151987608</v>
      </c>
      <c r="O22" s="51">
        <v>454.2</v>
      </c>
      <c r="P22" s="51">
        <v>429.1221956019829</v>
      </c>
      <c r="Q22" s="51">
        <v>401.8859183818511</v>
      </c>
      <c r="R22" s="51">
        <v>398.6059787152374</v>
      </c>
      <c r="S22" s="51">
        <v>397.2869530109506</v>
      </c>
      <c r="T22" s="51">
        <v>406.8896345956006</v>
      </c>
      <c r="U22" s="51">
        <v>365.9141311434024</v>
      </c>
      <c r="V22" s="51">
        <v>357.5554257873429</v>
      </c>
      <c r="W22" s="51">
        <v>350.7453194271169</v>
      </c>
      <c r="X22" s="51">
        <v>362.6630673316225</v>
      </c>
      <c r="Y22" s="51">
        <v>356.5766241348294</v>
      </c>
    </row>
    <row r="23" spans="1:25" ht="14.25">
      <c r="A23" s="33"/>
      <c r="B23" s="42">
        <v>20</v>
      </c>
      <c r="C23" s="192" t="s">
        <v>43</v>
      </c>
      <c r="D23" s="237">
        <v>8.1</v>
      </c>
      <c r="E23" s="237">
        <v>11.1</v>
      </c>
      <c r="F23" s="237">
        <v>9.2043</v>
      </c>
      <c r="G23" s="237">
        <v>10.6406</v>
      </c>
      <c r="H23" s="237">
        <v>8.8739</v>
      </c>
      <c r="I23" s="237">
        <v>15.9241</v>
      </c>
      <c r="J23" s="237">
        <v>20.628500000000003</v>
      </c>
      <c r="K23" s="237">
        <v>21.2983</v>
      </c>
      <c r="L23" s="237">
        <v>26.9828</v>
      </c>
      <c r="M23" s="238">
        <v>32.0541</v>
      </c>
      <c r="N23" s="238">
        <v>33.256299999999996</v>
      </c>
      <c r="O23" s="238">
        <v>36.5</v>
      </c>
      <c r="P23" s="238">
        <v>42.6439</v>
      </c>
      <c r="Q23" s="238">
        <v>48.612</v>
      </c>
      <c r="R23" s="238">
        <v>45.1313</v>
      </c>
      <c r="S23" s="238">
        <v>43.9916</v>
      </c>
      <c r="T23" s="238">
        <v>45.432777</v>
      </c>
      <c r="U23" s="238">
        <v>49.06789100000002</v>
      </c>
      <c r="V23" s="238">
        <v>46.33114200000001</v>
      </c>
      <c r="W23" s="238">
        <v>45.588849</v>
      </c>
      <c r="X23" s="238">
        <v>46.33967699999998</v>
      </c>
      <c r="Y23" s="238">
        <v>46.89514400000001</v>
      </c>
    </row>
    <row r="24" spans="1:25" ht="15">
      <c r="A24" s="83"/>
      <c r="B24" s="193"/>
      <c r="C24" s="194" t="s">
        <v>44</v>
      </c>
      <c r="D24" s="132">
        <v>6.6</v>
      </c>
      <c r="E24" s="132">
        <v>9.8</v>
      </c>
      <c r="F24" s="132">
        <v>8</v>
      </c>
      <c r="G24" s="132">
        <v>9</v>
      </c>
      <c r="H24" s="132">
        <v>7.7</v>
      </c>
      <c r="I24" s="132">
        <v>13.5</v>
      </c>
      <c r="J24" s="132">
        <v>18</v>
      </c>
      <c r="K24" s="132">
        <v>18</v>
      </c>
      <c r="L24" s="132">
        <v>21</v>
      </c>
      <c r="M24" s="132">
        <v>22.2425</v>
      </c>
      <c r="N24" s="132">
        <v>25.3723</v>
      </c>
      <c r="O24" s="132">
        <v>25.7</v>
      </c>
      <c r="P24" s="132">
        <v>29.7005</v>
      </c>
      <c r="Q24" s="132">
        <v>33.993300000000005</v>
      </c>
      <c r="R24" s="132">
        <v>36.5123</v>
      </c>
      <c r="S24" s="132">
        <v>37.687400000000004</v>
      </c>
      <c r="T24" s="132">
        <v>41.33967200000001</v>
      </c>
      <c r="U24" s="132">
        <v>46.368142000000006</v>
      </c>
      <c r="V24" s="132">
        <v>42.889386</v>
      </c>
      <c r="W24" s="132">
        <v>42.52061500000001</v>
      </c>
      <c r="X24" s="132">
        <v>43.905378</v>
      </c>
      <c r="Y24" s="132">
        <v>44.781804</v>
      </c>
    </row>
    <row r="25" spans="1:25" ht="15" thickBot="1">
      <c r="A25" s="195"/>
      <c r="B25" s="42">
        <v>100</v>
      </c>
      <c r="C25" s="192" t="s">
        <v>45</v>
      </c>
      <c r="D25" s="237">
        <v>14.8</v>
      </c>
      <c r="E25" s="237">
        <v>14</v>
      </c>
      <c r="F25" s="237">
        <v>14</v>
      </c>
      <c r="G25" s="237">
        <v>18.7453</v>
      </c>
      <c r="H25" s="237">
        <v>7.852700000000002</v>
      </c>
      <c r="I25" s="237">
        <v>4.885033333333336</v>
      </c>
      <c r="J25" s="237">
        <v>10.329033333333335</v>
      </c>
      <c r="K25" s="237">
        <v>8</v>
      </c>
      <c r="L25" s="237">
        <v>0.15628599999999793</v>
      </c>
      <c r="M25" s="237">
        <v>3.6661459999999977</v>
      </c>
      <c r="N25" s="237">
        <v>-0.40561500000000184</v>
      </c>
      <c r="O25" s="237">
        <v>8.77</v>
      </c>
      <c r="P25" s="237">
        <v>5.903</v>
      </c>
      <c r="Q25" s="237">
        <v>9.948</v>
      </c>
      <c r="R25" s="237">
        <v>10.754</v>
      </c>
      <c r="S25" s="237">
        <v>7.944</v>
      </c>
      <c r="T25" s="237">
        <v>9.852</v>
      </c>
      <c r="U25" s="237">
        <v>11.922</v>
      </c>
      <c r="V25" s="237">
        <v>7.524</v>
      </c>
      <c r="W25" s="237">
        <v>7.356</v>
      </c>
      <c r="X25" s="237">
        <v>6.792</v>
      </c>
      <c r="Y25" s="237">
        <v>9.33</v>
      </c>
    </row>
    <row r="26" spans="1:25" ht="15.75" thickBot="1">
      <c r="A26" s="196"/>
      <c r="B26" s="38">
        <v>991</v>
      </c>
      <c r="C26" s="39" t="s">
        <v>46</v>
      </c>
      <c r="D26" s="225">
        <v>685.4</v>
      </c>
      <c r="E26" s="225">
        <v>726.6</v>
      </c>
      <c r="F26" s="40">
        <v>747.1367214556832</v>
      </c>
      <c r="G26" s="40">
        <v>717.6447721108866</v>
      </c>
      <c r="H26" s="40">
        <v>763.0638193336862</v>
      </c>
      <c r="I26" s="40">
        <v>766.1580429428614</v>
      </c>
      <c r="J26" s="40">
        <v>726.2797428574785</v>
      </c>
      <c r="K26" s="40">
        <v>658.4685097625769</v>
      </c>
      <c r="L26" s="40">
        <v>651.1147846646583</v>
      </c>
      <c r="M26" s="40">
        <v>581.770582444371</v>
      </c>
      <c r="N26" s="40">
        <v>551.6632001987608</v>
      </c>
      <c r="O26" s="40">
        <v>500</v>
      </c>
      <c r="P26" s="40">
        <v>477.6690956019829</v>
      </c>
      <c r="Q26" s="40">
        <v>460.44591838185113</v>
      </c>
      <c r="R26" s="40">
        <v>454.49127871523746</v>
      </c>
      <c r="S26" s="40">
        <v>449.2225530109506</v>
      </c>
      <c r="T26" s="40">
        <v>462.1744115956006</v>
      </c>
      <c r="U26" s="40">
        <v>426.90402214340247</v>
      </c>
      <c r="V26" s="40">
        <v>411.4105677873429</v>
      </c>
      <c r="W26" s="40">
        <v>403.6901684271169</v>
      </c>
      <c r="X26" s="40">
        <v>415.7947443316225</v>
      </c>
      <c r="Y26" s="40">
        <v>412.8017681348294</v>
      </c>
    </row>
    <row r="27" spans="1:25" ht="14.25">
      <c r="A27" s="197"/>
      <c r="B27" s="38">
        <v>30</v>
      </c>
      <c r="C27" s="39" t="s">
        <v>47</v>
      </c>
      <c r="D27" s="225">
        <v>286</v>
      </c>
      <c r="E27" s="225">
        <v>329</v>
      </c>
      <c r="F27" s="40">
        <v>319</v>
      </c>
      <c r="G27" s="40">
        <v>321.781232</v>
      </c>
      <c r="H27" s="40">
        <v>343.9448</v>
      </c>
      <c r="I27" s="40">
        <v>316.9832</v>
      </c>
      <c r="J27" s="40">
        <v>311.2489</v>
      </c>
      <c r="K27" s="40">
        <v>275.6252</v>
      </c>
      <c r="L27" s="40">
        <v>264.3546</v>
      </c>
      <c r="M27" s="51">
        <v>221.1571</v>
      </c>
      <c r="N27" s="51">
        <v>185.36</v>
      </c>
      <c r="O27" s="51">
        <v>150</v>
      </c>
      <c r="P27" s="51">
        <v>137.424</v>
      </c>
      <c r="Q27" s="51">
        <v>139.6439</v>
      </c>
      <c r="R27" s="51">
        <v>121.5427</v>
      </c>
      <c r="S27" s="51">
        <v>113.092</v>
      </c>
      <c r="T27" s="51">
        <v>103.45358999999999</v>
      </c>
      <c r="U27" s="51">
        <v>89.471476</v>
      </c>
      <c r="V27" s="51">
        <v>90.51391899999996</v>
      </c>
      <c r="W27" s="51">
        <v>83.898697</v>
      </c>
      <c r="X27" s="51">
        <v>86.070657</v>
      </c>
      <c r="Y27" s="51">
        <v>93.389024</v>
      </c>
    </row>
    <row r="28" spans="1:25" ht="15">
      <c r="A28" s="83"/>
      <c r="B28" s="193"/>
      <c r="C28" s="194" t="s">
        <v>48</v>
      </c>
      <c r="D28" s="239">
        <v>211</v>
      </c>
      <c r="E28" s="239">
        <v>229</v>
      </c>
      <c r="F28" s="132">
        <v>210</v>
      </c>
      <c r="G28" s="132">
        <v>204</v>
      </c>
      <c r="H28" s="132">
        <v>227.7</v>
      </c>
      <c r="I28" s="132">
        <v>187</v>
      </c>
      <c r="J28" s="132">
        <v>166</v>
      </c>
      <c r="K28" s="132">
        <v>170</v>
      </c>
      <c r="L28" s="132">
        <v>173</v>
      </c>
      <c r="M28" s="132">
        <v>150.2992</v>
      </c>
      <c r="N28" s="132">
        <v>124.8685</v>
      </c>
      <c r="O28" s="132">
        <v>99</v>
      </c>
      <c r="P28" s="132">
        <v>91.402</v>
      </c>
      <c r="Q28" s="132">
        <v>104.7709</v>
      </c>
      <c r="R28" s="132">
        <v>90.0643</v>
      </c>
      <c r="S28" s="132">
        <v>78.6965</v>
      </c>
      <c r="T28" s="132">
        <v>74.796087</v>
      </c>
      <c r="U28" s="132">
        <v>67.66947200000004</v>
      </c>
      <c r="V28" s="132">
        <v>68.007548</v>
      </c>
      <c r="W28" s="132">
        <v>64.09148399999998</v>
      </c>
      <c r="X28" s="132">
        <v>63.06235300000002</v>
      </c>
      <c r="Y28" s="132">
        <v>70.76062700000001</v>
      </c>
    </row>
    <row r="29" spans="1:25" ht="14.25">
      <c r="A29" s="186"/>
      <c r="B29" s="198">
        <v>40</v>
      </c>
      <c r="C29" s="199" t="s">
        <v>49</v>
      </c>
      <c r="D29" s="238">
        <v>14</v>
      </c>
      <c r="E29" s="238">
        <v>14</v>
      </c>
      <c r="F29" s="238">
        <v>18.7453</v>
      </c>
      <c r="G29" s="238">
        <v>7.852700000000002</v>
      </c>
      <c r="H29" s="238">
        <v>4.885033333333336</v>
      </c>
      <c r="I29" s="238">
        <v>10.329033333333335</v>
      </c>
      <c r="J29" s="238">
        <v>5.521928333333338</v>
      </c>
      <c r="K29" s="238">
        <v>0.15628599999999793</v>
      </c>
      <c r="L29" s="238">
        <v>3.6661459999999977</v>
      </c>
      <c r="M29" s="238">
        <v>-0.40561500000000184</v>
      </c>
      <c r="N29" s="238">
        <v>-1.0130570000000017</v>
      </c>
      <c r="O29" s="238">
        <v>5.9</v>
      </c>
      <c r="P29" s="238">
        <v>9.948</v>
      </c>
      <c r="Q29" s="238">
        <v>10.754</v>
      </c>
      <c r="R29" s="238">
        <v>7.944</v>
      </c>
      <c r="S29" s="238">
        <v>9.046</v>
      </c>
      <c r="T29" s="238">
        <v>11.922</v>
      </c>
      <c r="U29" s="238">
        <v>7.524</v>
      </c>
      <c r="V29" s="238">
        <v>7.356</v>
      </c>
      <c r="W29" s="238">
        <v>6.792</v>
      </c>
      <c r="X29" s="238">
        <v>9.33</v>
      </c>
      <c r="Y29" s="238">
        <v>6.674</v>
      </c>
    </row>
    <row r="30" spans="1:25" ht="15">
      <c r="A30" s="201"/>
      <c r="B30" s="64">
        <v>50</v>
      </c>
      <c r="C30" s="65" t="s">
        <v>50</v>
      </c>
      <c r="D30" s="164">
        <v>385.4</v>
      </c>
      <c r="E30" s="164">
        <v>383.6</v>
      </c>
      <c r="F30" s="44">
        <v>409.3914214556832</v>
      </c>
      <c r="G30" s="44">
        <v>388.0108401108866</v>
      </c>
      <c r="H30" s="44">
        <v>414.23398600035284</v>
      </c>
      <c r="I30" s="44">
        <v>438.84580960952803</v>
      </c>
      <c r="J30" s="44">
        <v>409.50891452414515</v>
      </c>
      <c r="K30" s="44">
        <v>382.68702376257687</v>
      </c>
      <c r="L30" s="44">
        <v>383.0940386646582</v>
      </c>
      <c r="M30" s="44">
        <v>361.019097444371</v>
      </c>
      <c r="N30" s="44">
        <v>367.3162571987608</v>
      </c>
      <c r="O30" s="44">
        <v>344</v>
      </c>
      <c r="P30" s="44">
        <v>330.29709560198296</v>
      </c>
      <c r="Q30" s="44">
        <v>310.0480183818511</v>
      </c>
      <c r="R30" s="44">
        <v>325.0045787152374</v>
      </c>
      <c r="S30" s="44">
        <v>327.08455301095063</v>
      </c>
      <c r="T30" s="44">
        <v>346.79882159560054</v>
      </c>
      <c r="U30" s="44">
        <v>329.9085461434025</v>
      </c>
      <c r="V30" s="44">
        <v>313.540648787343</v>
      </c>
      <c r="W30" s="44">
        <v>312.99947142711693</v>
      </c>
      <c r="X30" s="44">
        <v>320.39408733162253</v>
      </c>
      <c r="Y30" s="44">
        <v>312.7387441348294</v>
      </c>
    </row>
    <row r="31" spans="1:25" ht="15">
      <c r="A31" s="201"/>
      <c r="B31" s="64">
        <v>53</v>
      </c>
      <c r="C31" s="65" t="s">
        <v>51</v>
      </c>
      <c r="D31" s="164"/>
      <c r="E31" s="16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>
        <v>0</v>
      </c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164"/>
      <c r="E32" s="164"/>
      <c r="F32" s="44"/>
      <c r="G32" s="44"/>
      <c r="H32" s="44"/>
      <c r="I32" s="44"/>
      <c r="J32" s="44"/>
      <c r="K32" s="44"/>
      <c r="L32" s="44">
        <v>0</v>
      </c>
      <c r="M32" s="44"/>
      <c r="N32" s="44"/>
      <c r="O32" s="44"/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164">
        <v>385.4</v>
      </c>
      <c r="E33" s="164">
        <v>383.6</v>
      </c>
      <c r="F33" s="44">
        <v>409.3914214556832</v>
      </c>
      <c r="G33" s="44">
        <v>388.0108401108866</v>
      </c>
      <c r="H33" s="44">
        <v>414.23398600035284</v>
      </c>
      <c r="I33" s="44">
        <v>438.84580960952803</v>
      </c>
      <c r="J33" s="44">
        <v>409.50891452414515</v>
      </c>
      <c r="K33" s="44">
        <v>382.68702376257687</v>
      </c>
      <c r="L33" s="44">
        <v>383.0940386646582</v>
      </c>
      <c r="M33" s="44">
        <v>361.019097444371</v>
      </c>
      <c r="N33" s="44">
        <v>367.3162571987608</v>
      </c>
      <c r="O33" s="44">
        <v>344</v>
      </c>
      <c r="P33" s="44">
        <v>330.29709560198296</v>
      </c>
      <c r="Q33" s="44">
        <v>310.0480183818511</v>
      </c>
      <c r="R33" s="44">
        <v>325.0045787152374</v>
      </c>
      <c r="S33" s="44">
        <v>327.08455301095063</v>
      </c>
      <c r="T33" s="44">
        <v>346.79882159560054</v>
      </c>
      <c r="U33" s="44">
        <v>329.9085461434025</v>
      </c>
      <c r="V33" s="44">
        <v>313.540648787343</v>
      </c>
      <c r="W33" s="44">
        <v>312.99947142711693</v>
      </c>
      <c r="X33" s="44">
        <v>320.39408733162253</v>
      </c>
      <c r="Y33" s="44">
        <v>312.7387441348294</v>
      </c>
    </row>
    <row r="34" spans="1:25" ht="15">
      <c r="A34" s="186"/>
      <c r="B34" s="202">
        <v>701</v>
      </c>
      <c r="C34" s="76" t="s">
        <v>54</v>
      </c>
      <c r="D34" s="240">
        <v>0</v>
      </c>
      <c r="E34" s="240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</row>
    <row r="35" spans="1:25" ht="15.75" thickBot="1">
      <c r="A35" s="186"/>
      <c r="B35" s="203">
        <v>702</v>
      </c>
      <c r="C35" s="204" t="s">
        <v>55</v>
      </c>
      <c r="D35" s="241">
        <v>385.4</v>
      </c>
      <c r="E35" s="241">
        <v>383.6</v>
      </c>
      <c r="F35" s="241">
        <v>409.3914214556832</v>
      </c>
      <c r="G35" s="241">
        <v>388.0108401108866</v>
      </c>
      <c r="H35" s="241">
        <v>414.23398600035284</v>
      </c>
      <c r="I35" s="241">
        <v>438.84580960952803</v>
      </c>
      <c r="J35" s="241">
        <v>409.50891452414515</v>
      </c>
      <c r="K35" s="241">
        <v>382.68702376257687</v>
      </c>
      <c r="L35" s="241">
        <v>383.0940386646582</v>
      </c>
      <c r="M35" s="241">
        <v>361.019097444371</v>
      </c>
      <c r="N35" s="241">
        <v>367.3162571987608</v>
      </c>
      <c r="O35" s="241">
        <v>344</v>
      </c>
      <c r="P35" s="241">
        <v>330.29709560198296</v>
      </c>
      <c r="Q35" s="241">
        <v>310.0480183818511</v>
      </c>
      <c r="R35" s="241">
        <v>325.0045787152374</v>
      </c>
      <c r="S35" s="241">
        <v>327.08455301095063</v>
      </c>
      <c r="T35" s="241">
        <v>346.79882159560054</v>
      </c>
      <c r="U35" s="241">
        <v>329.9085461434025</v>
      </c>
      <c r="V35" s="241">
        <v>313.540648787343</v>
      </c>
      <c r="W35" s="241">
        <v>312.99947142711693</v>
      </c>
      <c r="X35" s="241">
        <v>320.39408733162253</v>
      </c>
      <c r="Y35" s="241">
        <v>312.7387441348294</v>
      </c>
    </row>
    <row r="36" spans="1:17" ht="15">
      <c r="A36" s="205"/>
      <c r="D36" s="135"/>
      <c r="E36" s="135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17"/>
      <c r="B38" s="49">
        <v>45</v>
      </c>
      <c r="C38" s="207" t="s">
        <v>58</v>
      </c>
      <c r="D38" s="208">
        <v>-0.8000000000000007</v>
      </c>
      <c r="E38" s="208">
        <v>0</v>
      </c>
      <c r="F38" s="51">
        <v>4.7453</v>
      </c>
      <c r="G38" s="51">
        <v>-10.892599999999998</v>
      </c>
      <c r="H38" s="51">
        <v>-2.9676666666666662</v>
      </c>
      <c r="I38" s="51">
        <v>5.443999999999999</v>
      </c>
      <c r="J38" s="51">
        <v>-4.807104999999997</v>
      </c>
      <c r="K38" s="51">
        <v>-7.843714000000002</v>
      </c>
      <c r="L38" s="51">
        <v>3.5098599999999998</v>
      </c>
      <c r="M38" s="51">
        <v>-4.0717609999999995</v>
      </c>
      <c r="N38" s="51">
        <v>-0.6074419999999998</v>
      </c>
      <c r="O38" s="51">
        <v>-2.87</v>
      </c>
      <c r="P38" s="51">
        <v>4.045</v>
      </c>
      <c r="Q38" s="51">
        <v>0.8059999999999992</v>
      </c>
      <c r="R38" s="51">
        <v>-2.81</v>
      </c>
      <c r="S38" s="51">
        <v>1.1019999999999994</v>
      </c>
      <c r="T38" s="51">
        <v>2.07</v>
      </c>
      <c r="U38" s="51">
        <v>-4.398000000000001</v>
      </c>
      <c r="V38" s="51">
        <v>-0.16800000000000015</v>
      </c>
      <c r="W38" s="51">
        <v>-0.5640000000000001</v>
      </c>
      <c r="X38" s="51">
        <v>2.5380000000000003</v>
      </c>
      <c r="Y38" s="51">
        <v>-2.6559999999999997</v>
      </c>
    </row>
    <row r="39" spans="2:25" ht="14.25">
      <c r="B39" s="64">
        <v>80</v>
      </c>
      <c r="C39" s="209" t="s">
        <v>59</v>
      </c>
      <c r="D39" s="44">
        <v>171.8993253762325</v>
      </c>
      <c r="E39" s="44">
        <v>182.8727841501564</v>
      </c>
      <c r="F39" s="44">
        <v>176.8313607748738</v>
      </c>
      <c r="G39" s="44">
        <v>177.3813514885807</v>
      </c>
      <c r="H39" s="44">
        <v>180.1728599190918</v>
      </c>
      <c r="I39" s="44">
        <v>169.84300482958182</v>
      </c>
      <c r="J39" s="44">
        <v>169.7941570654497</v>
      </c>
      <c r="K39" s="44">
        <v>164.40855599873194</v>
      </c>
      <c r="L39" s="44">
        <v>162.8779452793459</v>
      </c>
      <c r="M39" s="44">
        <v>151.25247952527255</v>
      </c>
      <c r="N39" s="44">
        <v>141.24409280311895</v>
      </c>
      <c r="O39" s="44">
        <v>132.03488372093022</v>
      </c>
      <c r="P39" s="44">
        <v>129.92006327512092</v>
      </c>
      <c r="Q39" s="44">
        <v>129.6205408695416</v>
      </c>
      <c r="R39" s="44">
        <v>122.64626556676548</v>
      </c>
      <c r="S39" s="44">
        <v>121.46307410538266</v>
      </c>
      <c r="T39" s="44">
        <v>117.3272829254511</v>
      </c>
      <c r="U39" s="44">
        <v>110.91380790855574</v>
      </c>
      <c r="V39" s="44">
        <v>114.03798109439157</v>
      </c>
      <c r="W39" s="44">
        <v>112.05939672290765</v>
      </c>
      <c r="X39" s="44">
        <v>113.19280900344758</v>
      </c>
      <c r="Y39" s="44">
        <v>114.01741255989069</v>
      </c>
    </row>
    <row r="40" spans="1:25" ht="15">
      <c r="A40" s="24"/>
      <c r="B40" s="210">
        <v>801</v>
      </c>
      <c r="C40" s="211" t="s">
        <v>60</v>
      </c>
      <c r="D40" s="212">
        <v>174.49403217436432</v>
      </c>
      <c r="E40" s="212">
        <v>183.96767466110532</v>
      </c>
      <c r="F40" s="93">
        <v>177.46016086033882</v>
      </c>
      <c r="G40" s="93">
        <v>178.3758998988512</v>
      </c>
      <c r="H40" s="93">
        <v>183.68549255541723</v>
      </c>
      <c r="I40" s="93">
        <v>170.6153562061809</v>
      </c>
      <c r="J40" s="93">
        <v>170.45554467556977</v>
      </c>
      <c r="K40" s="93">
        <v>165.05707360884628</v>
      </c>
      <c r="L40" s="93">
        <v>162.9819745824718</v>
      </c>
      <c r="M40" s="93">
        <v>151.0237498822362</v>
      </c>
      <c r="N40" s="93">
        <v>141.1282142164649</v>
      </c>
      <c r="O40" s="93">
        <v>136.91860465116278</v>
      </c>
      <c r="P40" s="93">
        <v>138.01159890655194</v>
      </c>
      <c r="Q40" s="93">
        <v>134.91223123425593</v>
      </c>
      <c r="R40" s="93">
        <v>125.62325828263258</v>
      </c>
      <c r="S40" s="93">
        <v>123.86368499619282</v>
      </c>
      <c r="T40" s="93">
        <v>119.57714123670186</v>
      </c>
      <c r="U40" s="93">
        <v>113.15569628720525</v>
      </c>
      <c r="V40" s="93">
        <v>116.60412056289987</v>
      </c>
      <c r="W40" s="93">
        <v>115.36761184141514</v>
      </c>
      <c r="X40" s="93">
        <v>116.54136309366542</v>
      </c>
      <c r="Y40" s="93">
        <v>117.83259347868993</v>
      </c>
    </row>
    <row r="41" spans="1:25" ht="15.75" thickBot="1">
      <c r="A41" s="88"/>
      <c r="B41" s="213">
        <v>90</v>
      </c>
      <c r="C41" s="214" t="s">
        <v>61</v>
      </c>
      <c r="D41" s="215">
        <v>6.4602645121276625</v>
      </c>
      <c r="E41" s="215">
        <v>6.407964853081202</v>
      </c>
      <c r="F41" s="96">
        <v>6.817168525397285</v>
      </c>
      <c r="G41" s="96">
        <v>6.430834661079398</v>
      </c>
      <c r="H41" s="96">
        <v>6.822709523344745</v>
      </c>
      <c r="I41" s="96">
        <v>7.1800688745014405</v>
      </c>
      <c r="J41" s="96">
        <v>6.655434983327567</v>
      </c>
      <c r="K41" s="96">
        <v>6.179148481602029</v>
      </c>
      <c r="L41" s="96">
        <v>6.146814046990858</v>
      </c>
      <c r="M41" s="96">
        <v>5.757696683429093</v>
      </c>
      <c r="N41" s="96">
        <v>5.823945730121466</v>
      </c>
      <c r="O41" s="96">
        <v>5.41110219747377</v>
      </c>
      <c r="P41" s="96">
        <v>5.165977377762219</v>
      </c>
      <c r="Q41" s="96">
        <v>4.809928923081773</v>
      </c>
      <c r="R41" s="96">
        <v>5.014342030629289</v>
      </c>
      <c r="S41" s="96">
        <v>5.029980669736426</v>
      </c>
      <c r="T41" s="96">
        <v>5.3046809470692695</v>
      </c>
      <c r="U41" s="96">
        <v>5.024727693062468</v>
      </c>
      <c r="V41" s="96">
        <v>4.755443386276113</v>
      </c>
      <c r="W41" s="96">
        <v>4.707891694650095</v>
      </c>
      <c r="X41" s="96">
        <v>4.793233208138811</v>
      </c>
      <c r="Y41" s="96">
        <v>4.6642616574918625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229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104"/>
      <c r="F45" s="104"/>
      <c r="G45" s="104"/>
      <c r="H45" s="104"/>
      <c r="I45" s="104"/>
      <c r="J45" s="104"/>
      <c r="K45" s="104"/>
      <c r="L45" s="104"/>
      <c r="M45" s="104"/>
      <c r="N45" s="218"/>
      <c r="O45" s="218"/>
      <c r="P45" s="218"/>
      <c r="Q45" s="218"/>
    </row>
    <row r="46" spans="1:17" ht="15">
      <c r="A46" s="24"/>
      <c r="B46" s="102"/>
      <c r="D46" s="218"/>
      <c r="E46" s="137"/>
      <c r="F46" s="137"/>
      <c r="G46" s="137"/>
      <c r="H46" s="137"/>
      <c r="I46" s="137"/>
      <c r="J46" s="137"/>
      <c r="K46" s="137"/>
      <c r="L46" s="137"/>
      <c r="M46" s="137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137"/>
      <c r="F47" s="137"/>
      <c r="G47" s="137"/>
      <c r="H47" s="137"/>
      <c r="I47" s="137"/>
      <c r="J47" s="137"/>
      <c r="K47" s="137"/>
      <c r="L47" s="137"/>
      <c r="M47" s="137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137"/>
      <c r="F48" s="137"/>
      <c r="G48" s="137"/>
      <c r="H48" s="137"/>
      <c r="I48" s="137"/>
      <c r="J48" s="137"/>
      <c r="K48" s="137"/>
      <c r="L48" s="137"/>
      <c r="M48" s="137"/>
      <c r="N48" s="218"/>
      <c r="O48" s="218"/>
      <c r="P48" s="218"/>
      <c r="Q48" s="218"/>
    </row>
    <row r="49" spans="1:25" ht="15.75">
      <c r="A49" s="107"/>
      <c r="B49" s="108"/>
      <c r="C49" s="107"/>
      <c r="D49" s="109"/>
      <c r="E49" s="137"/>
      <c r="F49" s="137"/>
      <c r="G49" s="137"/>
      <c r="H49" s="137"/>
      <c r="I49" s="137"/>
      <c r="J49" s="137"/>
      <c r="K49" s="137"/>
      <c r="L49" s="137"/>
      <c r="M49" s="137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</row>
    <row r="50" spans="1:25" ht="15.75">
      <c r="A50" s="107"/>
      <c r="B50" s="108"/>
      <c r="C50" s="107"/>
      <c r="D50" s="109"/>
      <c r="E50" s="137"/>
      <c r="F50" s="137"/>
      <c r="G50" s="137"/>
      <c r="H50" s="137"/>
      <c r="I50" s="137"/>
      <c r="J50" s="137"/>
      <c r="K50" s="137"/>
      <c r="L50" s="137"/>
      <c r="M50" s="137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</row>
    <row r="51" spans="4:25" ht="12.75">
      <c r="D51" s="218"/>
      <c r="E51" s="137"/>
      <c r="F51" s="137"/>
      <c r="G51" s="137"/>
      <c r="H51" s="137"/>
      <c r="I51" s="137"/>
      <c r="J51" s="137"/>
      <c r="K51" s="137"/>
      <c r="L51" s="137"/>
      <c r="M51" s="137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</row>
    <row r="52" spans="2:25" ht="15">
      <c r="B52" s="139" t="s">
        <v>65</v>
      </c>
      <c r="C52" s="141"/>
      <c r="D52" s="158">
        <v>1996</v>
      </c>
      <c r="E52" s="183">
        <v>1997</v>
      </c>
      <c r="F52" s="158">
        <v>1998</v>
      </c>
      <c r="G52" s="183">
        <v>1999</v>
      </c>
      <c r="H52" s="158">
        <v>2000</v>
      </c>
      <c r="I52" s="183">
        <v>2001</v>
      </c>
      <c r="J52" s="158">
        <v>2002</v>
      </c>
      <c r="K52" s="183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158">
        <v>2010</v>
      </c>
      <c r="S52" s="158">
        <v>2011</v>
      </c>
      <c r="T52" s="158">
        <v>2012</v>
      </c>
      <c r="U52" s="158">
        <v>2013</v>
      </c>
      <c r="V52" s="158"/>
      <c r="W52" s="158"/>
      <c r="X52" s="158"/>
      <c r="Y52" s="158"/>
    </row>
    <row r="53" spans="2:25" ht="15">
      <c r="B53" s="140"/>
      <c r="C53" s="141"/>
      <c r="D53" s="158"/>
      <c r="E53" s="183"/>
      <c r="F53" s="183"/>
      <c r="G53" s="183"/>
      <c r="H53" s="183"/>
      <c r="I53" s="183"/>
      <c r="J53" s="183"/>
      <c r="K53" s="183"/>
      <c r="L53" s="183"/>
      <c r="M53" s="183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</row>
    <row r="54" spans="2:25" ht="15">
      <c r="B54" s="141"/>
      <c r="C54" s="139" t="s">
        <v>66</v>
      </c>
      <c r="D54" s="143">
        <f>D14</f>
        <v>672.5</v>
      </c>
      <c r="E54" s="143">
        <f>E14</f>
        <v>705.7</v>
      </c>
      <c r="F54" s="143">
        <f aca="true" t="shared" si="0" ref="F54:L54">F14</f>
        <v>726.5066750636831</v>
      </c>
      <c r="G54" s="143">
        <f t="shared" si="0"/>
        <v>692.1178277528867</v>
      </c>
      <c r="H54" s="143">
        <f t="shared" si="0"/>
        <v>760.8877375166861</v>
      </c>
      <c r="I54" s="143">
        <f t="shared" si="0"/>
        <v>748.7383412611947</v>
      </c>
      <c r="J54" s="143">
        <f t="shared" si="0"/>
        <v>698.0306507471452</v>
      </c>
      <c r="K54" s="143">
        <f t="shared" si="0"/>
        <v>631.6520025032995</v>
      </c>
      <c r="L54" s="143">
        <f t="shared" si="0"/>
        <v>624.374228723398</v>
      </c>
      <c r="M54" s="143">
        <f aca="true" t="shared" si="1" ref="M54:U54">M14</f>
        <v>545.2245787514935</v>
      </c>
      <c r="N54" s="143">
        <f t="shared" si="1"/>
        <v>518.3868743113683</v>
      </c>
      <c r="O54" s="143">
        <f t="shared" si="1"/>
        <v>471</v>
      </c>
      <c r="P54" s="143">
        <f t="shared" si="1"/>
        <v>455.8483027821991</v>
      </c>
      <c r="Q54" s="143">
        <f t="shared" si="1"/>
        <v>418.2926994965513</v>
      </c>
      <c r="R54" s="143">
        <f t="shared" si="1"/>
        <v>408.2813413498246</v>
      </c>
      <c r="S54" s="143">
        <f t="shared" si="1"/>
        <v>405.1389804126892</v>
      </c>
      <c r="T54" s="143">
        <f t="shared" si="1"/>
        <v>414.692116706589</v>
      </c>
      <c r="U54" s="143">
        <f t="shared" si="1"/>
        <v>373.3103124995629</v>
      </c>
      <c r="V54" s="143"/>
      <c r="W54" s="143"/>
      <c r="X54" s="143"/>
      <c r="Y54" s="143"/>
    </row>
    <row r="55" spans="2:25" s="219" customFormat="1" ht="15">
      <c r="B55" s="141"/>
      <c r="C55" s="139" t="s">
        <v>67</v>
      </c>
      <c r="D55" s="143">
        <f>D23+D15</f>
        <v>8.2</v>
      </c>
      <c r="E55" s="143">
        <f>E23+E15</f>
        <v>11.1</v>
      </c>
      <c r="F55" s="143">
        <f aca="true" t="shared" si="2" ref="F55:L55">F23+F15</f>
        <v>10.181540025</v>
      </c>
      <c r="G55" s="143">
        <f t="shared" si="2"/>
        <v>10.868811549999998</v>
      </c>
      <c r="H55" s="143">
        <f t="shared" si="2"/>
        <v>10.159504225000001</v>
      </c>
      <c r="I55" s="143">
        <f t="shared" si="2"/>
        <v>16.283449102</v>
      </c>
      <c r="J55" s="143">
        <f t="shared" si="2"/>
        <v>21.811753689000003</v>
      </c>
      <c r="K55" s="143">
        <f t="shared" si="2"/>
        <v>23.385750973117144</v>
      </c>
      <c r="L55" s="143">
        <f t="shared" si="2"/>
        <v>28.915615686763456</v>
      </c>
      <c r="M55" s="143">
        <f aca="true" t="shared" si="3" ref="M55:V55">M23+M15</f>
        <v>34.27445727508102</v>
      </c>
      <c r="N55" s="143">
        <f t="shared" si="3"/>
        <v>35.85989375189086</v>
      </c>
      <c r="O55" s="143">
        <f t="shared" si="3"/>
        <v>37</v>
      </c>
      <c r="P55" s="143">
        <f t="shared" si="3"/>
        <v>42.8166428970337</v>
      </c>
      <c r="Q55" s="143">
        <f t="shared" si="3"/>
        <v>48.6573847147351</v>
      </c>
      <c r="R55" s="143">
        <f t="shared" si="3"/>
        <v>45.1964144014228</v>
      </c>
      <c r="S55" s="143">
        <f t="shared" si="3"/>
        <v>44.0167230360383</v>
      </c>
      <c r="T55" s="143">
        <f t="shared" si="3"/>
        <v>45.5815308483078</v>
      </c>
      <c r="U55" s="143">
        <f t="shared" si="3"/>
        <v>49.06973714839002</v>
      </c>
      <c r="V55" s="143">
        <f t="shared" si="3"/>
        <v>46.332961272233106</v>
      </c>
      <c r="W55" s="143">
        <f>W23+W15</f>
        <v>45.92493183785081</v>
      </c>
      <c r="X55" s="143">
        <f>X23+X15</f>
        <v>46.58675873154458</v>
      </c>
      <c r="Y55" s="143">
        <f>Y23+Y15</f>
        <v>47.52386839011061</v>
      </c>
    </row>
    <row r="56" spans="2:25" ht="15">
      <c r="B56" s="141"/>
      <c r="C56" s="139" t="s">
        <v>68</v>
      </c>
      <c r="D56" s="143">
        <f>D25</f>
        <v>14.8</v>
      </c>
      <c r="E56" s="143">
        <f>E25</f>
        <v>14</v>
      </c>
      <c r="F56" s="143">
        <f aca="true" t="shared" si="4" ref="F56:L56">F25</f>
        <v>14</v>
      </c>
      <c r="G56" s="143">
        <f t="shared" si="4"/>
        <v>18.7453</v>
      </c>
      <c r="H56" s="143">
        <f t="shared" si="4"/>
        <v>7.852700000000002</v>
      </c>
      <c r="I56" s="143">
        <f t="shared" si="4"/>
        <v>4.885033333333336</v>
      </c>
      <c r="J56" s="143">
        <f t="shared" si="4"/>
        <v>10.329033333333335</v>
      </c>
      <c r="K56" s="143">
        <f t="shared" si="4"/>
        <v>8</v>
      </c>
      <c r="L56" s="143">
        <f t="shared" si="4"/>
        <v>0.15628599999999793</v>
      </c>
      <c r="M56" s="143">
        <f aca="true" t="shared" si="5" ref="M56:U56">M25</f>
        <v>3.6661459999999977</v>
      </c>
      <c r="N56" s="143">
        <f t="shared" si="5"/>
        <v>-0.40561500000000184</v>
      </c>
      <c r="O56" s="143">
        <f t="shared" si="5"/>
        <v>8.77</v>
      </c>
      <c r="P56" s="143">
        <f t="shared" si="5"/>
        <v>5.903</v>
      </c>
      <c r="Q56" s="143">
        <f t="shared" si="5"/>
        <v>9.948</v>
      </c>
      <c r="R56" s="143">
        <f t="shared" si="5"/>
        <v>10.754</v>
      </c>
      <c r="S56" s="143">
        <f t="shared" si="5"/>
        <v>7.944</v>
      </c>
      <c r="T56" s="143">
        <f t="shared" si="5"/>
        <v>9.852</v>
      </c>
      <c r="U56" s="143">
        <f t="shared" si="5"/>
        <v>11.922</v>
      </c>
      <c r="V56" s="143"/>
      <c r="W56" s="143"/>
      <c r="X56" s="143"/>
      <c r="Y56" s="143"/>
    </row>
    <row r="57" spans="2:25" ht="15">
      <c r="B57" s="141"/>
      <c r="C57" s="139" t="s">
        <v>69</v>
      </c>
      <c r="D57" s="143">
        <f>D26+D17</f>
        <v>695.5</v>
      </c>
      <c r="E57" s="143">
        <f>E26+E17</f>
        <v>730.8000000000001</v>
      </c>
      <c r="F57" s="143">
        <f aca="true" t="shared" si="6" ref="F57:L57">F26+F17</f>
        <v>750.6882150886831</v>
      </c>
      <c r="G57" s="143">
        <f t="shared" si="6"/>
        <v>721.7319393028866</v>
      </c>
      <c r="H57" s="143">
        <f t="shared" si="6"/>
        <v>778.8999417416862</v>
      </c>
      <c r="I57" s="143">
        <f t="shared" si="6"/>
        <v>769.906823696528</v>
      </c>
      <c r="J57" s="143">
        <f t="shared" si="6"/>
        <v>730.1714377694785</v>
      </c>
      <c r="K57" s="143">
        <f t="shared" si="6"/>
        <v>663.0377534764167</v>
      </c>
      <c r="L57" s="143">
        <f t="shared" si="6"/>
        <v>653.4461304101615</v>
      </c>
      <c r="M57" s="143">
        <f aca="true" t="shared" si="7" ref="M57:U57">M26+M17</f>
        <v>583.1651820265745</v>
      </c>
      <c r="N57" s="143">
        <f t="shared" si="7"/>
        <v>553.8411530632592</v>
      </c>
      <c r="O57" s="143">
        <f t="shared" si="7"/>
        <v>517.3</v>
      </c>
      <c r="P57" s="143">
        <f t="shared" si="7"/>
        <v>504.56794567923214</v>
      </c>
      <c r="Q57" s="143">
        <f t="shared" si="7"/>
        <v>476.89808421128663</v>
      </c>
      <c r="R57" s="143">
        <f t="shared" si="7"/>
        <v>464.23175575124765</v>
      </c>
      <c r="S57" s="143">
        <f t="shared" si="7"/>
        <v>457.0997034487277</v>
      </c>
      <c r="T57" s="143">
        <f t="shared" si="7"/>
        <v>470.1256475548965</v>
      </c>
      <c r="U57" s="143">
        <f t="shared" si="7"/>
        <v>434.3020496479532</v>
      </c>
      <c r="V57" s="143"/>
      <c r="W57" s="143"/>
      <c r="X57" s="143"/>
      <c r="Y57" s="143"/>
    </row>
    <row r="58" spans="2:25" s="219" customFormat="1" ht="15">
      <c r="B58" s="141"/>
      <c r="C58" s="139" t="s">
        <v>70</v>
      </c>
      <c r="D58" s="143">
        <f>D27+D17</f>
        <v>296.1</v>
      </c>
      <c r="E58" s="143">
        <f>E27+E17</f>
        <v>333.2</v>
      </c>
      <c r="F58" s="143">
        <f aca="true" t="shared" si="8" ref="F58:L58">F27+F17</f>
        <v>322.551493633</v>
      </c>
      <c r="G58" s="143">
        <f t="shared" si="8"/>
        <v>325.86839919199997</v>
      </c>
      <c r="H58" s="143">
        <f t="shared" si="8"/>
        <v>359.780922408</v>
      </c>
      <c r="I58" s="143">
        <f t="shared" si="8"/>
        <v>320.7319807536667</v>
      </c>
      <c r="J58" s="143">
        <f t="shared" si="8"/>
        <v>315.140594912</v>
      </c>
      <c r="K58" s="143">
        <f t="shared" si="8"/>
        <v>280.19444371383975</v>
      </c>
      <c r="L58" s="143">
        <f t="shared" si="8"/>
        <v>266.68594574550315</v>
      </c>
      <c r="M58" s="143">
        <f aca="true" t="shared" si="9" ref="M58:V58">M27+M17</f>
        <v>222.55169958220347</v>
      </c>
      <c r="N58" s="143">
        <f t="shared" si="9"/>
        <v>187.53795286449838</v>
      </c>
      <c r="O58" s="143">
        <f t="shared" si="9"/>
        <v>167.3</v>
      </c>
      <c r="P58" s="143">
        <f t="shared" si="9"/>
        <v>164.3228500772492</v>
      </c>
      <c r="Q58" s="143">
        <f t="shared" si="9"/>
        <v>156.0960658294355</v>
      </c>
      <c r="R58" s="143">
        <f t="shared" si="9"/>
        <v>131.2831770360102</v>
      </c>
      <c r="S58" s="143">
        <f t="shared" si="9"/>
        <v>120.9691504377771</v>
      </c>
      <c r="T58" s="143">
        <f t="shared" si="9"/>
        <v>111.40482595929589</v>
      </c>
      <c r="U58" s="143">
        <f t="shared" si="9"/>
        <v>96.86950350455069</v>
      </c>
      <c r="V58" s="143">
        <f t="shared" si="9"/>
        <v>98.56162861058206</v>
      </c>
      <c r="W58" s="143">
        <f>W27+W17</f>
        <v>94.5894756724512</v>
      </c>
      <c r="X58" s="143">
        <f>X27+X17</f>
        <v>97.0463080477039</v>
      </c>
      <c r="Y58" s="143">
        <f>Y27+Y17</f>
        <v>105.949297282035</v>
      </c>
    </row>
    <row r="59" spans="2:25" ht="15">
      <c r="B59" s="141"/>
      <c r="C59" s="139" t="s">
        <v>71</v>
      </c>
      <c r="D59" s="143">
        <f>D30</f>
        <v>385.4</v>
      </c>
      <c r="E59" s="143">
        <f>E30</f>
        <v>383.6</v>
      </c>
      <c r="F59" s="143">
        <f aca="true" t="shared" si="10" ref="F59:L59">F30</f>
        <v>409.3914214556832</v>
      </c>
      <c r="G59" s="143">
        <f t="shared" si="10"/>
        <v>388.0108401108866</v>
      </c>
      <c r="H59" s="143">
        <f t="shared" si="10"/>
        <v>414.23398600035284</v>
      </c>
      <c r="I59" s="143">
        <f t="shared" si="10"/>
        <v>438.84580960952803</v>
      </c>
      <c r="J59" s="143">
        <f t="shared" si="10"/>
        <v>409.50891452414515</v>
      </c>
      <c r="K59" s="143">
        <f t="shared" si="10"/>
        <v>382.68702376257687</v>
      </c>
      <c r="L59" s="143">
        <f t="shared" si="10"/>
        <v>383.0940386646582</v>
      </c>
      <c r="M59" s="143">
        <f aca="true" t="shared" si="11" ref="M59:U59">M30</f>
        <v>361.019097444371</v>
      </c>
      <c r="N59" s="143">
        <f t="shared" si="11"/>
        <v>367.3162571987608</v>
      </c>
      <c r="O59" s="143">
        <f t="shared" si="11"/>
        <v>344</v>
      </c>
      <c r="P59" s="143">
        <f t="shared" si="11"/>
        <v>330.29709560198296</v>
      </c>
      <c r="Q59" s="143">
        <f t="shared" si="11"/>
        <v>310.0480183818511</v>
      </c>
      <c r="R59" s="143">
        <f t="shared" si="11"/>
        <v>325.0045787152374</v>
      </c>
      <c r="S59" s="143">
        <f t="shared" si="11"/>
        <v>327.08455301095063</v>
      </c>
      <c r="T59" s="143">
        <f t="shared" si="11"/>
        <v>346.79882159560054</v>
      </c>
      <c r="U59" s="143">
        <f t="shared" si="11"/>
        <v>329.9085461434025</v>
      </c>
      <c r="V59" s="143"/>
      <c r="W59" s="143"/>
      <c r="X59" s="143"/>
      <c r="Y59" s="143"/>
    </row>
    <row r="60" spans="2:25" ht="15">
      <c r="B60" s="139"/>
      <c r="C60" s="139" t="s">
        <v>72</v>
      </c>
      <c r="D60" s="143">
        <f>D29</f>
        <v>14</v>
      </c>
      <c r="E60" s="143">
        <f>E29</f>
        <v>14</v>
      </c>
      <c r="F60" s="143">
        <f aca="true" t="shared" si="12" ref="F60:L60">F29</f>
        <v>18.7453</v>
      </c>
      <c r="G60" s="143">
        <f t="shared" si="12"/>
        <v>7.852700000000002</v>
      </c>
      <c r="H60" s="143">
        <f t="shared" si="12"/>
        <v>4.885033333333336</v>
      </c>
      <c r="I60" s="143">
        <f t="shared" si="12"/>
        <v>10.329033333333335</v>
      </c>
      <c r="J60" s="143">
        <f t="shared" si="12"/>
        <v>5.521928333333338</v>
      </c>
      <c r="K60" s="143">
        <f t="shared" si="12"/>
        <v>0.15628599999999793</v>
      </c>
      <c r="L60" s="143">
        <f t="shared" si="12"/>
        <v>3.6661459999999977</v>
      </c>
      <c r="M60" s="143">
        <f aca="true" t="shared" si="13" ref="M60:U60">M29</f>
        <v>-0.40561500000000184</v>
      </c>
      <c r="N60" s="143">
        <f t="shared" si="13"/>
        <v>-1.0130570000000017</v>
      </c>
      <c r="O60" s="143">
        <f t="shared" si="13"/>
        <v>5.9</v>
      </c>
      <c r="P60" s="143">
        <f t="shared" si="13"/>
        <v>9.948</v>
      </c>
      <c r="Q60" s="143">
        <f t="shared" si="13"/>
        <v>10.754</v>
      </c>
      <c r="R60" s="143">
        <f t="shared" si="13"/>
        <v>7.944</v>
      </c>
      <c r="S60" s="143">
        <f t="shared" si="13"/>
        <v>9.046</v>
      </c>
      <c r="T60" s="143">
        <f t="shared" si="13"/>
        <v>11.922</v>
      </c>
      <c r="U60" s="143">
        <f t="shared" si="13"/>
        <v>7.524</v>
      </c>
      <c r="V60" s="143"/>
      <c r="W60" s="143"/>
      <c r="X60" s="143"/>
      <c r="Y60" s="143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43">
        <v>100</v>
      </c>
      <c r="J61" s="143">
        <v>100</v>
      </c>
      <c r="K61" s="143">
        <v>100</v>
      </c>
      <c r="L61" s="143">
        <v>100</v>
      </c>
      <c r="M61" s="143">
        <v>100</v>
      </c>
      <c r="N61" s="158">
        <v>100</v>
      </c>
      <c r="O61" s="158">
        <v>100</v>
      </c>
      <c r="P61" s="158">
        <v>100</v>
      </c>
      <c r="Q61" s="158">
        <v>100</v>
      </c>
      <c r="R61" s="158">
        <v>100</v>
      </c>
      <c r="S61" s="158">
        <v>100</v>
      </c>
      <c r="T61" s="158">
        <v>100</v>
      </c>
      <c r="U61" s="158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52">
      <selection activeCell="M63" sqref="M63"/>
    </sheetView>
  </sheetViews>
  <sheetFormatPr defaultColWidth="11.421875" defaultRowHeight="12.75"/>
  <cols>
    <col min="1" max="1" width="1.7109375" style="0" customWidth="1"/>
    <col min="7" max="7" width="4.28125" style="0" customWidth="1"/>
  </cols>
  <sheetData>
    <row r="1" spans="7:12" ht="14.25">
      <c r="G1" s="145" t="s">
        <v>90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6"/>
  <sheetViews>
    <sheetView showGridLines="0" zoomScalePageLayoutView="0" workbookViewId="0" topLeftCell="H1">
      <selection activeCell="Y36" sqref="Y36"/>
    </sheetView>
  </sheetViews>
  <sheetFormatPr defaultColWidth="11.421875" defaultRowHeight="12.75"/>
  <cols>
    <col min="1" max="1" width="3.28125" style="98" customWidth="1"/>
    <col min="2" max="2" width="8.7109375" style="98" customWidth="1"/>
    <col min="3" max="3" width="41.140625" style="98" customWidth="1"/>
    <col min="4" max="17" width="12.7109375" style="98" customWidth="1"/>
    <col min="18" max="18" width="11.421875" style="138" customWidth="1"/>
    <col min="19" max="16384" width="11.421875" style="98" customWidth="1"/>
  </cols>
  <sheetData>
    <row r="1" spans="1:13" ht="18.75">
      <c r="A1" s="15"/>
      <c r="B1" s="349" t="s">
        <v>91</v>
      </c>
      <c r="C1" s="349"/>
      <c r="D1" s="349"/>
      <c r="E1" s="349"/>
      <c r="F1" s="349"/>
      <c r="G1" s="349"/>
      <c r="H1" s="349"/>
      <c r="I1" s="349"/>
      <c r="J1" s="349"/>
      <c r="M1" s="21" t="s">
        <v>17</v>
      </c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4700</v>
      </c>
      <c r="E6" s="32">
        <v>4700</v>
      </c>
      <c r="F6" s="32">
        <v>4700</v>
      </c>
      <c r="G6" s="32">
        <v>4700</v>
      </c>
      <c r="H6" s="32">
        <v>4700</v>
      </c>
      <c r="I6" s="32">
        <v>4700</v>
      </c>
      <c r="J6" s="32">
        <v>4700</v>
      </c>
      <c r="K6" s="32">
        <v>4700</v>
      </c>
      <c r="L6" s="32">
        <v>4700</v>
      </c>
      <c r="M6" s="32">
        <v>4700</v>
      </c>
      <c r="N6" s="32">
        <v>4700</v>
      </c>
      <c r="O6" s="32">
        <v>4700</v>
      </c>
      <c r="P6" s="32">
        <v>4700</v>
      </c>
      <c r="Q6" s="32">
        <v>4700</v>
      </c>
      <c r="R6" s="32">
        <v>4700</v>
      </c>
      <c r="S6" s="32">
        <v>4700</v>
      </c>
      <c r="T6" s="32">
        <v>4700</v>
      </c>
      <c r="U6" s="32">
        <v>4700</v>
      </c>
      <c r="V6" s="32">
        <v>4700</v>
      </c>
      <c r="W6" s="32">
        <v>4700</v>
      </c>
      <c r="X6" s="32">
        <v>4700</v>
      </c>
      <c r="Y6" s="32">
        <v>4700</v>
      </c>
    </row>
    <row r="7" spans="1:25" ht="14.25">
      <c r="A7" s="25"/>
      <c r="B7" s="185"/>
      <c r="C7" s="18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</row>
    <row r="8" spans="1:25" ht="15">
      <c r="A8" s="33" t="s">
        <v>92</v>
      </c>
      <c r="B8" s="34"/>
      <c r="C8" s="3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</row>
    <row r="9" spans="1:25" ht="15.75" thickBot="1">
      <c r="A9" s="33"/>
      <c r="B9" s="34"/>
      <c r="C9" s="33"/>
      <c r="D9" s="35"/>
      <c r="E9" s="35"/>
      <c r="F9" s="35"/>
      <c r="G9" s="35"/>
      <c r="H9" s="35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</row>
    <row r="10" spans="1:25" ht="15">
      <c r="A10" s="66"/>
      <c r="B10" s="244"/>
      <c r="C10" s="245" t="s">
        <v>93</v>
      </c>
      <c r="D10" s="246">
        <v>833.6</v>
      </c>
      <c r="E10" s="246">
        <v>824.3</v>
      </c>
      <c r="F10" s="246">
        <v>848.961</v>
      </c>
      <c r="G10" s="246">
        <v>884.216860888624</v>
      </c>
      <c r="H10" s="246">
        <v>876.79580805445</v>
      </c>
      <c r="I10" s="246">
        <v>872.5178606155791</v>
      </c>
      <c r="J10" s="246">
        <v>849.2539565480968</v>
      </c>
      <c r="K10" s="246">
        <v>850.6093238339979</v>
      </c>
      <c r="L10" s="246">
        <v>879.4564683489027</v>
      </c>
      <c r="M10" s="291">
        <v>776.9074237538321</v>
      </c>
      <c r="N10" s="291">
        <v>772.4828210586957</v>
      </c>
      <c r="O10" s="295">
        <v>769.5716599470782</v>
      </c>
      <c r="P10" s="295">
        <v>795.4880468198569</v>
      </c>
      <c r="Q10" s="295">
        <v>771.7607857398951</v>
      </c>
      <c r="R10" s="295">
        <v>800.2501204717845</v>
      </c>
      <c r="S10" s="295">
        <v>718.6896809646822</v>
      </c>
      <c r="T10" s="309">
        <v>714.7</v>
      </c>
      <c r="U10" s="310">
        <v>847.4</v>
      </c>
      <c r="V10" s="310" t="s">
        <v>94</v>
      </c>
      <c r="W10" s="310" t="s">
        <v>94</v>
      </c>
      <c r="X10" s="310" t="s">
        <v>94</v>
      </c>
      <c r="Y10" s="310" t="s">
        <v>94</v>
      </c>
    </row>
    <row r="11" spans="1:25" ht="15">
      <c r="A11" s="66"/>
      <c r="B11" s="202"/>
      <c r="C11" s="247" t="s">
        <v>95</v>
      </c>
      <c r="D11" s="248">
        <v>60.9</v>
      </c>
      <c r="E11" s="248">
        <v>51.3</v>
      </c>
      <c r="F11" s="248">
        <v>45.774</v>
      </c>
      <c r="G11" s="248">
        <v>43.485314135999985</v>
      </c>
      <c r="H11" s="248">
        <v>41.311048429199985</v>
      </c>
      <c r="I11" s="248">
        <v>39.24549600773999</v>
      </c>
      <c r="J11" s="248">
        <v>37.28322120735298</v>
      </c>
      <c r="K11" s="248">
        <v>35.41906014698533</v>
      </c>
      <c r="L11" s="248">
        <v>33.64810713963606</v>
      </c>
      <c r="M11" s="292">
        <v>31.96570178265426</v>
      </c>
      <c r="N11" s="292">
        <v>30.367416693521545</v>
      </c>
      <c r="O11" s="311">
        <v>28.849045858845464</v>
      </c>
      <c r="P11" s="311">
        <v>27.40659356590319</v>
      </c>
      <c r="Q11" s="311">
        <v>26.03626388760803</v>
      </c>
      <c r="R11" s="311">
        <v>24.73445069322763</v>
      </c>
      <c r="S11" s="311">
        <v>23.497728158566247</v>
      </c>
      <c r="T11" s="312">
        <v>22.3</v>
      </c>
      <c r="U11" s="313">
        <v>21.206699663106036</v>
      </c>
      <c r="V11" s="313" t="s">
        <v>94</v>
      </c>
      <c r="W11" s="313" t="s">
        <v>94</v>
      </c>
      <c r="X11" s="313" t="s">
        <v>94</v>
      </c>
      <c r="Y11" s="313" t="s">
        <v>94</v>
      </c>
    </row>
    <row r="12" spans="1:25" ht="15">
      <c r="A12" s="55"/>
      <c r="B12" s="249"/>
      <c r="C12" s="172" t="s">
        <v>96</v>
      </c>
      <c r="D12" s="248">
        <v>47.8</v>
      </c>
      <c r="E12" s="248">
        <v>45.8</v>
      </c>
      <c r="F12" s="248">
        <v>43.928</v>
      </c>
      <c r="G12" s="248">
        <v>41.769777381566044</v>
      </c>
      <c r="H12" s="248">
        <v>39.68128851248774</v>
      </c>
      <c r="I12" s="248">
        <v>37.69722408686336</v>
      </c>
      <c r="J12" s="248">
        <v>35.81236288252018</v>
      </c>
      <c r="K12" s="248">
        <v>34.021744738394176</v>
      </c>
      <c r="L12" s="248">
        <v>32.320657501474464</v>
      </c>
      <c r="M12" s="292">
        <v>30.704624626400737</v>
      </c>
      <c r="N12" s="292">
        <v>29.169393395080704</v>
      </c>
      <c r="O12" s="311">
        <v>27.710923725326666</v>
      </c>
      <c r="P12" s="311">
        <v>26.32537753906033</v>
      </c>
      <c r="Q12" s="311">
        <v>25.009108662107312</v>
      </c>
      <c r="R12" s="311">
        <v>23.758653229001943</v>
      </c>
      <c r="S12" s="311">
        <v>22.57072056755185</v>
      </c>
      <c r="T12" s="312">
        <v>21.4</v>
      </c>
      <c r="U12" s="313">
        <v>20.37007531221554</v>
      </c>
      <c r="V12" s="313" t="s">
        <v>94</v>
      </c>
      <c r="W12" s="313" t="s">
        <v>94</v>
      </c>
      <c r="X12" s="313" t="s">
        <v>94</v>
      </c>
      <c r="Y12" s="313" t="s">
        <v>94</v>
      </c>
    </row>
    <row r="13" spans="1:25" ht="15.75" thickBot="1">
      <c r="A13" s="15"/>
      <c r="B13" s="45"/>
      <c r="C13" s="46" t="s">
        <v>97</v>
      </c>
      <c r="D13" s="227">
        <v>1022.2</v>
      </c>
      <c r="E13" s="227">
        <v>1003.535</v>
      </c>
      <c r="F13" s="227">
        <v>1023.412</v>
      </c>
      <c r="G13" s="227">
        <v>1054.43466640619</v>
      </c>
      <c r="H13" s="227">
        <v>1038.665086996138</v>
      </c>
      <c r="I13" s="227">
        <v>1028.2245247101825</v>
      </c>
      <c r="J13" s="227">
        <v>996.1853866379699</v>
      </c>
      <c r="K13" s="227">
        <v>995.8789667193774</v>
      </c>
      <c r="L13" s="227">
        <v>1020.9818876566799</v>
      </c>
      <c r="M13" s="293">
        <v>909.531750162887</v>
      </c>
      <c r="N13" s="293">
        <v>899.2496311472979</v>
      </c>
      <c r="O13" s="257">
        <v>899.2686295312503</v>
      </c>
      <c r="P13" s="257">
        <v>920.8810179248205</v>
      </c>
      <c r="Q13" s="257">
        <v>896.8971582896105</v>
      </c>
      <c r="R13" s="257">
        <v>928.153224394014</v>
      </c>
      <c r="S13" s="298">
        <v>847.2791296908002</v>
      </c>
      <c r="T13" s="314">
        <v>842.631</v>
      </c>
      <c r="U13" s="315">
        <v>972.741840412945</v>
      </c>
      <c r="V13" s="315">
        <v>974.5101993918203</v>
      </c>
      <c r="W13" s="315">
        <v>978.5</v>
      </c>
      <c r="X13" s="315">
        <v>954.4</v>
      </c>
      <c r="Y13" s="315">
        <v>991.363</v>
      </c>
    </row>
    <row r="14" spans="1:25" ht="15">
      <c r="A14" s="15"/>
      <c r="B14" s="185"/>
      <c r="C14" s="186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</row>
    <row r="15" spans="1:25" ht="14.25">
      <c r="A15" s="33" t="s">
        <v>98</v>
      </c>
      <c r="B15" s="34"/>
      <c r="C15" s="33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</row>
    <row r="16" spans="1:25" ht="15" thickBot="1">
      <c r="A16" s="33"/>
      <c r="B16" s="34"/>
      <c r="C16" s="3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</row>
    <row r="17" spans="1:25" ht="15.75" thickBot="1">
      <c r="A17" s="15"/>
      <c r="B17" s="49">
        <v>12</v>
      </c>
      <c r="C17" s="63" t="s">
        <v>99</v>
      </c>
      <c r="D17" s="251">
        <v>1022.2</v>
      </c>
      <c r="E17" s="251">
        <v>1003.535</v>
      </c>
      <c r="F17" s="251">
        <v>1023.412</v>
      </c>
      <c r="G17" s="251">
        <v>1054.43466640619</v>
      </c>
      <c r="H17" s="251">
        <v>1038.665086996138</v>
      </c>
      <c r="I17" s="251">
        <v>1028.2245247101825</v>
      </c>
      <c r="J17" s="251">
        <v>996.1853866379699</v>
      </c>
      <c r="K17" s="251">
        <v>995.8789667193774</v>
      </c>
      <c r="L17" s="251">
        <v>1020.9818876566799</v>
      </c>
      <c r="M17" s="301">
        <v>909.531750162887</v>
      </c>
      <c r="N17" s="294">
        <v>899.2496311472979</v>
      </c>
      <c r="O17" s="294">
        <v>899.2686295312503</v>
      </c>
      <c r="P17" s="294">
        <v>920.8810179248205</v>
      </c>
      <c r="Q17" s="295">
        <v>896.8971582896105</v>
      </c>
      <c r="R17" s="295">
        <v>928.153224394014</v>
      </c>
      <c r="S17" s="297">
        <v>847.2791296908002</v>
      </c>
      <c r="T17" s="309">
        <v>842.631</v>
      </c>
      <c r="U17" s="318">
        <v>972.741840412945</v>
      </c>
      <c r="V17" s="318">
        <v>974.5101993918203</v>
      </c>
      <c r="W17" s="318">
        <v>978.5</v>
      </c>
      <c r="X17" s="318">
        <v>954.4</v>
      </c>
      <c r="Y17" s="318">
        <v>991.363</v>
      </c>
    </row>
    <row r="18" spans="1:25" ht="15">
      <c r="A18" s="37"/>
      <c r="B18" s="64">
        <v>20</v>
      </c>
      <c r="C18" s="170" t="s">
        <v>43</v>
      </c>
      <c r="D18" s="226">
        <v>83.49</v>
      </c>
      <c r="E18" s="226">
        <v>87.873</v>
      </c>
      <c r="F18" s="226">
        <v>92.7</v>
      </c>
      <c r="G18" s="226">
        <v>89.4782</v>
      </c>
      <c r="H18" s="226">
        <v>96.47080000000001</v>
      </c>
      <c r="I18" s="226">
        <v>102.0791</v>
      </c>
      <c r="J18" s="226">
        <v>123.2485</v>
      </c>
      <c r="K18" s="226">
        <v>131.2279</v>
      </c>
      <c r="L18" s="226">
        <v>128.0816</v>
      </c>
      <c r="M18" s="302">
        <v>134.492403578</v>
      </c>
      <c r="N18" s="295">
        <v>151.40272082200002</v>
      </c>
      <c r="O18" s="295">
        <v>147.038836278</v>
      </c>
      <c r="P18" s="295">
        <v>143.10705313</v>
      </c>
      <c r="Q18" s="295">
        <v>143.657704694</v>
      </c>
      <c r="R18" s="295">
        <v>151.079410688</v>
      </c>
      <c r="S18" s="295">
        <v>128.15596644200005</v>
      </c>
      <c r="T18" s="309">
        <v>147.01679000000001</v>
      </c>
      <c r="U18" s="319">
        <v>109.86956200000003</v>
      </c>
      <c r="V18" s="319">
        <v>100.626714</v>
      </c>
      <c r="W18" s="319">
        <v>116.42035199999998</v>
      </c>
      <c r="X18" s="319">
        <v>128.4</v>
      </c>
      <c r="Y18" s="319">
        <v>134.741875</v>
      </c>
    </row>
    <row r="19" spans="1:25" ht="15.75" thickBot="1">
      <c r="A19" s="66"/>
      <c r="B19" s="202"/>
      <c r="C19" s="172" t="s">
        <v>44</v>
      </c>
      <c r="D19" s="234">
        <v>83.195</v>
      </c>
      <c r="E19" s="234">
        <v>87.627</v>
      </c>
      <c r="F19" s="234">
        <v>92.1</v>
      </c>
      <c r="G19" s="234">
        <v>88.3</v>
      </c>
      <c r="H19" s="234">
        <v>96</v>
      </c>
      <c r="I19" s="234">
        <v>96</v>
      </c>
      <c r="J19" s="234">
        <v>96</v>
      </c>
      <c r="K19" s="234">
        <v>96</v>
      </c>
      <c r="L19" s="234">
        <v>127.3</v>
      </c>
      <c r="M19" s="303">
        <v>133.4078996</v>
      </c>
      <c r="N19" s="296" t="s">
        <v>100</v>
      </c>
      <c r="O19" s="296" t="s">
        <v>101</v>
      </c>
      <c r="P19" s="296" t="s">
        <v>101</v>
      </c>
      <c r="Q19" s="296" t="s">
        <v>101</v>
      </c>
      <c r="R19" s="296" t="s">
        <v>101</v>
      </c>
      <c r="S19" s="296">
        <v>127.340458482</v>
      </c>
      <c r="T19" s="320">
        <v>145.35240700000003</v>
      </c>
      <c r="U19" s="321">
        <v>109.53599999999999</v>
      </c>
      <c r="V19" s="321">
        <v>98.20901599999996</v>
      </c>
      <c r="W19" s="321">
        <v>114.52222199999999</v>
      </c>
      <c r="X19" s="321">
        <v>127</v>
      </c>
      <c r="Y19" s="321">
        <v>133.455485</v>
      </c>
    </row>
    <row r="20" spans="1:25" ht="15.75" thickBot="1">
      <c r="A20" s="15"/>
      <c r="B20" s="64">
        <v>100</v>
      </c>
      <c r="C20" s="170" t="s">
        <v>45</v>
      </c>
      <c r="D20" s="252" t="s">
        <v>94</v>
      </c>
      <c r="E20" s="252" t="s">
        <v>94</v>
      </c>
      <c r="F20" s="252" t="s">
        <v>94</v>
      </c>
      <c r="G20" s="252" t="s">
        <v>94</v>
      </c>
      <c r="H20" s="252" t="s">
        <v>94</v>
      </c>
      <c r="I20" s="252" t="s">
        <v>94</v>
      </c>
      <c r="J20" s="252" t="s">
        <v>94</v>
      </c>
      <c r="K20" s="252" t="s">
        <v>94</v>
      </c>
      <c r="L20" s="252" t="s">
        <v>94</v>
      </c>
      <c r="M20" s="252" t="s">
        <v>94</v>
      </c>
      <c r="N20" s="252" t="s">
        <v>94</v>
      </c>
      <c r="O20" s="294" t="s">
        <v>94</v>
      </c>
      <c r="P20" s="235" t="s">
        <v>94</v>
      </c>
      <c r="Q20" s="235" t="s">
        <v>94</v>
      </c>
      <c r="R20" s="235" t="s">
        <v>94</v>
      </c>
      <c r="S20" s="235" t="s">
        <v>94</v>
      </c>
      <c r="T20" s="322" t="s">
        <v>94</v>
      </c>
      <c r="U20" s="319" t="s">
        <v>94</v>
      </c>
      <c r="V20" s="319" t="s">
        <v>94</v>
      </c>
      <c r="W20" s="319" t="s">
        <v>94</v>
      </c>
      <c r="X20" s="319" t="s">
        <v>94</v>
      </c>
      <c r="Y20" s="319" t="s">
        <v>94</v>
      </c>
    </row>
    <row r="21" spans="1:25" ht="15.75" thickBot="1">
      <c r="A21" s="15"/>
      <c r="B21" s="38">
        <v>991</v>
      </c>
      <c r="C21" s="154" t="s">
        <v>46</v>
      </c>
      <c r="D21" s="224">
        <v>1105.69</v>
      </c>
      <c r="E21" s="224">
        <v>1091.408</v>
      </c>
      <c r="F21" s="224">
        <v>1116.112</v>
      </c>
      <c r="G21" s="224">
        <v>1143.23466640619</v>
      </c>
      <c r="H21" s="224">
        <v>1135.4650869961379</v>
      </c>
      <c r="I21" s="224">
        <v>1130.3036247101825</v>
      </c>
      <c r="J21" s="224">
        <v>1119.43388663797</v>
      </c>
      <c r="K21" s="224">
        <v>1127.1068667193774</v>
      </c>
      <c r="L21" s="224">
        <v>1149.06348765668</v>
      </c>
      <c r="M21" s="302">
        <v>1044.024153740887</v>
      </c>
      <c r="N21" s="295">
        <v>1050.6523519692978</v>
      </c>
      <c r="O21" s="257">
        <v>1046.3074658092503</v>
      </c>
      <c r="P21" s="295">
        <v>1063.9880710548205</v>
      </c>
      <c r="Q21" s="295">
        <v>1040.5548629836105</v>
      </c>
      <c r="R21" s="236">
        <v>1079.232635082014</v>
      </c>
      <c r="S21" s="323">
        <v>975.4350961328004</v>
      </c>
      <c r="T21" s="309">
        <v>989.64779</v>
      </c>
      <c r="U21" s="324">
        <v>1082.611402412945</v>
      </c>
      <c r="V21" s="324">
        <v>1075.1369133918201</v>
      </c>
      <c r="W21" s="324">
        <v>1094.9203519999999</v>
      </c>
      <c r="X21" s="324">
        <v>1082.8</v>
      </c>
      <c r="Y21" s="324">
        <v>1126.104875</v>
      </c>
    </row>
    <row r="22" spans="1:25" ht="15">
      <c r="A22" s="37"/>
      <c r="B22" s="38">
        <v>30</v>
      </c>
      <c r="C22" s="154" t="s">
        <v>47</v>
      </c>
      <c r="D22" s="224">
        <v>85.5</v>
      </c>
      <c r="E22" s="224">
        <v>92.729</v>
      </c>
      <c r="F22" s="224">
        <v>103</v>
      </c>
      <c r="G22" s="224">
        <v>115.85409999999999</v>
      </c>
      <c r="H22" s="224">
        <v>112.15690000000001</v>
      </c>
      <c r="I22" s="224">
        <v>111.8003</v>
      </c>
      <c r="J22" s="224">
        <v>122.354</v>
      </c>
      <c r="K22" s="224">
        <v>123.98290000000001</v>
      </c>
      <c r="L22" s="224">
        <v>119.5123</v>
      </c>
      <c r="M22" s="302">
        <v>105.58384795399999</v>
      </c>
      <c r="N22" s="295">
        <v>132.207653098</v>
      </c>
      <c r="O22" s="295">
        <v>124.885935002</v>
      </c>
      <c r="P22" s="295">
        <v>122.40551547000001</v>
      </c>
      <c r="Q22" s="295">
        <v>123.40030026000001</v>
      </c>
      <c r="R22" s="295">
        <v>123.0644914</v>
      </c>
      <c r="S22" s="295">
        <v>95.39464964399998</v>
      </c>
      <c r="T22" s="309">
        <v>94.84355367</v>
      </c>
      <c r="U22" s="325">
        <v>103.24372899999997</v>
      </c>
      <c r="V22" s="325">
        <v>110.63152299999996</v>
      </c>
      <c r="W22" s="325">
        <v>115.36562699999999</v>
      </c>
      <c r="X22" s="325">
        <v>112.5</v>
      </c>
      <c r="Y22" s="325">
        <v>110.607658</v>
      </c>
    </row>
    <row r="23" spans="1:25" ht="15.75" thickBot="1">
      <c r="A23" s="55"/>
      <c r="B23" s="202"/>
      <c r="C23" s="172" t="s">
        <v>48</v>
      </c>
      <c r="D23" s="234">
        <v>76.2</v>
      </c>
      <c r="E23" s="234">
        <v>80.876</v>
      </c>
      <c r="F23" s="234">
        <v>91.5</v>
      </c>
      <c r="G23" s="234">
        <v>100.5</v>
      </c>
      <c r="H23" s="234">
        <v>96.5</v>
      </c>
      <c r="I23" s="234">
        <v>96.5</v>
      </c>
      <c r="J23" s="234">
        <v>96.5</v>
      </c>
      <c r="K23" s="234">
        <v>96.5</v>
      </c>
      <c r="L23" s="234">
        <v>101.8</v>
      </c>
      <c r="M23" s="303">
        <v>91.41160494799999</v>
      </c>
      <c r="N23" s="296" t="s">
        <v>100</v>
      </c>
      <c r="O23" s="296" t="s">
        <v>101</v>
      </c>
      <c r="P23" s="296" t="s">
        <v>101</v>
      </c>
      <c r="Q23" s="296" t="s">
        <v>101</v>
      </c>
      <c r="R23" s="296" t="s">
        <v>101</v>
      </c>
      <c r="S23" s="296">
        <v>80.278160532</v>
      </c>
      <c r="T23" s="312">
        <v>81.47503032</v>
      </c>
      <c r="U23" s="326">
        <v>88.77039500000002</v>
      </c>
      <c r="V23" s="326">
        <v>94.238182</v>
      </c>
      <c r="W23" s="326">
        <v>93.75339600000001</v>
      </c>
      <c r="X23" s="326">
        <v>93.1</v>
      </c>
      <c r="Y23" s="326">
        <v>93.502824</v>
      </c>
    </row>
    <row r="24" spans="1:25" ht="15.75" thickBot="1">
      <c r="A24" s="15"/>
      <c r="B24" s="253">
        <v>40</v>
      </c>
      <c r="C24" s="254" t="s">
        <v>49</v>
      </c>
      <c r="D24" s="255" t="s">
        <v>94</v>
      </c>
      <c r="E24" s="255" t="s">
        <v>94</v>
      </c>
      <c r="F24" s="255" t="s">
        <v>94</v>
      </c>
      <c r="G24" s="255" t="s">
        <v>94</v>
      </c>
      <c r="H24" s="255" t="s">
        <v>94</v>
      </c>
      <c r="I24" s="255" t="s">
        <v>94</v>
      </c>
      <c r="J24" s="255" t="s">
        <v>94</v>
      </c>
      <c r="K24" s="255" t="s">
        <v>94</v>
      </c>
      <c r="L24" s="255" t="s">
        <v>94</v>
      </c>
      <c r="M24" s="290" t="s">
        <v>94</v>
      </c>
      <c r="N24" s="290" t="s">
        <v>94</v>
      </c>
      <c r="O24" s="235" t="s">
        <v>94</v>
      </c>
      <c r="P24" s="257" t="s">
        <v>94</v>
      </c>
      <c r="Q24" s="235" t="s">
        <v>94</v>
      </c>
      <c r="R24" s="235" t="s">
        <v>94</v>
      </c>
      <c r="S24" s="257" t="s">
        <v>94</v>
      </c>
      <c r="T24" s="327" t="s">
        <v>94</v>
      </c>
      <c r="U24" s="324" t="s">
        <v>94</v>
      </c>
      <c r="V24" s="324" t="s">
        <v>94</v>
      </c>
      <c r="W24" s="324" t="s">
        <v>94</v>
      </c>
      <c r="X24" s="324" t="s">
        <v>94</v>
      </c>
      <c r="Y24" s="324" t="s">
        <v>94</v>
      </c>
    </row>
    <row r="25" spans="1:25" ht="15">
      <c r="A25" s="37"/>
      <c r="B25" s="64">
        <v>50</v>
      </c>
      <c r="C25" s="170" t="s">
        <v>50</v>
      </c>
      <c r="D25" s="226">
        <v>1020.19</v>
      </c>
      <c r="E25" s="226">
        <v>998.679</v>
      </c>
      <c r="F25" s="226">
        <v>1013.1120000000001</v>
      </c>
      <c r="G25" s="226">
        <v>1028.93466640619</v>
      </c>
      <c r="H25" s="226">
        <v>1024.365086996138</v>
      </c>
      <c r="I25" s="226">
        <v>1018.5033247101826</v>
      </c>
      <c r="J25" s="226">
        <v>997.07988663797</v>
      </c>
      <c r="K25" s="226">
        <v>1003.1239667193774</v>
      </c>
      <c r="L25" s="226">
        <v>1029.55118765668</v>
      </c>
      <c r="M25" s="304">
        <v>938.440305786887</v>
      </c>
      <c r="N25" s="297">
        <v>918.4446988712979</v>
      </c>
      <c r="O25" s="295">
        <v>921.4215308072503</v>
      </c>
      <c r="P25" s="295">
        <v>941.5825555848205</v>
      </c>
      <c r="Q25" s="295">
        <v>917.1545627236105</v>
      </c>
      <c r="R25" s="295">
        <v>956.1681436820141</v>
      </c>
      <c r="S25" s="295">
        <v>880.0404464888004</v>
      </c>
      <c r="T25" s="309">
        <v>894.80423633</v>
      </c>
      <c r="U25" s="325">
        <v>979.3676734129451</v>
      </c>
      <c r="V25" s="325">
        <v>964.5053903918202</v>
      </c>
      <c r="W25" s="325">
        <v>979.554725</v>
      </c>
      <c r="X25" s="325">
        <v>970.3</v>
      </c>
      <c r="Y25" s="325">
        <v>1015.497217</v>
      </c>
    </row>
    <row r="26" spans="1:25" ht="15">
      <c r="A26" s="37"/>
      <c r="B26" s="64">
        <v>53</v>
      </c>
      <c r="C26" s="171" t="s">
        <v>102</v>
      </c>
      <c r="D26" s="226">
        <v>8.2</v>
      </c>
      <c r="E26" s="226">
        <v>8.5</v>
      </c>
      <c r="F26" s="226">
        <v>8.5</v>
      </c>
      <c r="G26" s="226">
        <v>8.84216860888624</v>
      </c>
      <c r="H26" s="226">
        <v>8.767958080544501</v>
      </c>
      <c r="I26" s="226">
        <v>8.725178606155792</v>
      </c>
      <c r="J26" s="226">
        <v>8.492539565480968</v>
      </c>
      <c r="K26" s="226">
        <v>8.506093238339977</v>
      </c>
      <c r="L26" s="226">
        <v>8.794564683489028</v>
      </c>
      <c r="M26" s="305">
        <v>7.76907423753832</v>
      </c>
      <c r="N26" s="298">
        <v>9.1</v>
      </c>
      <c r="O26" s="311">
        <v>11.6</v>
      </c>
      <c r="P26" s="311">
        <v>9.926907</v>
      </c>
      <c r="Q26" s="311">
        <v>7.755573925352655</v>
      </c>
      <c r="R26" s="311">
        <v>8.002501204717845</v>
      </c>
      <c r="S26" s="311">
        <v>10.807484</v>
      </c>
      <c r="T26" s="312">
        <v>15.864433000000005</v>
      </c>
      <c r="U26" s="328">
        <v>13.614878000000001</v>
      </c>
      <c r="V26" s="328">
        <v>13.8</v>
      </c>
      <c r="W26" s="328">
        <v>11.5</v>
      </c>
      <c r="X26" s="328">
        <v>17.6</v>
      </c>
      <c r="Y26" s="328">
        <v>20.49497</v>
      </c>
    </row>
    <row r="27" spans="1:25" ht="15">
      <c r="A27" s="37"/>
      <c r="B27" s="64">
        <v>59</v>
      </c>
      <c r="C27" s="171" t="s">
        <v>103</v>
      </c>
      <c r="D27" s="226">
        <v>77.79</v>
      </c>
      <c r="E27" s="226">
        <v>79.41400000000002</v>
      </c>
      <c r="F27" s="226">
        <v>80.54899999999999</v>
      </c>
      <c r="G27" s="226">
        <v>78.762714</v>
      </c>
      <c r="H27" s="226">
        <v>75.17694200000001</v>
      </c>
      <c r="I27" s="226">
        <v>74.763944</v>
      </c>
      <c r="J27" s="226">
        <v>68.73584600000001</v>
      </c>
      <c r="K27" s="226">
        <v>68.92883799999998</v>
      </c>
      <c r="L27" s="226">
        <v>67.75665466666666</v>
      </c>
      <c r="M27" s="306">
        <v>67.744955624</v>
      </c>
      <c r="N27" s="299">
        <v>62.525067724</v>
      </c>
      <c r="O27" s="311">
        <v>68.789901276</v>
      </c>
      <c r="P27" s="311">
        <v>67.86253765999999</v>
      </c>
      <c r="Q27" s="311">
        <v>69.248404434</v>
      </c>
      <c r="R27" s="311">
        <v>72.324919288</v>
      </c>
      <c r="S27" s="311">
        <v>77.198544798</v>
      </c>
      <c r="T27" s="312">
        <v>80.21479633</v>
      </c>
      <c r="U27" s="328">
        <v>78.75276600000001</v>
      </c>
      <c r="V27" s="328">
        <v>79.520765</v>
      </c>
      <c r="W27" s="328">
        <v>76.6</v>
      </c>
      <c r="X27" s="328">
        <v>75.7</v>
      </c>
      <c r="Y27" s="328">
        <v>74.280453</v>
      </c>
    </row>
    <row r="28" spans="1:25" ht="15.75" thickBot="1">
      <c r="A28" s="15"/>
      <c r="B28" s="45">
        <v>70</v>
      </c>
      <c r="C28" s="256" t="s">
        <v>104</v>
      </c>
      <c r="D28" s="257">
        <v>934.2</v>
      </c>
      <c r="E28" s="257">
        <v>910.765</v>
      </c>
      <c r="F28" s="257">
        <v>924.0630000000001</v>
      </c>
      <c r="G28" s="257">
        <v>941.3297837973037</v>
      </c>
      <c r="H28" s="257">
        <v>940.4201869155934</v>
      </c>
      <c r="I28" s="257">
        <v>935.0142021040268</v>
      </c>
      <c r="J28" s="257">
        <v>919.8515010724891</v>
      </c>
      <c r="K28" s="257">
        <v>925.6890354810375</v>
      </c>
      <c r="L28" s="257">
        <v>952.9999683065242</v>
      </c>
      <c r="M28" s="300">
        <v>862.9262759253487</v>
      </c>
      <c r="N28" s="300">
        <v>846.8196311472979</v>
      </c>
      <c r="O28" s="257">
        <v>841.0316295312502</v>
      </c>
      <c r="P28" s="257">
        <v>863.7931109248204</v>
      </c>
      <c r="Q28" s="257">
        <v>840.1505843642578</v>
      </c>
      <c r="R28" s="257">
        <v>875.8407231892962</v>
      </c>
      <c r="S28" s="298">
        <v>792.0344176908003</v>
      </c>
      <c r="T28" s="314">
        <v>798.725007</v>
      </c>
      <c r="U28" s="329">
        <v>887.0000294129451</v>
      </c>
      <c r="V28" s="329">
        <v>871.1846253918203</v>
      </c>
      <c r="W28" s="329">
        <v>891.4547249999999</v>
      </c>
      <c r="X28" s="329">
        <v>877</v>
      </c>
      <c r="Y28" s="329">
        <v>920.721794</v>
      </c>
    </row>
    <row r="29" spans="1:25" ht="15">
      <c r="A29" s="17"/>
      <c r="B29" s="81"/>
      <c r="C29" s="1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</row>
    <row r="30" spans="1:25" ht="15.75" thickBot="1">
      <c r="A30" s="83" t="s">
        <v>56</v>
      </c>
      <c r="B30" s="23"/>
      <c r="C30" s="84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</row>
    <row r="31" spans="1:25" ht="15.75" thickBot="1">
      <c r="A31" s="24"/>
      <c r="B31" s="49">
        <v>45</v>
      </c>
      <c r="C31" s="207" t="s">
        <v>58</v>
      </c>
      <c r="D31" s="260" t="s">
        <v>94</v>
      </c>
      <c r="E31" s="260" t="s">
        <v>94</v>
      </c>
      <c r="F31" s="260" t="s">
        <v>94</v>
      </c>
      <c r="G31" s="260" t="s">
        <v>94</v>
      </c>
      <c r="H31" s="260" t="s">
        <v>94</v>
      </c>
      <c r="I31" s="260" t="s">
        <v>94</v>
      </c>
      <c r="J31" s="260" t="s">
        <v>94</v>
      </c>
      <c r="K31" s="260" t="s">
        <v>94</v>
      </c>
      <c r="L31" s="260" t="s">
        <v>94</v>
      </c>
      <c r="M31" s="260" t="s">
        <v>94</v>
      </c>
      <c r="N31" s="260" t="s">
        <v>94</v>
      </c>
      <c r="O31" s="294" t="s">
        <v>94</v>
      </c>
      <c r="P31" s="294" t="s">
        <v>94</v>
      </c>
      <c r="Q31" s="294" t="s">
        <v>94</v>
      </c>
      <c r="R31" s="294" t="s">
        <v>94</v>
      </c>
      <c r="S31" s="297" t="s">
        <v>94</v>
      </c>
      <c r="T31" s="327" t="s">
        <v>94</v>
      </c>
      <c r="U31" s="318" t="s">
        <v>94</v>
      </c>
      <c r="V31" s="318" t="s">
        <v>94</v>
      </c>
      <c r="W31" s="318" t="s">
        <v>94</v>
      </c>
      <c r="X31" s="318" t="s">
        <v>94</v>
      </c>
      <c r="Y31" s="318" t="s">
        <v>94</v>
      </c>
    </row>
    <row r="32" spans="1:25" ht="15.75" thickBot="1">
      <c r="A32" s="88"/>
      <c r="B32" s="64">
        <v>80</v>
      </c>
      <c r="C32" s="209" t="s">
        <v>105</v>
      </c>
      <c r="D32" s="226">
        <v>100.19702212332999</v>
      </c>
      <c r="E32" s="226">
        <v>100.4862423261128</v>
      </c>
      <c r="F32" s="226">
        <v>101.01666943042821</v>
      </c>
      <c r="G32" s="226">
        <v>102.47829146325344</v>
      </c>
      <c r="H32" s="226">
        <v>101.39598666349842</v>
      </c>
      <c r="I32" s="226">
        <v>100.9544593291108</v>
      </c>
      <c r="J32" s="226">
        <v>99.91028803088022</v>
      </c>
      <c r="K32" s="226">
        <v>99.27775626539021</v>
      </c>
      <c r="L32" s="226">
        <v>99.16766644507454</v>
      </c>
      <c r="M32" s="307">
        <v>96.91951044240794</v>
      </c>
      <c r="N32" s="235">
        <v>97.91004643528464</v>
      </c>
      <c r="O32" s="294">
        <v>97.59579079331996</v>
      </c>
      <c r="P32" s="294">
        <v>97.80141023883539</v>
      </c>
      <c r="Q32" s="294">
        <v>97.79127692786666</v>
      </c>
      <c r="R32" s="294">
        <v>97.07008443304541</v>
      </c>
      <c r="S32" s="235">
        <v>96.27729419383941</v>
      </c>
      <c r="T32" s="327">
        <v>94.16931277125082</v>
      </c>
      <c r="U32" s="332">
        <v>99.32345806586508</v>
      </c>
      <c r="V32" s="332">
        <v>101.03729943862064</v>
      </c>
      <c r="W32" s="332">
        <v>99.89232607703464</v>
      </c>
      <c r="X32" s="332">
        <v>98.36133154694424</v>
      </c>
      <c r="Y32" s="332">
        <v>97.6234088487906</v>
      </c>
    </row>
    <row r="33" spans="1:25" ht="15.75" thickBot="1">
      <c r="A33" s="24"/>
      <c r="B33" s="213">
        <v>90</v>
      </c>
      <c r="C33" s="214" t="s">
        <v>61</v>
      </c>
      <c r="D33" s="96">
        <v>15.659520257471877</v>
      </c>
      <c r="E33" s="96">
        <v>15.220257691472117</v>
      </c>
      <c r="F33" s="96">
        <v>15.387457745658004</v>
      </c>
      <c r="G33" s="96">
        <v>15.601461545301374</v>
      </c>
      <c r="H33" s="96">
        <v>15.489346557887693</v>
      </c>
      <c r="I33" s="96">
        <f>I28/(I35/1000)</f>
        <v>15.298007233377403</v>
      </c>
      <c r="J33" s="96">
        <v>14.949642468267335</v>
      </c>
      <c r="K33" s="96">
        <v>14.946861646338524</v>
      </c>
      <c r="L33" s="96">
        <v>15.29105911537328</v>
      </c>
      <c r="M33" s="308">
        <v>13.711607015688637</v>
      </c>
      <c r="N33" s="300">
        <v>13.36162379328933</v>
      </c>
      <c r="O33" s="294">
        <v>13.188722255817877</v>
      </c>
      <c r="P33" s="294">
        <v>13.47150828017499</v>
      </c>
      <c r="Q33" s="294">
        <v>13.038325563950181</v>
      </c>
      <c r="R33" s="294">
        <v>13.524617785779524</v>
      </c>
      <c r="S33" s="300">
        <v>12.171288343897722</v>
      </c>
      <c r="T33" s="327">
        <v>12.220020914292707</v>
      </c>
      <c r="U33" s="333">
        <v>13.513925733026769</v>
      </c>
      <c r="V33" s="333">
        <v>13.21318043152625</v>
      </c>
      <c r="W33" s="333">
        <v>13.408560330305036</v>
      </c>
      <c r="X33" s="333">
        <v>13.120296814924522</v>
      </c>
      <c r="Y33" s="333">
        <v>13.7318686651752</v>
      </c>
    </row>
    <row r="34" spans="1:25" ht="15">
      <c r="A34" s="24"/>
      <c r="C34" s="97" t="s">
        <v>62</v>
      </c>
      <c r="D34" s="85"/>
      <c r="E34" s="85"/>
      <c r="F34" s="85"/>
      <c r="G34" s="85"/>
      <c r="H34" s="85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7.25">
      <c r="A35" s="24"/>
      <c r="C35" s="97" t="s">
        <v>63</v>
      </c>
      <c r="D35" s="100">
        <v>59657</v>
      </c>
      <c r="E35" s="100">
        <v>59863</v>
      </c>
      <c r="F35" s="100">
        <v>60073</v>
      </c>
      <c r="G35" s="100">
        <v>60336</v>
      </c>
      <c r="H35" s="100">
        <v>60714</v>
      </c>
      <c r="I35" s="261">
        <v>61120</v>
      </c>
      <c r="J35" s="261">
        <v>61530</v>
      </c>
      <c r="K35" s="261">
        <v>61932</v>
      </c>
      <c r="L35" s="261">
        <v>62324</v>
      </c>
      <c r="M35" s="261">
        <v>62702</v>
      </c>
      <c r="N35" s="261">
        <v>63070</v>
      </c>
      <c r="O35" s="261">
        <v>63573</v>
      </c>
      <c r="P35" s="261">
        <v>64120</v>
      </c>
      <c r="Q35" s="261">
        <v>64321</v>
      </c>
      <c r="R35" s="261">
        <v>64815</v>
      </c>
      <c r="S35" s="261">
        <v>65027</v>
      </c>
      <c r="T35" s="261">
        <v>65376</v>
      </c>
      <c r="U35" s="261">
        <v>65657</v>
      </c>
      <c r="V35" s="261">
        <v>65933</v>
      </c>
      <c r="W35" s="261">
        <v>66484</v>
      </c>
      <c r="X35" s="261">
        <v>66843</v>
      </c>
      <c r="Y35" s="261">
        <v>67050</v>
      </c>
    </row>
    <row r="36" spans="3:17" ht="14.25">
      <c r="C36" s="83" t="s">
        <v>107</v>
      </c>
      <c r="D36" s="104"/>
      <c r="E36" s="229"/>
      <c r="F36" s="104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</row>
  </sheetData>
  <sheetProtection selectLockedCells="1" selectUnlockedCells="1"/>
  <mergeCells count="1">
    <mergeCell ref="B1:J1"/>
  </mergeCells>
  <hyperlinks>
    <hyperlink ref="M1" location="Sommaire!A1" display="Retour Sommaire"/>
  </hyperlinks>
  <printOptions horizontalCentered="1"/>
  <pageMargins left="0" right="0" top="0.5902777777777778" bottom="1.18125" header="0.5118055555555555" footer="0.31527777777777777"/>
  <pageSetup horizontalDpi="300" verticalDpi="300" orientation="landscape" paperSize="9" scale="76"/>
  <headerFooter alignWithMargins="0">
    <oddFooter>&amp;C216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G1:M1"/>
  <sheetViews>
    <sheetView showGridLines="0" zoomScalePageLayoutView="0" workbookViewId="0" topLeftCell="A49">
      <selection activeCell="M71" sqref="M71"/>
    </sheetView>
  </sheetViews>
  <sheetFormatPr defaultColWidth="11.421875" defaultRowHeight="9.75" customHeight="1"/>
  <cols>
    <col min="1" max="1" width="2.140625" style="0" customWidth="1"/>
    <col min="7" max="7" width="4.140625" style="0" customWidth="1"/>
  </cols>
  <sheetData>
    <row r="1" spans="7:13" ht="14.25">
      <c r="G1" s="145" t="s">
        <v>106</v>
      </c>
      <c r="M1" s="21" t="s">
        <v>17</v>
      </c>
    </row>
  </sheetData>
  <sheetProtection selectLockedCells="1" selectUnlockedCells="1"/>
  <hyperlinks>
    <hyperlink ref="M1" location="Sommaire!A1" display="Retour Sommaire"/>
  </hyperlinks>
  <printOptions horizontalCentered="1"/>
  <pageMargins left="0" right="0" top="0.5902777777777778" bottom="0.7875" header="0.5118055555555555" footer="0.5118055555555555"/>
  <pageSetup horizontalDpi="300" verticalDpi="300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zoomScalePageLayoutView="0" workbookViewId="0" topLeftCell="I1">
      <selection activeCell="Y7" sqref="Y7"/>
    </sheetView>
  </sheetViews>
  <sheetFormatPr defaultColWidth="8.8515625" defaultRowHeight="19.5" customHeight="1"/>
  <cols>
    <col min="1" max="1" width="2.140625" style="12" customWidth="1"/>
    <col min="2" max="2" width="6.7109375" style="13" customWidth="1"/>
    <col min="3" max="3" width="40.7109375" style="12" customWidth="1"/>
    <col min="4" max="6" width="12.7109375" style="14" customWidth="1"/>
    <col min="7" max="17" width="12.7109375" style="12" customWidth="1"/>
    <col min="18" max="18" width="12.421875" style="12" customWidth="1"/>
    <col min="19" max="25" width="11.8515625" style="12" customWidth="1"/>
    <col min="26" max="16384" width="8.8515625" style="12" customWidth="1"/>
  </cols>
  <sheetData>
    <row r="1" spans="1:10" s="20" customFormat="1" ht="15.75" customHeight="1">
      <c r="A1" s="15"/>
      <c r="B1" s="16" t="s">
        <v>15</v>
      </c>
      <c r="C1" s="17"/>
      <c r="D1" s="18"/>
      <c r="E1" s="19" t="s">
        <v>16</v>
      </c>
      <c r="F1" s="18"/>
      <c r="J1" s="21" t="s">
        <v>17</v>
      </c>
    </row>
    <row r="2" spans="1:17" ht="10.5" customHeight="1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s="28" customFormat="1" ht="13.5" customHeight="1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s="28" customFormat="1" ht="13.5" customHeight="1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s="28" customFormat="1" ht="12" customHeight="1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s="28" customFormat="1" ht="15" customHeight="1" thickBot="1">
      <c r="A6" s="25"/>
      <c r="B6" s="31" t="s">
        <v>22</v>
      </c>
      <c r="C6" s="32" t="s">
        <v>23</v>
      </c>
      <c r="D6" s="32">
        <v>4100</v>
      </c>
      <c r="E6" s="32">
        <v>4100</v>
      </c>
      <c r="F6" s="32">
        <v>4100</v>
      </c>
      <c r="G6" s="32">
        <v>4100</v>
      </c>
      <c r="H6" s="32">
        <v>4100</v>
      </c>
      <c r="I6" s="32">
        <v>4100</v>
      </c>
      <c r="J6" s="32">
        <v>4100</v>
      </c>
      <c r="K6" s="32">
        <v>4100</v>
      </c>
      <c r="L6" s="32">
        <v>4100</v>
      </c>
      <c r="M6" s="32">
        <v>4100</v>
      </c>
      <c r="N6" s="32">
        <v>4100</v>
      </c>
      <c r="O6" s="32">
        <v>4100</v>
      </c>
      <c r="P6" s="32">
        <v>4100</v>
      </c>
      <c r="Q6" s="32">
        <v>4100</v>
      </c>
      <c r="R6" s="32">
        <v>4100</v>
      </c>
      <c r="S6" s="32">
        <v>4100</v>
      </c>
      <c r="T6" s="32">
        <v>4100</v>
      </c>
      <c r="U6" s="32">
        <v>4100</v>
      </c>
      <c r="V6" s="32">
        <v>4100</v>
      </c>
      <c r="W6" s="32">
        <v>4100</v>
      </c>
      <c r="X6" s="32">
        <v>4100</v>
      </c>
      <c r="Y6" s="32">
        <v>4100</v>
      </c>
    </row>
    <row r="7" spans="1:17" s="36" customFormat="1" ht="21.75" customHeight="1">
      <c r="A7" s="33" t="s">
        <v>24</v>
      </c>
      <c r="B7" s="34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36" customFormat="1" ht="5.25" customHeight="1" thickBot="1">
      <c r="A8" s="33"/>
      <c r="B8" s="34"/>
      <c r="C8" s="33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25" s="41" customFormat="1" ht="18" customHeight="1">
      <c r="A9" s="37"/>
      <c r="B9" s="38">
        <v>121</v>
      </c>
      <c r="C9" s="39" t="s">
        <v>25</v>
      </c>
      <c r="D9" s="40"/>
      <c r="E9" s="40"/>
      <c r="F9" s="40"/>
      <c r="G9" s="40"/>
      <c r="H9" s="40"/>
      <c r="I9" s="40"/>
      <c r="J9" s="334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s="20" customFormat="1" ht="18" customHeight="1">
      <c r="A10" s="15"/>
      <c r="B10" s="42">
        <v>96</v>
      </c>
      <c r="C10" s="43" t="s">
        <v>26</v>
      </c>
      <c r="D10" s="44"/>
      <c r="E10" s="44"/>
      <c r="F10" s="44"/>
      <c r="G10" s="44"/>
      <c r="H10" s="44"/>
      <c r="I10" s="44"/>
      <c r="J10" s="33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20" customFormat="1" ht="18" customHeight="1" thickBot="1">
      <c r="A11" s="15"/>
      <c r="B11" s="45">
        <v>12</v>
      </c>
      <c r="C11" s="46" t="s">
        <v>27</v>
      </c>
      <c r="D11" s="47">
        <v>7090.253751657965</v>
      </c>
      <c r="E11" s="47">
        <v>7158.7918559763075</v>
      </c>
      <c r="F11" s="47">
        <v>7205.663370056669</v>
      </c>
      <c r="G11" s="47">
        <v>7103.999630121329</v>
      </c>
      <c r="H11" s="47">
        <v>6602.699145616407</v>
      </c>
      <c r="I11" s="47">
        <v>6665.8646883559795</v>
      </c>
      <c r="J11" s="336">
        <v>6644.002100824576</v>
      </c>
      <c r="K11" s="47">
        <v>6526.164112939809</v>
      </c>
      <c r="L11" s="47">
        <v>6394.751296178753</v>
      </c>
      <c r="M11" s="47">
        <v>6283.194642827725</v>
      </c>
      <c r="N11" s="47">
        <v>6068.322712766036</v>
      </c>
      <c r="O11" s="47">
        <v>6154.729308673983</v>
      </c>
      <c r="P11" s="47">
        <v>6128.480689052449</v>
      </c>
      <c r="Q11" s="47">
        <v>6113.272788886464</v>
      </c>
      <c r="R11" s="47">
        <v>6175.560910497383</v>
      </c>
      <c r="S11" s="47">
        <v>6259.504115694866</v>
      </c>
      <c r="T11" s="47">
        <v>6046.20056875679</v>
      </c>
      <c r="U11" s="47">
        <v>5936.33147623979</v>
      </c>
      <c r="V11" s="47">
        <v>5932.347682944953</v>
      </c>
      <c r="W11" s="47">
        <v>6025.688223711523</v>
      </c>
      <c r="X11" s="47">
        <v>6022.653776364385</v>
      </c>
      <c r="Y11" s="47">
        <v>5976.374167531967</v>
      </c>
    </row>
    <row r="12" spans="1:17" s="36" customFormat="1" ht="24" customHeight="1">
      <c r="A12" s="33" t="s">
        <v>28</v>
      </c>
      <c r="B12" s="34"/>
      <c r="C12" s="33"/>
      <c r="D12" s="35"/>
      <c r="E12" s="35"/>
      <c r="F12" s="35"/>
      <c r="G12" s="35"/>
      <c r="H12" s="35"/>
      <c r="I12" s="35"/>
      <c r="J12" s="337"/>
      <c r="K12" s="35"/>
      <c r="L12" s="35"/>
      <c r="M12" s="35"/>
      <c r="N12" s="35"/>
      <c r="O12" s="35"/>
      <c r="P12" s="35"/>
      <c r="Q12" s="35"/>
    </row>
    <row r="13" spans="1:17" s="36" customFormat="1" ht="24" customHeight="1" thickBot="1">
      <c r="A13" s="33"/>
      <c r="B13" s="48" t="s">
        <v>29</v>
      </c>
      <c r="C13" s="33"/>
      <c r="D13" s="35"/>
      <c r="E13" s="35"/>
      <c r="F13" s="35"/>
      <c r="G13" s="35"/>
      <c r="H13" s="35"/>
      <c r="I13" s="35"/>
      <c r="J13" s="337"/>
      <c r="K13" s="35"/>
      <c r="L13" s="35"/>
      <c r="M13" s="35"/>
      <c r="N13" s="35"/>
      <c r="O13" s="35"/>
      <c r="P13" s="35"/>
      <c r="Q13" s="35"/>
    </row>
    <row r="14" spans="1:25" s="20" customFormat="1" ht="18" customHeight="1">
      <c r="A14" s="15"/>
      <c r="B14" s="49" t="s">
        <v>30</v>
      </c>
      <c r="C14" s="50" t="s">
        <v>31</v>
      </c>
      <c r="D14" s="51">
        <v>7337.880616657964</v>
      </c>
      <c r="E14" s="51">
        <v>7455.262146976307</v>
      </c>
      <c r="F14" s="51">
        <v>7497.876193827669</v>
      </c>
      <c r="G14" s="51">
        <v>7380.154672240329</v>
      </c>
      <c r="H14" s="51">
        <v>6889.692108957727</v>
      </c>
      <c r="I14" s="51">
        <v>6940.07572850875</v>
      </c>
      <c r="J14" s="338">
        <v>6985.296382215217</v>
      </c>
      <c r="K14" s="51">
        <v>6863.263159625675</v>
      </c>
      <c r="L14" s="51">
        <v>6712.1603601881925</v>
      </c>
      <c r="M14" s="51">
        <v>6608.001911146916</v>
      </c>
      <c r="N14" s="51">
        <v>6383.931423245644</v>
      </c>
      <c r="O14" s="51">
        <v>6527.528495559649</v>
      </c>
      <c r="P14" s="51">
        <v>6464.455950432805</v>
      </c>
      <c r="Q14" s="51">
        <v>6483.258509787891</v>
      </c>
      <c r="R14" s="51">
        <v>6558.538083325091</v>
      </c>
      <c r="S14" s="51">
        <v>6645.9698977630205</v>
      </c>
      <c r="T14" s="51">
        <v>6389.286649539625</v>
      </c>
      <c r="U14" s="51">
        <v>6254.690470022627</v>
      </c>
      <c r="V14" s="51">
        <v>6257.461298301368</v>
      </c>
      <c r="W14" s="51">
        <v>6378.319790119106</v>
      </c>
      <c r="X14" s="51">
        <v>6386.629944436394</v>
      </c>
      <c r="Y14" s="51">
        <v>6353.987247857158</v>
      </c>
    </row>
    <row r="15" spans="1:25" s="41" customFormat="1" ht="18" customHeight="1">
      <c r="A15" s="37"/>
      <c r="B15" s="52" t="s">
        <v>32</v>
      </c>
      <c r="C15" s="53" t="s">
        <v>33</v>
      </c>
      <c r="D15" s="54">
        <v>94.813068</v>
      </c>
      <c r="E15" s="54">
        <v>59.71749600000001</v>
      </c>
      <c r="F15" s="54">
        <v>62.369622441999994</v>
      </c>
      <c r="G15" s="54">
        <v>67.20397374599999</v>
      </c>
      <c r="H15" s="54">
        <v>67.7581161435891</v>
      </c>
      <c r="I15" s="54">
        <v>40.5256899232014</v>
      </c>
      <c r="J15" s="339">
        <v>35.6813081647956</v>
      </c>
      <c r="K15" s="54">
        <v>35.0920810957691</v>
      </c>
      <c r="L15" s="54">
        <v>38.3159631081026</v>
      </c>
      <c r="M15" s="54">
        <v>41.0924043264143</v>
      </c>
      <c r="N15" s="54">
        <v>39.4641515080105</v>
      </c>
      <c r="O15" s="54">
        <v>30.4669526583242</v>
      </c>
      <c r="P15" s="54">
        <v>34.2391756621984</v>
      </c>
      <c r="Q15" s="54">
        <v>35.5182871892327</v>
      </c>
      <c r="R15" s="54">
        <v>34.4215244628429</v>
      </c>
      <c r="S15" s="54">
        <v>26.1017720502827</v>
      </c>
      <c r="T15" s="54">
        <v>28.305099373767405</v>
      </c>
      <c r="U15" s="54">
        <v>26.5159733737674</v>
      </c>
      <c r="V15" s="54">
        <v>19.6587775806564</v>
      </c>
      <c r="W15" s="54">
        <v>16.2876835034394</v>
      </c>
      <c r="X15" s="54">
        <v>14.671288595091303</v>
      </c>
      <c r="Y15" s="54">
        <v>13.886495001374</v>
      </c>
    </row>
    <row r="16" spans="1:25" s="59" customFormat="1" ht="18" customHeight="1">
      <c r="A16" s="55"/>
      <c r="B16" s="56" t="s">
        <v>34</v>
      </c>
      <c r="C16" s="57" t="s">
        <v>35</v>
      </c>
      <c r="D16" s="58">
        <v>91.049626</v>
      </c>
      <c r="E16" s="58">
        <v>56.025629</v>
      </c>
      <c r="F16" s="58">
        <v>59.266918</v>
      </c>
      <c r="G16" s="58">
        <v>65.151984</v>
      </c>
      <c r="H16" s="58">
        <v>67.1842683874267</v>
      </c>
      <c r="I16" s="58">
        <v>39.8724458295278</v>
      </c>
      <c r="J16" s="340">
        <v>35.2090986139575</v>
      </c>
      <c r="K16" s="58">
        <v>34.3317979086617</v>
      </c>
      <c r="L16" s="58">
        <v>37.3691995804712</v>
      </c>
      <c r="M16" s="58">
        <v>40.5711474633942</v>
      </c>
      <c r="N16" s="58">
        <v>39.0551373782129</v>
      </c>
      <c r="O16" s="58">
        <v>30.1043749647858</v>
      </c>
      <c r="P16" s="58">
        <v>33.55373601456591</v>
      </c>
      <c r="Q16" s="58">
        <v>35.0040586928343</v>
      </c>
      <c r="R16" s="58">
        <v>33.59763500725701</v>
      </c>
      <c r="S16" s="58">
        <v>25.379283583400202</v>
      </c>
      <c r="T16" s="58">
        <v>27.4350392709167</v>
      </c>
      <c r="U16" s="58">
        <v>25.419525270916694</v>
      </c>
      <c r="V16" s="58">
        <v>18.7762568201593</v>
      </c>
      <c r="W16" s="58">
        <v>15.2318849718646</v>
      </c>
      <c r="X16" s="58">
        <v>13.848300686899501</v>
      </c>
      <c r="Y16" s="58">
        <v>13.4402994119478</v>
      </c>
    </row>
    <row r="17" spans="1:25" s="41" customFormat="1" ht="18" customHeight="1">
      <c r="A17" s="37"/>
      <c r="B17" s="60" t="s">
        <v>36</v>
      </c>
      <c r="C17" s="53" t="s">
        <v>37</v>
      </c>
      <c r="D17" s="61">
        <v>342.43993300000005</v>
      </c>
      <c r="E17" s="61">
        <v>356.18778700000007</v>
      </c>
      <c r="F17" s="61">
        <v>354.58244621299997</v>
      </c>
      <c r="G17" s="61">
        <v>343.35901586499995</v>
      </c>
      <c r="H17" s="61">
        <v>354.75107948490864</v>
      </c>
      <c r="I17" s="61">
        <v>314.73673007597273</v>
      </c>
      <c r="J17" s="61">
        <v>376.97558955543536</v>
      </c>
      <c r="K17" s="61">
        <v>372.19112778163606</v>
      </c>
      <c r="L17" s="61">
        <v>355.7250271175422</v>
      </c>
      <c r="M17" s="61">
        <v>365.899672645605</v>
      </c>
      <c r="N17" s="61">
        <v>355.07286198761864</v>
      </c>
      <c r="O17" s="61">
        <v>403.26613954398897</v>
      </c>
      <c r="P17" s="61">
        <v>370.2144370425556</v>
      </c>
      <c r="Q17" s="61">
        <v>405.5040080906606</v>
      </c>
      <c r="R17" s="61">
        <v>417.3986972905533</v>
      </c>
      <c r="S17" s="61">
        <v>412.56755411843653</v>
      </c>
      <c r="T17" s="61">
        <v>371.3911801566037</v>
      </c>
      <c r="U17" s="61">
        <v>344.87496715660365</v>
      </c>
      <c r="V17" s="61">
        <v>344.77239293707095</v>
      </c>
      <c r="W17" s="61">
        <v>368.91924991102263</v>
      </c>
      <c r="X17" s="61">
        <v>378.6474566671021</v>
      </c>
      <c r="Y17" s="61">
        <v>391.49957532656487</v>
      </c>
    </row>
    <row r="18" spans="1:25" s="59" customFormat="1" ht="18" customHeight="1">
      <c r="A18" s="55"/>
      <c r="B18" s="56" t="s">
        <v>38</v>
      </c>
      <c r="C18" s="57" t="s">
        <v>39</v>
      </c>
      <c r="D18" s="58">
        <v>315.664962</v>
      </c>
      <c r="E18" s="58">
        <v>332.992899</v>
      </c>
      <c r="F18" s="58">
        <v>334.59505899999994</v>
      </c>
      <c r="G18" s="58">
        <v>325.37609799999996</v>
      </c>
      <c r="H18" s="58">
        <v>331.47415902815914</v>
      </c>
      <c r="I18" s="58">
        <v>294.5921982383741</v>
      </c>
      <c r="J18" s="340">
        <v>351.0419325591209</v>
      </c>
      <c r="K18" s="58">
        <v>353.383626831775</v>
      </c>
      <c r="L18" s="58">
        <v>338.74240812675606</v>
      </c>
      <c r="M18" s="58">
        <v>351.346119742503</v>
      </c>
      <c r="N18" s="58">
        <v>349.9660011501801</v>
      </c>
      <c r="O18" s="58">
        <v>399.7504045639473</v>
      </c>
      <c r="P18" s="58">
        <v>366.47752590540614</v>
      </c>
      <c r="Q18" s="58">
        <v>395.4778504987876</v>
      </c>
      <c r="R18" s="58">
        <v>396.601896041956</v>
      </c>
      <c r="S18" s="58">
        <v>366.8515133505944</v>
      </c>
      <c r="T18" s="58">
        <v>328.0387241185561</v>
      </c>
      <c r="U18" s="58">
        <v>324.07503211855607</v>
      </c>
      <c r="V18" s="58">
        <v>325.9768355378262</v>
      </c>
      <c r="W18" s="58">
        <v>338.02799024726994</v>
      </c>
      <c r="X18" s="58">
        <v>352.0888255355517</v>
      </c>
      <c r="Y18" s="58">
        <v>371.8184938257141</v>
      </c>
    </row>
    <row r="19" spans="1:25" s="20" customFormat="1" ht="20.25" customHeight="1" thickBot="1">
      <c r="A19" s="15"/>
      <c r="B19" s="45">
        <v>12</v>
      </c>
      <c r="C19" s="62" t="s">
        <v>40</v>
      </c>
      <c r="D19" s="47">
        <v>7090.253751657965</v>
      </c>
      <c r="E19" s="47">
        <v>7158.7918559763075</v>
      </c>
      <c r="F19" s="47">
        <v>7205.663370056669</v>
      </c>
      <c r="G19" s="47">
        <v>7103.999630121329</v>
      </c>
      <c r="H19" s="47">
        <v>6602.699145616407</v>
      </c>
      <c r="I19" s="47">
        <v>6665.8646883559795</v>
      </c>
      <c r="J19" s="336">
        <v>6644.002100824576</v>
      </c>
      <c r="K19" s="47">
        <v>6526.164112939809</v>
      </c>
      <c r="L19" s="47">
        <v>6394.751296178753</v>
      </c>
      <c r="M19" s="47">
        <v>6283.194642827725</v>
      </c>
      <c r="N19" s="47">
        <v>6068.322712766036</v>
      </c>
      <c r="O19" s="47">
        <v>6154.729308673983</v>
      </c>
      <c r="P19" s="47">
        <v>6128.480689052449</v>
      </c>
      <c r="Q19" s="47">
        <v>6113.272788886464</v>
      </c>
      <c r="R19" s="47">
        <v>6175.560910497383</v>
      </c>
      <c r="S19" s="47">
        <v>6259.504115694866</v>
      </c>
      <c r="T19" s="47">
        <v>6046.20056875679</v>
      </c>
      <c r="U19" s="47">
        <v>5936.33147623979</v>
      </c>
      <c r="V19" s="47">
        <v>5932.347682944953</v>
      </c>
      <c r="W19" s="47">
        <v>6025.688223711523</v>
      </c>
      <c r="X19" s="47">
        <v>6022.653776364385</v>
      </c>
      <c r="Y19" s="47">
        <v>5976.374167531967</v>
      </c>
    </row>
    <row r="20" spans="1:17" s="36" customFormat="1" ht="21" customHeight="1">
      <c r="A20" s="33" t="s">
        <v>41</v>
      </c>
      <c r="B20" s="34"/>
      <c r="C20" s="33"/>
      <c r="D20" s="35"/>
      <c r="E20" s="35"/>
      <c r="F20" s="35"/>
      <c r="G20" s="35"/>
      <c r="H20" s="35"/>
      <c r="I20" s="35"/>
      <c r="J20" s="337"/>
      <c r="K20" s="35"/>
      <c r="L20" s="35"/>
      <c r="M20" s="35"/>
      <c r="N20" s="35"/>
      <c r="O20" s="35"/>
      <c r="P20" s="35"/>
      <c r="Q20" s="35"/>
    </row>
    <row r="21" spans="2:17" s="36" customFormat="1" ht="15" customHeight="1" thickBot="1">
      <c r="B21" s="33" t="s">
        <v>42</v>
      </c>
      <c r="C21" s="33"/>
      <c r="D21" s="35"/>
      <c r="E21" s="35"/>
      <c r="F21" s="35"/>
      <c r="G21" s="35"/>
      <c r="H21" s="35"/>
      <c r="I21" s="35"/>
      <c r="J21" s="337"/>
      <c r="K21" s="35"/>
      <c r="L21" s="35"/>
      <c r="M21" s="35"/>
      <c r="N21" s="35"/>
      <c r="O21" s="35"/>
      <c r="P21" s="35"/>
      <c r="Q21" s="35"/>
    </row>
    <row r="22" spans="1:25" s="20" customFormat="1" ht="18" customHeight="1">
      <c r="A22" s="15"/>
      <c r="B22" s="49">
        <v>12</v>
      </c>
      <c r="C22" s="63" t="s">
        <v>40</v>
      </c>
      <c r="D22" s="51">
        <v>7090.253751657965</v>
      </c>
      <c r="E22" s="51">
        <v>7158.7918559763075</v>
      </c>
      <c r="F22" s="51">
        <v>7205.663370056669</v>
      </c>
      <c r="G22" s="51">
        <v>7103.999630121329</v>
      </c>
      <c r="H22" s="51">
        <v>6602.699145616407</v>
      </c>
      <c r="I22" s="51">
        <v>6665.8646883559795</v>
      </c>
      <c r="J22" s="338">
        <v>6644.002100824576</v>
      </c>
      <c r="K22" s="51">
        <v>6526.164112939809</v>
      </c>
      <c r="L22" s="51">
        <v>6394.751296178753</v>
      </c>
      <c r="M22" s="51">
        <v>6283.194642827725</v>
      </c>
      <c r="N22" s="51">
        <v>6068.322712766036</v>
      </c>
      <c r="O22" s="51">
        <v>6154.729308673983</v>
      </c>
      <c r="P22" s="51">
        <v>6128.480689052449</v>
      </c>
      <c r="Q22" s="51">
        <v>6113.271664886464</v>
      </c>
      <c r="R22" s="51">
        <v>6201.966591497383</v>
      </c>
      <c r="S22" s="51">
        <v>6286.9111316948665</v>
      </c>
      <c r="T22" s="51">
        <v>6046.20056875679</v>
      </c>
      <c r="U22" s="51">
        <v>5936.33147623979</v>
      </c>
      <c r="V22" s="51">
        <v>5932.347682944953</v>
      </c>
      <c r="W22" s="51">
        <v>6025.688223711523</v>
      </c>
      <c r="X22" s="51">
        <v>6022.653776364385</v>
      </c>
      <c r="Y22" s="51">
        <v>5976.374167531967</v>
      </c>
    </row>
    <row r="23" spans="1:25" s="41" customFormat="1" ht="18" customHeight="1">
      <c r="A23" s="37"/>
      <c r="B23" s="64">
        <v>20</v>
      </c>
      <c r="C23" s="65" t="s">
        <v>43</v>
      </c>
      <c r="D23" s="44">
        <v>1262.5714340000002</v>
      </c>
      <c r="E23" s="44">
        <v>1223.022549</v>
      </c>
      <c r="F23" s="44">
        <v>1319.294828</v>
      </c>
      <c r="G23" s="44">
        <v>1390.0141109999997</v>
      </c>
      <c r="H23" s="44">
        <v>1415.4375</v>
      </c>
      <c r="I23" s="44">
        <v>1279.4468000000002</v>
      </c>
      <c r="J23" s="335">
        <v>1292.5458999999998</v>
      </c>
      <c r="K23" s="44">
        <v>1334.7131999999997</v>
      </c>
      <c r="L23" s="44">
        <v>1434.4283</v>
      </c>
      <c r="M23" s="44">
        <v>1531.9</v>
      </c>
      <c r="N23" s="44">
        <v>1576.1838999999998</v>
      </c>
      <c r="O23" s="44">
        <v>1705.6261</v>
      </c>
      <c r="P23" s="44">
        <v>1808.1140999999998</v>
      </c>
      <c r="Q23" s="44">
        <v>1789.6705</v>
      </c>
      <c r="R23" s="44">
        <v>1805.053807</v>
      </c>
      <c r="S23" s="44">
        <v>1775.4724310000001</v>
      </c>
      <c r="T23" s="44">
        <v>1848.0964939999994</v>
      </c>
      <c r="U23" s="44">
        <v>1861.9706159999996</v>
      </c>
      <c r="V23" s="44">
        <v>1937.0454670000006</v>
      </c>
      <c r="W23" s="44">
        <v>1911.21955</v>
      </c>
      <c r="X23" s="44">
        <v>1857.1407609999999</v>
      </c>
      <c r="Y23" s="44">
        <v>1878.609143</v>
      </c>
    </row>
    <row r="24" spans="1:25" s="68" customFormat="1" ht="18" customHeight="1">
      <c r="A24" s="66"/>
      <c r="B24" s="56"/>
      <c r="C24" s="67" t="s">
        <v>44</v>
      </c>
      <c r="D24" s="58">
        <v>1136.73145</v>
      </c>
      <c r="E24" s="58">
        <v>1104.54239</v>
      </c>
      <c r="F24" s="58">
        <v>1196.70139</v>
      </c>
      <c r="G24" s="58">
        <v>1254.96252</v>
      </c>
      <c r="H24" s="58">
        <v>1299.9624</v>
      </c>
      <c r="I24" s="58">
        <v>1144.2485000000001</v>
      </c>
      <c r="J24" s="340">
        <v>1168.1023999999998</v>
      </c>
      <c r="K24" s="58">
        <v>1212.6542</v>
      </c>
      <c r="L24" s="58">
        <v>1305.7023</v>
      </c>
      <c r="M24" s="58">
        <v>1399.9775</v>
      </c>
      <c r="N24" s="58">
        <v>1450.0720999999999</v>
      </c>
      <c r="O24" s="58">
        <v>1551.8386</v>
      </c>
      <c r="P24" s="58">
        <v>1645.9289999999999</v>
      </c>
      <c r="Q24" s="58">
        <v>1618.1983999999998</v>
      </c>
      <c r="R24" s="58">
        <v>1667.6502589999993</v>
      </c>
      <c r="S24" s="58">
        <v>1657.5401149999998</v>
      </c>
      <c r="T24" s="58">
        <v>1739.4786920000001</v>
      </c>
      <c r="U24" s="58">
        <v>1752.8913940000002</v>
      </c>
      <c r="V24" s="58">
        <v>1826.0425189999999</v>
      </c>
      <c r="W24" s="58">
        <v>1805.720682</v>
      </c>
      <c r="X24" s="58">
        <v>1754.6980110000004</v>
      </c>
      <c r="Y24" s="58">
        <v>1780.757289</v>
      </c>
    </row>
    <row r="25" spans="1:25" s="20" customFormat="1" ht="18" customHeight="1" thickBot="1">
      <c r="A25" s="15"/>
      <c r="B25" s="64">
        <v>100</v>
      </c>
      <c r="C25" s="65" t="s">
        <v>45</v>
      </c>
      <c r="D25" s="44">
        <v>49.577999999999996</v>
      </c>
      <c r="E25" s="44">
        <v>145.192</v>
      </c>
      <c r="F25" s="44">
        <v>164.905</v>
      </c>
      <c r="G25" s="44">
        <v>156.37063333333333</v>
      </c>
      <c r="H25" s="44">
        <v>64.109</v>
      </c>
      <c r="I25" s="44">
        <v>35.9961</v>
      </c>
      <c r="J25" s="335">
        <v>129.472016</v>
      </c>
      <c r="K25" s="44">
        <v>103.24066733999999</v>
      </c>
      <c r="L25" s="44">
        <v>27.443</v>
      </c>
      <c r="M25" s="44">
        <v>33.7</v>
      </c>
      <c r="N25" s="44">
        <v>33.7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30.169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s="20" customFormat="1" ht="18" customHeight="1" thickBot="1">
      <c r="A26" s="15"/>
      <c r="B26" s="38">
        <v>991</v>
      </c>
      <c r="C26" s="39" t="s">
        <v>46</v>
      </c>
      <c r="D26" s="40">
        <v>8402.403185657964</v>
      </c>
      <c r="E26" s="40">
        <v>8527.006404976306</v>
      </c>
      <c r="F26" s="69">
        <v>8689.86319805667</v>
      </c>
      <c r="G26" s="69">
        <v>8650.384374454663</v>
      </c>
      <c r="H26" s="69">
        <v>8082.245645616408</v>
      </c>
      <c r="I26" s="69">
        <v>7981.307588355978</v>
      </c>
      <c r="J26" s="341">
        <v>8066.020016824576</v>
      </c>
      <c r="K26" s="69">
        <v>7964.117980279808</v>
      </c>
      <c r="L26" s="69">
        <v>7856.622596178752</v>
      </c>
      <c r="M26" s="69">
        <v>7848.794642827725</v>
      </c>
      <c r="N26" s="69">
        <v>7678.2066127660355</v>
      </c>
      <c r="O26" s="69">
        <v>7883.814408673982</v>
      </c>
      <c r="P26" s="69">
        <v>7964.18978905245</v>
      </c>
      <c r="Q26" s="69">
        <v>7933.648164886465</v>
      </c>
      <c r="R26" s="69">
        <v>8034.540398497382</v>
      </c>
      <c r="S26" s="69">
        <v>8087.140562694867</v>
      </c>
      <c r="T26" s="69">
        <v>7924.466062756789</v>
      </c>
      <c r="U26" s="69">
        <v>7828.471092239791</v>
      </c>
      <c r="V26" s="69">
        <v>7898.623149944953</v>
      </c>
      <c r="W26" s="69">
        <v>7962.750773711523</v>
      </c>
      <c r="X26" s="69">
        <v>7910.453537364384</v>
      </c>
      <c r="Y26" s="69">
        <v>7885.972310531967</v>
      </c>
    </row>
    <row r="27" spans="1:25" s="41" customFormat="1" ht="18" customHeight="1">
      <c r="A27" s="37"/>
      <c r="B27" s="38">
        <v>30</v>
      </c>
      <c r="C27" s="39" t="s">
        <v>47</v>
      </c>
      <c r="D27" s="40">
        <v>1908.572638</v>
      </c>
      <c r="E27" s="40">
        <v>2070.2476079999997</v>
      </c>
      <c r="F27" s="40">
        <v>1989.9305180000001</v>
      </c>
      <c r="G27" s="40">
        <v>2039.959921</v>
      </c>
      <c r="H27" s="40">
        <v>1979.9105999999997</v>
      </c>
      <c r="I27" s="40">
        <v>1689.0973</v>
      </c>
      <c r="J27" s="334">
        <v>1776.4828999999997</v>
      </c>
      <c r="K27" s="40">
        <v>1822.3755</v>
      </c>
      <c r="L27" s="40">
        <v>1819.5263</v>
      </c>
      <c r="M27" s="40">
        <v>1768.2914000000003</v>
      </c>
      <c r="N27" s="40">
        <v>1668.9387000000002</v>
      </c>
      <c r="O27" s="40">
        <v>1736.7895999999996</v>
      </c>
      <c r="P27" s="40">
        <v>1841.0008</v>
      </c>
      <c r="Q27" s="40">
        <v>1791.4522</v>
      </c>
      <c r="R27" s="40">
        <v>1841.870607</v>
      </c>
      <c r="S27" s="40">
        <v>1939.455852</v>
      </c>
      <c r="T27" s="40">
        <v>1830.71875</v>
      </c>
      <c r="U27" s="40">
        <v>1798.085635</v>
      </c>
      <c r="V27" s="40">
        <v>1715.6317640000002</v>
      </c>
      <c r="W27" s="40">
        <v>1690.4588039999999</v>
      </c>
      <c r="X27" s="40">
        <v>1646.57501</v>
      </c>
      <c r="Y27" s="40">
        <v>1628.8665849999995</v>
      </c>
    </row>
    <row r="28" spans="1:25" s="59" customFormat="1" ht="18" customHeight="1">
      <c r="A28" s="55"/>
      <c r="B28" s="56"/>
      <c r="C28" s="67" t="s">
        <v>48</v>
      </c>
      <c r="D28" s="58">
        <v>1222.1977299999999</v>
      </c>
      <c r="E28" s="58">
        <v>1315.24078</v>
      </c>
      <c r="F28" s="58">
        <v>1225.2626</v>
      </c>
      <c r="G28" s="58">
        <v>1188.4264500000002</v>
      </c>
      <c r="H28" s="58">
        <v>1276.0228000000002</v>
      </c>
      <c r="I28" s="58">
        <v>1153.471</v>
      </c>
      <c r="J28" s="340">
        <v>1198.5311</v>
      </c>
      <c r="K28" s="58">
        <v>1259.123</v>
      </c>
      <c r="L28" s="58">
        <v>1231.9937</v>
      </c>
      <c r="M28" s="58">
        <v>1221.0615</v>
      </c>
      <c r="N28" s="58">
        <v>1165.6237999999998</v>
      </c>
      <c r="O28" s="58">
        <v>1187.9886999999999</v>
      </c>
      <c r="P28" s="58">
        <v>1216.2473</v>
      </c>
      <c r="Q28" s="58">
        <v>1199.5944</v>
      </c>
      <c r="R28" s="58">
        <v>1196.972047</v>
      </c>
      <c r="S28" s="58">
        <v>1185.054378</v>
      </c>
      <c r="T28" s="58">
        <v>1143.16517</v>
      </c>
      <c r="U28" s="58">
        <v>1093.9329679999998</v>
      </c>
      <c r="V28" s="58">
        <v>1081.26116</v>
      </c>
      <c r="W28" s="58">
        <v>1038.404536</v>
      </c>
      <c r="X28" s="58">
        <v>1005.7150960000001</v>
      </c>
      <c r="Y28" s="58">
        <v>1027.7386379999998</v>
      </c>
    </row>
    <row r="29" spans="1:25" s="74" customFormat="1" ht="18" customHeight="1">
      <c r="A29" s="70"/>
      <c r="B29" s="71">
        <v>40</v>
      </c>
      <c r="C29" s="72" t="s">
        <v>49</v>
      </c>
      <c r="D29" s="73">
        <v>145.192</v>
      </c>
      <c r="E29" s="73">
        <v>164.905</v>
      </c>
      <c r="F29" s="73">
        <v>156.37063333333333</v>
      </c>
      <c r="G29" s="73">
        <v>65.43146666666668</v>
      </c>
      <c r="H29" s="73">
        <v>35.9961</v>
      </c>
      <c r="I29" s="73">
        <v>129.472016</v>
      </c>
      <c r="J29" s="342">
        <v>103.24066733999999</v>
      </c>
      <c r="K29" s="73">
        <v>27.642578567300003</v>
      </c>
      <c r="L29" s="73">
        <v>24.7</v>
      </c>
      <c r="M29" s="73">
        <v>23.459</v>
      </c>
      <c r="N29" s="73">
        <v>23.459</v>
      </c>
      <c r="O29" s="73">
        <v>27.595</v>
      </c>
      <c r="P29" s="73">
        <v>30.706</v>
      </c>
      <c r="Q29" s="73">
        <v>27.52</v>
      </c>
      <c r="R29" s="73">
        <v>24.757</v>
      </c>
      <c r="S29" s="73">
        <v>29.256</v>
      </c>
      <c r="T29" s="73">
        <v>34.306</v>
      </c>
      <c r="U29" s="73">
        <v>34.306</v>
      </c>
      <c r="V29" s="73">
        <v>25.843</v>
      </c>
      <c r="W29" s="73">
        <v>30.659</v>
      </c>
      <c r="X29" s="73">
        <v>30.989</v>
      </c>
      <c r="Y29" s="73">
        <v>26.228</v>
      </c>
    </row>
    <row r="30" spans="1:25" s="41" customFormat="1" ht="18" customHeight="1">
      <c r="A30" s="37"/>
      <c r="B30" s="64">
        <v>50</v>
      </c>
      <c r="C30" s="65" t="s">
        <v>50</v>
      </c>
      <c r="D30" s="44">
        <v>6348.638547657964</v>
      </c>
      <c r="E30" s="44">
        <v>6291.8537969763065</v>
      </c>
      <c r="F30" s="44">
        <v>6543.562046723337</v>
      </c>
      <c r="G30" s="44">
        <v>6544.992986787996</v>
      </c>
      <c r="H30" s="44">
        <v>6066.338945616408</v>
      </c>
      <c r="I30" s="44">
        <v>6162.738272355978</v>
      </c>
      <c r="J30" s="335">
        <v>6186.296449484576</v>
      </c>
      <c r="K30" s="44">
        <v>6114.099901712509</v>
      </c>
      <c r="L30" s="44">
        <v>6012.396296178753</v>
      </c>
      <c r="M30" s="44">
        <v>6057.044242827724</v>
      </c>
      <c r="N30" s="44">
        <v>5985.808912766035</v>
      </c>
      <c r="O30" s="44">
        <v>6119.429808673982</v>
      </c>
      <c r="P30" s="44">
        <v>6092.482989052449</v>
      </c>
      <c r="Q30" s="44">
        <v>6114.675964886464</v>
      </c>
      <c r="R30" s="44">
        <v>6167.912791497382</v>
      </c>
      <c r="S30" s="44">
        <v>6118.428710694866</v>
      </c>
      <c r="T30" s="44">
        <v>6059.441312756789</v>
      </c>
      <c r="U30" s="44">
        <v>5996.079457239789</v>
      </c>
      <c r="V30" s="44">
        <v>6157.148385944953</v>
      </c>
      <c r="W30" s="44">
        <v>6241.632969711523</v>
      </c>
      <c r="X30" s="44">
        <v>6232.889527364384</v>
      </c>
      <c r="Y30" s="44">
        <v>6230.877725531968</v>
      </c>
    </row>
    <row r="31" spans="1:25" s="41" customFormat="1" ht="18" customHeight="1">
      <c r="A31" s="37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33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s="41" customFormat="1" ht="18" customHeight="1">
      <c r="A32" s="37"/>
      <c r="B32" s="64">
        <v>55</v>
      </c>
      <c r="C32" s="43" t="s">
        <v>52</v>
      </c>
      <c r="D32" s="44">
        <v>393.8</v>
      </c>
      <c r="E32" s="44">
        <v>397.5</v>
      </c>
      <c r="F32" s="44">
        <v>423</v>
      </c>
      <c r="G32" s="44">
        <v>401.25</v>
      </c>
      <c r="H32" s="44">
        <v>394</v>
      </c>
      <c r="I32" s="44">
        <v>386</v>
      </c>
      <c r="J32" s="335">
        <v>375</v>
      </c>
      <c r="K32" s="44">
        <v>375</v>
      </c>
      <c r="L32" s="44">
        <v>375</v>
      </c>
      <c r="M32" s="44">
        <v>359</v>
      </c>
      <c r="N32" s="44">
        <v>361</v>
      </c>
      <c r="O32" s="44">
        <v>370</v>
      </c>
      <c r="P32" s="44">
        <v>364</v>
      </c>
      <c r="Q32" s="44">
        <v>66</v>
      </c>
      <c r="R32" s="44">
        <v>70</v>
      </c>
      <c r="S32" s="44">
        <v>64</v>
      </c>
      <c r="T32" s="44">
        <v>66</v>
      </c>
      <c r="U32" s="44">
        <v>58</v>
      </c>
      <c r="V32" s="44">
        <v>56</v>
      </c>
      <c r="W32" s="44">
        <v>56</v>
      </c>
      <c r="X32" s="44">
        <v>54</v>
      </c>
      <c r="Y32" s="44">
        <v>58</v>
      </c>
    </row>
    <row r="33" spans="1:25" s="41" customFormat="1" ht="18" customHeight="1">
      <c r="A33" s="37"/>
      <c r="B33" s="64">
        <v>70</v>
      </c>
      <c r="C33" s="43" t="s">
        <v>53</v>
      </c>
      <c r="D33" s="44">
        <v>5954.838547657966</v>
      </c>
      <c r="E33" s="44">
        <v>5894.353796976307</v>
      </c>
      <c r="F33" s="44">
        <v>6120.562046723335</v>
      </c>
      <c r="G33" s="44">
        <v>6143.742986787997</v>
      </c>
      <c r="H33" s="44">
        <v>5608.124085562867</v>
      </c>
      <c r="I33" s="44">
        <v>5714.804402653334</v>
      </c>
      <c r="J33" s="335">
        <v>5760.87719504855</v>
      </c>
      <c r="K33" s="44">
        <v>5693.2061516256235</v>
      </c>
      <c r="L33" s="44">
        <v>5580.420628779942</v>
      </c>
      <c r="M33" s="44">
        <v>5642.636900340534</v>
      </c>
      <c r="N33" s="44">
        <v>5579.7034101967</v>
      </c>
      <c r="O33" s="44">
        <v>5710.415448398809</v>
      </c>
      <c r="P33" s="44">
        <v>5697.356119900273</v>
      </c>
      <c r="Q33" s="44">
        <v>5834.274661318621</v>
      </c>
      <c r="R33" s="44">
        <v>5887.772367165135</v>
      </c>
      <c r="S33" s="44">
        <v>5843.365673820896</v>
      </c>
      <c r="T33" s="44">
        <v>5794.801417434459</v>
      </c>
      <c r="U33" s="44">
        <v>5732.327682434459</v>
      </c>
      <c r="V33" s="44">
        <v>5863.406216055826</v>
      </c>
      <c r="W33" s="44">
        <v>5958.979813352768</v>
      </c>
      <c r="X33" s="44">
        <v>5942.180670174909</v>
      </c>
      <c r="Y33" s="44">
        <v>5956.707790667583</v>
      </c>
    </row>
    <row r="34" spans="1:25" s="68" customFormat="1" ht="18" customHeight="1">
      <c r="A34" s="66"/>
      <c r="B34" s="75">
        <v>701</v>
      </c>
      <c r="C34" s="76" t="s">
        <v>54</v>
      </c>
      <c r="D34" s="77">
        <v>536.9009717654026</v>
      </c>
      <c r="E34" s="77">
        <v>521.0770025945046</v>
      </c>
      <c r="F34" s="77">
        <v>536.736821970763</v>
      </c>
      <c r="G34" s="77">
        <v>540.0424104223597</v>
      </c>
      <c r="H34" s="77">
        <v>515.6415492832001</v>
      </c>
      <c r="I34" s="77">
        <v>517.1019462162</v>
      </c>
      <c r="J34" s="77">
        <v>529.081809132821</v>
      </c>
      <c r="K34" s="77">
        <v>526.0694491281145</v>
      </c>
      <c r="L34" s="77">
        <v>519.754714559146</v>
      </c>
      <c r="M34" s="77">
        <v>512.2678839337</v>
      </c>
      <c r="N34" s="77">
        <v>508.1241496432</v>
      </c>
      <c r="O34" s="77">
        <v>513.7760425109004</v>
      </c>
      <c r="P34" s="77">
        <v>512.1457269450999</v>
      </c>
      <c r="Q34" s="77">
        <v>507.48515895</v>
      </c>
      <c r="R34" s="77">
        <v>510.4538893849999</v>
      </c>
      <c r="S34" s="77">
        <v>510.02474332</v>
      </c>
      <c r="T34" s="77">
        <v>496.9693416899998</v>
      </c>
      <c r="U34" s="77">
        <v>488.62283934500005</v>
      </c>
      <c r="V34" s="77">
        <v>490.850718085</v>
      </c>
      <c r="W34" s="77">
        <v>497.23757374999985</v>
      </c>
      <c r="X34" s="77">
        <v>502.57364122429993</v>
      </c>
      <c r="Y34" s="77">
        <v>495.71736906999985</v>
      </c>
    </row>
    <row r="35" spans="1:25" s="59" customFormat="1" ht="18" customHeight="1" thickBot="1">
      <c r="A35" s="55"/>
      <c r="B35" s="78">
        <v>702</v>
      </c>
      <c r="C35" s="79" t="s">
        <v>55</v>
      </c>
      <c r="D35" s="80">
        <v>5417.9375758925635</v>
      </c>
      <c r="E35" s="80">
        <v>5373.276794381803</v>
      </c>
      <c r="F35" s="80">
        <v>5583.8252247525725</v>
      </c>
      <c r="G35" s="80">
        <v>5603.700576365637</v>
      </c>
      <c r="H35" s="80">
        <v>5092.482536279667</v>
      </c>
      <c r="I35" s="80">
        <v>5197.702456437135</v>
      </c>
      <c r="J35" s="80">
        <v>5231.795385915729</v>
      </c>
      <c r="K35" s="80">
        <v>5167.136702497508</v>
      </c>
      <c r="L35" s="80">
        <v>5060.6659142207955</v>
      </c>
      <c r="M35" s="80">
        <v>5130.369016406835</v>
      </c>
      <c r="N35" s="80">
        <v>5071.579260553501</v>
      </c>
      <c r="O35" s="80">
        <v>5196.639405887909</v>
      </c>
      <c r="P35" s="80">
        <v>5185.210392955173</v>
      </c>
      <c r="Q35" s="80">
        <v>5326.7895023686215</v>
      </c>
      <c r="R35" s="80">
        <v>5377.318477780135</v>
      </c>
      <c r="S35" s="80">
        <v>5333.340930500896</v>
      </c>
      <c r="T35" s="80">
        <v>5297.83207574446</v>
      </c>
      <c r="U35" s="80">
        <v>5243.704843089459</v>
      </c>
      <c r="V35" s="80">
        <v>5372.555497970827</v>
      </c>
      <c r="W35" s="80">
        <v>5461.742239602769</v>
      </c>
      <c r="X35" s="80">
        <v>5439.607028950609</v>
      </c>
      <c r="Y35" s="80">
        <v>5460.990421597584</v>
      </c>
    </row>
    <row r="36" spans="2:17" s="17" customFormat="1" ht="3" customHeight="1">
      <c r="B36" s="81"/>
      <c r="D36" s="82"/>
      <c r="E36" s="82"/>
      <c r="F36" s="82"/>
      <c r="G36" s="82"/>
      <c r="H36" s="82"/>
      <c r="I36" s="82"/>
      <c r="J36" s="343"/>
      <c r="K36" s="82"/>
      <c r="L36" s="82"/>
      <c r="M36" s="82"/>
      <c r="N36" s="82"/>
      <c r="O36" s="82"/>
      <c r="P36" s="82"/>
      <c r="Q36" s="82"/>
    </row>
    <row r="37" spans="1:17" s="24" customFormat="1" ht="17.25" customHeight="1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344"/>
      <c r="K37" s="85"/>
      <c r="L37" s="85"/>
      <c r="M37" s="85"/>
      <c r="N37" s="85"/>
      <c r="O37" s="85"/>
      <c r="P37" s="85"/>
      <c r="Q37" s="85"/>
    </row>
    <row r="38" spans="2:25" s="24" customFormat="1" ht="17.25" customHeight="1">
      <c r="B38" s="86">
        <v>45</v>
      </c>
      <c r="C38" s="87" t="s">
        <v>58</v>
      </c>
      <c r="D38" s="51">
        <v>95.614</v>
      </c>
      <c r="E38" s="51">
        <v>19.712999999999994</v>
      </c>
      <c r="F38" s="51">
        <v>-8.53436666666667</v>
      </c>
      <c r="G38" s="51">
        <v>-90.93916666666665</v>
      </c>
      <c r="H38" s="51">
        <v>-22.112899999999996</v>
      </c>
      <c r="I38" s="51">
        <v>93.47591599999998</v>
      </c>
      <c r="J38" s="338">
        <v>-27.904929659999986</v>
      </c>
      <c r="K38" s="51">
        <v>-73.9245077727</v>
      </c>
      <c r="L38" s="51">
        <v>-2.743000000000002</v>
      </c>
      <c r="M38" s="51">
        <v>-10.241000000000003</v>
      </c>
      <c r="N38" s="51">
        <v>-10.241000000000003</v>
      </c>
      <c r="O38" s="51">
        <v>4.135999999999999</v>
      </c>
      <c r="P38" s="51">
        <v>3.1110000000000007</v>
      </c>
      <c r="Q38" s="51">
        <v>-3.186</v>
      </c>
      <c r="R38" s="51">
        <v>-2.762999999999998</v>
      </c>
      <c r="S38" s="51">
        <v>4.498999999999999</v>
      </c>
      <c r="T38" s="51">
        <v>4.136999999999997</v>
      </c>
      <c r="U38" s="51">
        <v>4.136999999999997</v>
      </c>
      <c r="V38" s="51">
        <v>-3.3870000000000005</v>
      </c>
      <c r="W38" s="51">
        <v>4.815999999999999</v>
      </c>
      <c r="X38" s="51">
        <v>0.33000000000000185</v>
      </c>
      <c r="Y38" s="51">
        <v>-4.760999999999999</v>
      </c>
    </row>
    <row r="39" spans="2:25" s="88" customFormat="1" ht="17.25" customHeight="1">
      <c r="B39" s="29">
        <v>80</v>
      </c>
      <c r="C39" s="89" t="s">
        <v>59</v>
      </c>
      <c r="D39" s="44">
        <v>111.68148412345171</v>
      </c>
      <c r="E39" s="44">
        <v>113.77873814259047</v>
      </c>
      <c r="F39" s="44">
        <v>110.11836242410014</v>
      </c>
      <c r="G39" s="44">
        <v>108.540981548212</v>
      </c>
      <c r="H39" s="44">
        <v>108.84157981953149</v>
      </c>
      <c r="I39" s="44">
        <v>108.16400752011265</v>
      </c>
      <c r="J39" s="335">
        <v>107.39870219730797</v>
      </c>
      <c r="K39" s="44">
        <v>106.73957275562155</v>
      </c>
      <c r="L39" s="44">
        <v>106.35944440726587</v>
      </c>
      <c r="M39" s="44">
        <v>103.73367588106676</v>
      </c>
      <c r="N39" s="44">
        <v>101.37849037953788</v>
      </c>
      <c r="O39" s="44">
        <v>100.57684295928954</v>
      </c>
      <c r="P39" s="44">
        <v>100.5908543374628</v>
      </c>
      <c r="Q39" s="44">
        <v>99.97703394246787</v>
      </c>
      <c r="R39" s="44">
        <v>100.55211221609592</v>
      </c>
      <c r="S39" s="44">
        <v>102.75368773530853</v>
      </c>
      <c r="T39" s="44">
        <v>99.78148572918556</v>
      </c>
      <c r="U39" s="44">
        <v>99.0035492120129</v>
      </c>
      <c r="V39" s="44">
        <v>96.34894777729968</v>
      </c>
      <c r="W39" s="44">
        <v>96.54025241394513</v>
      </c>
      <c r="X39" s="44">
        <v>96.62699378711918</v>
      </c>
      <c r="Y39" s="44">
        <v>95.91544611833524</v>
      </c>
    </row>
    <row r="40" spans="2:25" s="90" customFormat="1" ht="17.25" customHeight="1">
      <c r="B40" s="91">
        <v>801</v>
      </c>
      <c r="C40" s="92" t="s">
        <v>60</v>
      </c>
      <c r="D40" s="93">
        <v>115.58195606150763</v>
      </c>
      <c r="E40" s="93">
        <v>118.49070858193022</v>
      </c>
      <c r="F40" s="93">
        <v>114.58401617177607</v>
      </c>
      <c r="G40" s="93">
        <v>112.76031444400667</v>
      </c>
      <c r="H40" s="93">
        <v>113.57248862489429</v>
      </c>
      <c r="I40" s="93">
        <v>112.6135075318654</v>
      </c>
      <c r="J40" s="345">
        <v>112.91564248908911</v>
      </c>
      <c r="K40" s="93">
        <v>112.25304247487568</v>
      </c>
      <c r="L40" s="93">
        <v>111.63868829561655</v>
      </c>
      <c r="M40" s="93">
        <v>109.0961473324484</v>
      </c>
      <c r="N40" s="93">
        <v>106.65110624615039</v>
      </c>
      <c r="O40" s="93">
        <v>106.66890052905269</v>
      </c>
      <c r="P40" s="93">
        <v>106.1054411156954</v>
      </c>
      <c r="Q40" s="93">
        <v>106.02783445955295</v>
      </c>
      <c r="R40" s="93">
        <v>106.33318441801245</v>
      </c>
      <c r="S40" s="93">
        <v>108.62216774947504</v>
      </c>
      <c r="T40" s="93">
        <v>105.44349420611469</v>
      </c>
      <c r="U40" s="93">
        <v>104.3130017643543</v>
      </c>
      <c r="V40" s="93">
        <v>101.62921057068239</v>
      </c>
      <c r="W40" s="93">
        <v>102.1899208279448</v>
      </c>
      <c r="X40" s="93">
        <v>102.46659942225898</v>
      </c>
      <c r="Y40" s="93">
        <v>101.97579743574055</v>
      </c>
    </row>
    <row r="41" spans="2:25" s="24" customFormat="1" ht="16.5" customHeight="1" thickBot="1">
      <c r="B41" s="94">
        <v>90</v>
      </c>
      <c r="C41" s="95" t="s">
        <v>61</v>
      </c>
      <c r="D41" s="96">
        <v>99.81793498932171</v>
      </c>
      <c r="E41" s="96">
        <v>98.50354780287617</v>
      </c>
      <c r="F41" s="96">
        <v>101.91933869620726</v>
      </c>
      <c r="G41" s="96">
        <v>101.82549368184827</v>
      </c>
      <c r="H41" s="96">
        <v>85.90876356560764</v>
      </c>
      <c r="I41" s="96">
        <v>87.54295959946896</v>
      </c>
      <c r="J41" s="308">
        <v>88.24873154179762</v>
      </c>
      <c r="K41" s="96">
        <v>91.92672853493546</v>
      </c>
      <c r="L41" s="96">
        <v>89.53887152268696</v>
      </c>
      <c r="M41" s="96">
        <v>89.9913383997406</v>
      </c>
      <c r="N41" s="96">
        <v>88.4684225494958</v>
      </c>
      <c r="O41" s="96">
        <v>89.82453948057837</v>
      </c>
      <c r="P41" s="96">
        <v>88.85458702277407</v>
      </c>
      <c r="Q41" s="96">
        <v>90.70559632652821</v>
      </c>
      <c r="R41" s="96">
        <v>90.83965698009928</v>
      </c>
      <c r="S41" s="96">
        <v>90.15452709744497</v>
      </c>
      <c r="T41" s="96">
        <v>88.63805398669939</v>
      </c>
      <c r="U41" s="96">
        <v>87.30718251571743</v>
      </c>
      <c r="V41" s="96">
        <v>88.92976530805251</v>
      </c>
      <c r="W41" s="96">
        <v>89.63028417894182</v>
      </c>
      <c r="X41" s="96">
        <v>88.89757596419834</v>
      </c>
      <c r="Y41" s="96">
        <v>88.83978807856202</v>
      </c>
    </row>
    <row r="42" spans="3:17" s="24" customFormat="1" ht="15.75" customHeight="1"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25" s="24" customFormat="1" ht="17.25" customHeight="1">
      <c r="B43" s="98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100">
        <v>62702</v>
      </c>
      <c r="N43" s="100">
        <v>63070</v>
      </c>
      <c r="O43" s="100">
        <v>63573</v>
      </c>
      <c r="P43" s="100">
        <v>64120</v>
      </c>
      <c r="Q43" s="100">
        <v>64321</v>
      </c>
      <c r="R43" s="101">
        <v>64815</v>
      </c>
      <c r="S43" s="101">
        <v>65027</v>
      </c>
      <c r="T43" s="101">
        <v>65376</v>
      </c>
      <c r="U43" s="101">
        <v>65657</v>
      </c>
      <c r="V43" s="101">
        <v>65933</v>
      </c>
      <c r="W43" s="101">
        <v>66484</v>
      </c>
      <c r="X43" s="101">
        <v>66843</v>
      </c>
      <c r="Y43" s="101">
        <v>67050</v>
      </c>
    </row>
    <row r="44" spans="2:17" s="24" customFormat="1" ht="15" customHeight="1">
      <c r="B44" s="102"/>
      <c r="C44" s="103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2:17" s="24" customFormat="1" ht="15" customHeight="1">
      <c r="B45" s="84"/>
      <c r="C45" s="83" t="s">
        <v>107</v>
      </c>
      <c r="D45" s="85"/>
      <c r="E45" s="85"/>
      <c r="F45" s="85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15.75" customHeight="1">
      <c r="A46" s="107"/>
      <c r="B46" s="108"/>
      <c r="C46" s="107"/>
      <c r="D46" s="109"/>
      <c r="E46" s="109"/>
      <c r="F46" s="109"/>
      <c r="G46" s="110"/>
      <c r="H46" s="110"/>
      <c r="I46" s="110"/>
      <c r="J46" s="110"/>
      <c r="K46" s="110"/>
      <c r="L46" s="110"/>
      <c r="M46" s="110"/>
      <c r="N46" s="110"/>
      <c r="O46" s="111"/>
      <c r="P46" s="111"/>
      <c r="Q46" s="112"/>
    </row>
    <row r="47" spans="1:17" ht="15.75" customHeight="1">
      <c r="A47" s="107"/>
      <c r="B47" s="108"/>
      <c r="C47" s="107"/>
      <c r="D47" s="109"/>
      <c r="E47" s="109"/>
      <c r="F47" s="109"/>
      <c r="G47" s="110"/>
      <c r="H47" s="110"/>
      <c r="I47" s="110"/>
      <c r="J47" s="110"/>
      <c r="K47" s="110"/>
      <c r="L47" s="110"/>
      <c r="M47" s="110"/>
      <c r="N47" s="110"/>
      <c r="O47" s="111"/>
      <c r="P47" s="111"/>
      <c r="Q47" s="112"/>
    </row>
    <row r="48" spans="1:17" ht="15.75" customHeight="1">
      <c r="A48" s="107"/>
      <c r="B48" s="108"/>
      <c r="C48" s="107"/>
      <c r="D48" s="109"/>
      <c r="E48" s="109"/>
      <c r="F48" s="109"/>
      <c r="G48" s="110"/>
      <c r="H48" s="110"/>
      <c r="I48" s="110"/>
      <c r="J48" s="110"/>
      <c r="K48" s="110"/>
      <c r="L48" s="110"/>
      <c r="M48" s="110"/>
      <c r="N48" s="110"/>
      <c r="O48" s="111"/>
      <c r="P48" s="111"/>
      <c r="Q48" s="112"/>
    </row>
    <row r="49" spans="1:25" s="119" customFormat="1" ht="15.75" customHeight="1">
      <c r="A49" s="107"/>
      <c r="B49" s="113" t="s">
        <v>65</v>
      </c>
      <c r="C49" s="114"/>
      <c r="D49" s="115"/>
      <c r="E49" s="115"/>
      <c r="F49" s="115"/>
      <c r="G49" s="116"/>
      <c r="H49" s="116"/>
      <c r="I49" s="116"/>
      <c r="J49" s="116"/>
      <c r="K49" s="116"/>
      <c r="L49" s="116"/>
      <c r="M49" s="116"/>
      <c r="N49" s="116"/>
      <c r="O49" s="117"/>
      <c r="P49" s="117"/>
      <c r="Q49" s="117"/>
      <c r="R49" s="118"/>
      <c r="S49" s="118"/>
      <c r="T49" s="118"/>
      <c r="U49" s="118"/>
      <c r="V49" s="118"/>
      <c r="W49" s="118"/>
      <c r="X49" s="118"/>
      <c r="Y49" s="118"/>
    </row>
    <row r="50" spans="1:25" s="119" customFormat="1" ht="15.75" customHeight="1">
      <c r="A50" s="107"/>
      <c r="B50" s="120"/>
      <c r="C50" s="114"/>
      <c r="D50" s="115">
        <v>1996</v>
      </c>
      <c r="E50" s="115">
        <v>1997</v>
      </c>
      <c r="F50" s="115">
        <v>1998</v>
      </c>
      <c r="G50" s="116">
        <v>1999</v>
      </c>
      <c r="H50" s="116">
        <v>2000</v>
      </c>
      <c r="I50" s="116">
        <v>2001</v>
      </c>
      <c r="J50" s="116">
        <v>2002</v>
      </c>
      <c r="K50" s="116">
        <v>2003</v>
      </c>
      <c r="L50" s="116">
        <v>2004</v>
      </c>
      <c r="M50" s="116">
        <v>2005</v>
      </c>
      <c r="N50" s="116">
        <v>2006</v>
      </c>
      <c r="O50" s="116">
        <v>2007</v>
      </c>
      <c r="P50" s="116">
        <v>2008</v>
      </c>
      <c r="Q50" s="117">
        <v>2009</v>
      </c>
      <c r="R50" s="118"/>
      <c r="S50" s="118"/>
      <c r="T50" s="118"/>
      <c r="U50" s="118"/>
      <c r="V50" s="118"/>
      <c r="W50" s="118"/>
      <c r="X50" s="118"/>
      <c r="Y50" s="118"/>
    </row>
    <row r="51" spans="1:25" s="119" customFormat="1" ht="15.75" customHeight="1">
      <c r="A51" s="107"/>
      <c r="B51" s="114"/>
      <c r="C51" s="113" t="s">
        <v>66</v>
      </c>
      <c r="D51" s="115">
        <v>7337.880616657964</v>
      </c>
      <c r="E51" s="115">
        <v>7455.262146976307</v>
      </c>
      <c r="F51" s="115">
        <v>7497.876193827669</v>
      </c>
      <c r="G51" s="115">
        <v>7380.154672240329</v>
      </c>
      <c r="H51" s="115">
        <v>7262.414443047682</v>
      </c>
      <c r="I51" s="121">
        <v>7328.452042205294</v>
      </c>
      <c r="J51" s="121">
        <v>7374.102756101287</v>
      </c>
      <c r="K51" s="121">
        <v>7239.3577605712235</v>
      </c>
      <c r="L51" s="121">
        <v>7009.862643273502</v>
      </c>
      <c r="M51" s="115">
        <f>M14</f>
        <v>6608.001911146916</v>
      </c>
      <c r="N51" s="115">
        <f>N14</f>
        <v>6383.931423245644</v>
      </c>
      <c r="O51" s="115">
        <f>O14</f>
        <v>6527.528495559649</v>
      </c>
      <c r="P51" s="115">
        <f>P14</f>
        <v>6464.455950432805</v>
      </c>
      <c r="Q51" s="115">
        <f>Q14</f>
        <v>6483.258509787891</v>
      </c>
      <c r="R51" s="118"/>
      <c r="S51" s="118"/>
      <c r="T51" s="118"/>
      <c r="U51" s="118"/>
      <c r="V51" s="118"/>
      <c r="W51" s="118"/>
      <c r="X51" s="118"/>
      <c r="Y51" s="118"/>
    </row>
    <row r="52" spans="1:25" s="119" customFormat="1" ht="15.75" customHeight="1">
      <c r="A52" s="107"/>
      <c r="B52" s="114"/>
      <c r="C52" s="113" t="s">
        <v>67</v>
      </c>
      <c r="D52" s="115">
        <v>1357.384502</v>
      </c>
      <c r="E52" s="115">
        <v>1282.740045</v>
      </c>
      <c r="F52" s="115">
        <v>1381.664450442</v>
      </c>
      <c r="G52" s="115">
        <v>1457.2180847459997</v>
      </c>
      <c r="H52" s="115">
        <v>1471.363376782</v>
      </c>
      <c r="I52" s="121">
        <v>1308.5531844173333</v>
      </c>
      <c r="J52" s="121">
        <v>1325.136586797</v>
      </c>
      <c r="K52" s="121">
        <v>1357.901094892</v>
      </c>
      <c r="L52" s="121">
        <v>1452.6331823664461</v>
      </c>
      <c r="M52" s="115">
        <f>M15+M23</f>
        <v>1572.9924043264143</v>
      </c>
      <c r="N52" s="115">
        <f>N15+N23</f>
        <v>1615.6480515080102</v>
      </c>
      <c r="O52" s="115">
        <f>O15+O23</f>
        <v>1736.093052658324</v>
      </c>
      <c r="P52" s="115">
        <f>P15+P23</f>
        <v>1842.3532756621983</v>
      </c>
      <c r="Q52" s="115">
        <f>Q15+Q23</f>
        <v>1825.1887871892327</v>
      </c>
      <c r="R52" s="118">
        <v>1831</v>
      </c>
      <c r="S52" s="118"/>
      <c r="T52" s="118"/>
      <c r="U52" s="118"/>
      <c r="V52" s="118"/>
      <c r="W52" s="118"/>
      <c r="X52" s="118"/>
      <c r="Y52" s="118"/>
    </row>
    <row r="53" spans="1:25" s="119" customFormat="1" ht="15.75" customHeight="1">
      <c r="A53" s="107"/>
      <c r="B53" s="114"/>
      <c r="C53" s="113" t="s">
        <v>68</v>
      </c>
      <c r="D53" s="115">
        <v>49.577999999999996</v>
      </c>
      <c r="E53" s="115">
        <v>145.192</v>
      </c>
      <c r="F53" s="115">
        <v>164.905</v>
      </c>
      <c r="G53" s="115">
        <v>156.370633333333</v>
      </c>
      <c r="H53" s="115">
        <v>65.43146666666668</v>
      </c>
      <c r="I53" s="121">
        <v>37.633933333333346</v>
      </c>
      <c r="J53" s="121">
        <v>131.0758129735254</v>
      </c>
      <c r="K53" s="121">
        <v>115.35090453820209</v>
      </c>
      <c r="L53" s="121">
        <v>55.24506589935862</v>
      </c>
      <c r="M53" s="115">
        <f>M25</f>
        <v>33.7</v>
      </c>
      <c r="N53" s="115">
        <f>N25</f>
        <v>33.7</v>
      </c>
      <c r="O53" s="115">
        <f>O25</f>
        <v>23.459</v>
      </c>
      <c r="P53" s="115">
        <f>P25</f>
        <v>27.595</v>
      </c>
      <c r="Q53" s="115">
        <f>Q25</f>
        <v>30.706</v>
      </c>
      <c r="R53" s="118"/>
      <c r="S53" s="118"/>
      <c r="T53" s="118"/>
      <c r="U53" s="118"/>
      <c r="V53" s="118"/>
      <c r="W53" s="118"/>
      <c r="X53" s="118"/>
      <c r="Y53" s="118"/>
    </row>
    <row r="54" spans="1:25" s="119" customFormat="1" ht="15.75" customHeight="1">
      <c r="A54" s="107"/>
      <c r="B54" s="114"/>
      <c r="C54" s="113" t="s">
        <v>69</v>
      </c>
      <c r="D54" s="115">
        <v>8744.843118657964</v>
      </c>
      <c r="E54" s="115">
        <v>8883.194191976307</v>
      </c>
      <c r="F54" s="115">
        <v>9044.44564426967</v>
      </c>
      <c r="G54" s="115">
        <v>8993.743390319663</v>
      </c>
      <c r="H54" s="115">
        <v>8799.209286496349</v>
      </c>
      <c r="I54" s="121">
        <v>8674.63915995596</v>
      </c>
      <c r="J54" s="121">
        <v>8830.315155871813</v>
      </c>
      <c r="K54" s="121">
        <v>8712.609760001424</v>
      </c>
      <c r="L54" s="121">
        <v>8517.740891539306</v>
      </c>
      <c r="M54" s="115">
        <f>SUM(M51:M53)</f>
        <v>8214.69431547333</v>
      </c>
      <c r="N54" s="115">
        <f>SUM(N51:N53)</f>
        <v>8033.279474753654</v>
      </c>
      <c r="O54" s="115">
        <f>SUM(O51:O53)</f>
        <v>8287.080548217973</v>
      </c>
      <c r="P54" s="115">
        <f>SUM(P51:P53)</f>
        <v>8334.404226095003</v>
      </c>
      <c r="Q54" s="115">
        <f>SUM(Q51:Q53)</f>
        <v>8339.153296977123</v>
      </c>
      <c r="R54" s="118"/>
      <c r="S54" s="118"/>
      <c r="T54" s="118"/>
      <c r="U54" s="118"/>
      <c r="V54" s="118"/>
      <c r="W54" s="118"/>
      <c r="X54" s="118"/>
      <c r="Y54" s="118"/>
    </row>
    <row r="55" spans="1:25" s="119" customFormat="1" ht="15.75" customHeight="1">
      <c r="A55" s="107"/>
      <c r="B55" s="114"/>
      <c r="C55" s="113" t="s">
        <v>70</v>
      </c>
      <c r="D55" s="115">
        <v>2251.012571</v>
      </c>
      <c r="E55" s="115">
        <v>2426.4353949999995</v>
      </c>
      <c r="F55" s="115">
        <v>2344.512964213</v>
      </c>
      <c r="G55" s="115">
        <v>2383.318936865</v>
      </c>
      <c r="H55" s="115">
        <v>2328.452924958</v>
      </c>
      <c r="I55" s="121">
        <v>1993.8312939669997</v>
      </c>
      <c r="J55" s="121">
        <v>2152.8766164120007</v>
      </c>
      <c r="K55" s="121">
        <v>2180.170521348</v>
      </c>
      <c r="L55" s="121">
        <v>2164.2780572555007</v>
      </c>
      <c r="M55" s="121">
        <f>M17+M27</f>
        <v>2134.1910726456053</v>
      </c>
      <c r="N55" s="121">
        <f>N17+N27</f>
        <v>2024.0115619876187</v>
      </c>
      <c r="O55" s="121">
        <f>O17+O27</f>
        <v>2140.0557395439887</v>
      </c>
      <c r="P55" s="121">
        <f>P17+P27</f>
        <v>2211.2152370425556</v>
      </c>
      <c r="Q55" s="121">
        <f>Q17+Q27</f>
        <v>2196.9562080906608</v>
      </c>
      <c r="R55" s="118">
        <v>2237</v>
      </c>
      <c r="S55" s="118"/>
      <c r="T55" s="118"/>
      <c r="U55" s="118"/>
      <c r="V55" s="118"/>
      <c r="W55" s="118"/>
      <c r="X55" s="118"/>
      <c r="Y55" s="118"/>
    </row>
    <row r="56" spans="1:25" s="119" customFormat="1" ht="15.75" customHeight="1">
      <c r="A56" s="107"/>
      <c r="B56" s="114"/>
      <c r="C56" s="113" t="s">
        <v>71</v>
      </c>
      <c r="D56" s="115">
        <v>6348.638547657964</v>
      </c>
      <c r="E56" s="115">
        <v>6291.8537969763065</v>
      </c>
      <c r="F56" s="115">
        <v>6543.562046723337</v>
      </c>
      <c r="G56" s="115">
        <v>6544.992986787996</v>
      </c>
      <c r="H56" s="115">
        <v>6433.117528205015</v>
      </c>
      <c r="I56" s="121">
        <v>6524.520653015435</v>
      </c>
      <c r="J56" s="121">
        <v>6562.520261889442</v>
      </c>
      <c r="K56" s="121">
        <v>6501.7841817528315</v>
      </c>
      <c r="L56" s="121">
        <v>6338.070930950473</v>
      </c>
      <c r="M56" s="121">
        <f>+M54-M55-M57</f>
        <v>6057.044242827726</v>
      </c>
      <c r="N56" s="121">
        <f>+N54-N55-N57</f>
        <v>5985.808912766035</v>
      </c>
      <c r="O56" s="121">
        <f>+O54-O55-O57</f>
        <v>6119.429808673985</v>
      </c>
      <c r="P56" s="121">
        <f>+P54-P55-P57</f>
        <v>6092.482989052447</v>
      </c>
      <c r="Q56" s="121">
        <f>+Q54-Q55-Q57</f>
        <v>6114.677088886462</v>
      </c>
      <c r="R56" s="118"/>
      <c r="S56" s="118"/>
      <c r="T56" s="118"/>
      <c r="U56" s="118"/>
      <c r="V56" s="118"/>
      <c r="W56" s="118"/>
      <c r="X56" s="118"/>
      <c r="Y56" s="118"/>
    </row>
    <row r="57" spans="1:25" s="119" customFormat="1" ht="15.75" customHeight="1">
      <c r="A57" s="107"/>
      <c r="B57" s="113"/>
      <c r="C57" s="113" t="s">
        <v>72</v>
      </c>
      <c r="D57" s="115">
        <v>145.192</v>
      </c>
      <c r="E57" s="115">
        <v>164.905</v>
      </c>
      <c r="F57" s="115">
        <v>156.37063333333333</v>
      </c>
      <c r="G57" s="115">
        <v>65.43146666666668</v>
      </c>
      <c r="H57" s="115">
        <v>37.638833333333345</v>
      </c>
      <c r="I57" s="121">
        <v>156.28721297352536</v>
      </c>
      <c r="J57" s="121">
        <v>114.91827757037038</v>
      </c>
      <c r="K57" s="121">
        <v>30.65505690059318</v>
      </c>
      <c r="L57" s="121">
        <v>15.391903333333355</v>
      </c>
      <c r="M57" s="115">
        <f>M29</f>
        <v>23.459</v>
      </c>
      <c r="N57" s="115">
        <f>N29</f>
        <v>23.459</v>
      </c>
      <c r="O57" s="115">
        <f>O29</f>
        <v>27.595</v>
      </c>
      <c r="P57" s="115">
        <f>P29</f>
        <v>30.706</v>
      </c>
      <c r="Q57" s="115">
        <f>Q29</f>
        <v>27.52</v>
      </c>
      <c r="R57" s="118"/>
      <c r="S57" s="118"/>
      <c r="T57" s="118"/>
      <c r="U57" s="118"/>
      <c r="V57" s="118"/>
      <c r="W57" s="118"/>
      <c r="X57" s="118"/>
      <c r="Y57" s="118"/>
    </row>
    <row r="58" spans="1:25" s="119" customFormat="1" ht="15.75" customHeight="1">
      <c r="A58" s="107"/>
      <c r="B58" s="113"/>
      <c r="C58" s="113" t="s">
        <v>73</v>
      </c>
      <c r="D58" s="115">
        <v>100</v>
      </c>
      <c r="E58" s="115">
        <v>100</v>
      </c>
      <c r="F58" s="115">
        <v>100</v>
      </c>
      <c r="G58" s="116">
        <v>100</v>
      </c>
      <c r="H58" s="116">
        <v>100</v>
      </c>
      <c r="I58" s="116">
        <v>100</v>
      </c>
      <c r="J58" s="116">
        <v>100</v>
      </c>
      <c r="K58" s="116">
        <v>100</v>
      </c>
      <c r="L58" s="116">
        <v>100</v>
      </c>
      <c r="M58" s="116">
        <v>100</v>
      </c>
      <c r="N58" s="116">
        <v>100</v>
      </c>
      <c r="O58" s="117">
        <v>100</v>
      </c>
      <c r="P58" s="117">
        <v>100</v>
      </c>
      <c r="Q58" s="117">
        <v>100</v>
      </c>
      <c r="R58" s="117">
        <v>100</v>
      </c>
      <c r="S58" s="117">
        <v>100</v>
      </c>
      <c r="T58" s="117">
        <v>100</v>
      </c>
      <c r="U58" s="117">
        <v>100</v>
      </c>
      <c r="V58" s="117">
        <v>100</v>
      </c>
      <c r="W58" s="117">
        <v>100</v>
      </c>
      <c r="X58" s="117">
        <v>100</v>
      </c>
      <c r="Y58" s="117">
        <v>100</v>
      </c>
    </row>
  </sheetData>
  <sheetProtection selectLockedCells="1" selectUnlockedCells="1"/>
  <hyperlinks>
    <hyperlink ref="J1" location="Sommaire!A1" display="Retour Sommaire"/>
  </hyperlinks>
  <printOptions horizontalCentered="1"/>
  <pageMargins left="0.2361111111111111" right="0.19652777777777777" top="0.39375" bottom="0.31527777777777777" header="0.5118055555555555" footer="0.31527777777777777"/>
  <pageSetup fitToHeight="1" fitToWidth="1" horizontalDpi="300" verticalDpi="300" orientation="portrait" paperSize="9"/>
  <headerFooter alignWithMargins="0">
    <oddFooter>&amp;C&amp;"Times New Roman,Normal"&amp;11 200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N62" sqref="N62"/>
    </sheetView>
  </sheetViews>
  <sheetFormatPr defaultColWidth="11.421875" defaultRowHeight="12.75"/>
  <cols>
    <col min="1" max="1" width="2.00390625" style="0" customWidth="1"/>
    <col min="2" max="6" width="12.7109375" style="0" customWidth="1"/>
    <col min="7" max="7" width="4.140625" style="0" customWidth="1"/>
    <col min="8" max="12" width="12.7109375" style="0" customWidth="1"/>
  </cols>
  <sheetData>
    <row r="1" spans="7:12" ht="14.25">
      <c r="G1" s="122" t="s">
        <v>15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2.7109375" style="98" customWidth="1"/>
    <col min="2" max="2" width="6.28125" style="98" customWidth="1"/>
    <col min="3" max="3" width="40.7109375" style="98" customWidth="1"/>
    <col min="4" max="17" width="12.7109375" style="98" customWidth="1"/>
    <col min="18" max="16384" width="11.421875" style="98" customWidth="1"/>
  </cols>
  <sheetData>
    <row r="1" spans="1:10" ht="18.75">
      <c r="A1" s="15"/>
      <c r="B1" s="349" t="s">
        <v>74</v>
      </c>
      <c r="C1" s="349"/>
      <c r="D1" s="349"/>
      <c r="E1" s="349"/>
      <c r="F1" s="349"/>
      <c r="G1" s="349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4110</v>
      </c>
      <c r="E6" s="32">
        <v>4110</v>
      </c>
      <c r="F6" s="32">
        <v>4110</v>
      </c>
      <c r="G6" s="32">
        <v>4110</v>
      </c>
      <c r="H6" s="32">
        <v>4110</v>
      </c>
      <c r="I6" s="32">
        <v>4110</v>
      </c>
      <c r="J6" s="32">
        <v>4110</v>
      </c>
      <c r="K6" s="32">
        <v>4110</v>
      </c>
      <c r="L6" s="32">
        <v>4110</v>
      </c>
      <c r="M6" s="32">
        <v>4110</v>
      </c>
      <c r="N6" s="32">
        <v>4110</v>
      </c>
      <c r="O6" s="32">
        <v>4110</v>
      </c>
      <c r="P6" s="32">
        <v>4110</v>
      </c>
      <c r="Q6" s="32">
        <v>4110</v>
      </c>
      <c r="R6" s="32">
        <v>4110</v>
      </c>
      <c r="S6" s="32">
        <v>4110</v>
      </c>
      <c r="T6" s="32">
        <v>4110</v>
      </c>
      <c r="U6" s="32">
        <v>4110</v>
      </c>
      <c r="V6" s="32">
        <v>4110</v>
      </c>
      <c r="W6" s="32">
        <v>4110</v>
      </c>
      <c r="X6" s="32">
        <v>4110</v>
      </c>
      <c r="Y6" s="32">
        <v>4110</v>
      </c>
    </row>
    <row r="7" spans="1:17" ht="14.25">
      <c r="A7" s="124" t="s">
        <v>24</v>
      </c>
      <c r="B7" s="34"/>
      <c r="C7" s="33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ht="15" thickBot="1">
      <c r="A8" s="33"/>
      <c r="B8" s="34"/>
      <c r="C8" s="33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25" ht="15">
      <c r="A9" s="37"/>
      <c r="B9" s="38">
        <v>121</v>
      </c>
      <c r="C9" s="39" t="s">
        <v>25</v>
      </c>
      <c r="D9" s="40">
        <v>6158.347584752348</v>
      </c>
      <c r="E9" s="40">
        <v>6179.857330211904</v>
      </c>
      <c r="F9" s="40">
        <v>5866.020199503278</v>
      </c>
      <c r="G9" s="40">
        <v>5722.2533682</v>
      </c>
      <c r="H9" s="334">
        <v>5406.544</v>
      </c>
      <c r="I9" s="40">
        <v>5509.352</v>
      </c>
      <c r="J9" s="40">
        <v>5706.065</v>
      </c>
      <c r="K9" s="40">
        <v>5631.003</v>
      </c>
      <c r="L9" s="40">
        <v>5405.5419999999995</v>
      </c>
      <c r="M9" s="40">
        <v>5270.0109999999995</v>
      </c>
      <c r="N9" s="40">
        <v>5106.68</v>
      </c>
      <c r="O9" s="40">
        <v>5021.289</v>
      </c>
      <c r="P9" s="40">
        <v>5002.674</v>
      </c>
      <c r="Q9" s="40">
        <v>4996.129</v>
      </c>
      <c r="R9" s="40">
        <v>5024.728</v>
      </c>
      <c r="S9" s="40">
        <v>5118.179</v>
      </c>
      <c r="T9" s="40">
        <v>4859.798000000001</v>
      </c>
      <c r="U9" s="40">
        <v>4622.9439999999995</v>
      </c>
      <c r="V9" s="40">
        <v>4623.183</v>
      </c>
      <c r="W9" s="40">
        <v>4664.981</v>
      </c>
      <c r="X9" s="40">
        <v>4679.407999999999</v>
      </c>
      <c r="Y9" s="40">
        <v>4625.609</v>
      </c>
    </row>
    <row r="10" spans="1:25" ht="15">
      <c r="A10" s="15"/>
      <c r="B10" s="42">
        <v>96</v>
      </c>
      <c r="C10" s="43" t="s">
        <v>26</v>
      </c>
      <c r="D10" s="127">
        <v>282.11397468145384</v>
      </c>
      <c r="E10" s="44">
        <v>278.3328929712904</v>
      </c>
      <c r="F10" s="44">
        <v>278.2146454064711</v>
      </c>
      <c r="G10" s="44">
        <v>281.22068573594066</v>
      </c>
      <c r="H10" s="335">
        <v>275.7465649035687</v>
      </c>
      <c r="I10" s="44">
        <v>277.39287233779953</v>
      </c>
      <c r="J10" s="44">
        <v>280.5363901392642</v>
      </c>
      <c r="K10" s="44">
        <v>282.9421705156258</v>
      </c>
      <c r="L10" s="44">
        <v>285.3420517313528</v>
      </c>
      <c r="M10" s="44">
        <v>287.83812310828193</v>
      </c>
      <c r="N10" s="44">
        <v>288.760079934517</v>
      </c>
      <c r="O10" s="44">
        <v>297.8593570296392</v>
      </c>
      <c r="P10" s="44">
        <v>295.3702695798288</v>
      </c>
      <c r="Q10" s="44">
        <v>298.2623727289668</v>
      </c>
      <c r="R10" s="44">
        <v>302.35439470554417</v>
      </c>
      <c r="S10" s="44">
        <v>304.22305276935407</v>
      </c>
      <c r="T10" s="44">
        <v>304.0633330850375</v>
      </c>
      <c r="U10" s="44">
        <v>303.80877315407673</v>
      </c>
      <c r="V10" s="44">
        <v>306.96556311960836</v>
      </c>
      <c r="W10" s="44">
        <v>311.42132969030325</v>
      </c>
      <c r="X10" s="44">
        <v>312.89140079257885</v>
      </c>
      <c r="Y10" s="44">
        <v>311.78141213405615</v>
      </c>
    </row>
    <row r="11" spans="1:25" ht="15.75" thickBot="1">
      <c r="A11" s="15"/>
      <c r="B11" s="45">
        <v>12</v>
      </c>
      <c r="C11" s="46" t="s">
        <v>27</v>
      </c>
      <c r="D11" s="47">
        <v>1737.3559146044163</v>
      </c>
      <c r="E11" s="47">
        <v>1720.057568867714</v>
      </c>
      <c r="F11" s="47">
        <v>1632.0127297520012</v>
      </c>
      <c r="G11" s="47">
        <v>1609.2160161600002</v>
      </c>
      <c r="H11" s="336">
        <v>1490.835936</v>
      </c>
      <c r="I11" s="47">
        <v>1528.2549760000004</v>
      </c>
      <c r="J11" s="47">
        <v>1600.7588770000002</v>
      </c>
      <c r="K11" s="47">
        <v>1593.248211</v>
      </c>
      <c r="L11" s="47">
        <v>1542.428445</v>
      </c>
      <c r="M11" s="47">
        <v>1516.9100749999998</v>
      </c>
      <c r="N11" s="47">
        <v>1474.6053249999995</v>
      </c>
      <c r="O11" s="47">
        <v>1495.637913</v>
      </c>
      <c r="P11" s="47">
        <v>1477.6411680000006</v>
      </c>
      <c r="Q11" s="47">
        <v>1490.15729</v>
      </c>
      <c r="R11" s="47">
        <v>1519.2485929999993</v>
      </c>
      <c r="S11" s="47">
        <v>1557.0680399999999</v>
      </c>
      <c r="T11" s="47">
        <v>1477.6863779999994</v>
      </c>
      <c r="U11" s="47">
        <v>1404.490945</v>
      </c>
      <c r="V11" s="47">
        <v>1419.1579730000003</v>
      </c>
      <c r="W11" s="47">
        <v>1452.7745860000005</v>
      </c>
      <c r="X11" s="47">
        <v>1464.1465239999998</v>
      </c>
      <c r="Y11" s="47">
        <v>1442.1789059999994</v>
      </c>
    </row>
    <row r="12" spans="1:25" ht="14.25">
      <c r="A12" s="128" t="s">
        <v>75</v>
      </c>
      <c r="B12" s="129"/>
      <c r="C12" s="130"/>
      <c r="D12" s="125"/>
      <c r="E12" s="125"/>
      <c r="F12" s="125"/>
      <c r="G12" s="125"/>
      <c r="H12" s="346"/>
      <c r="I12" s="125"/>
      <c r="J12" s="125"/>
      <c r="K12" s="125"/>
      <c r="L12" s="125"/>
      <c r="M12" s="125"/>
      <c r="N12" s="125"/>
      <c r="O12" s="125"/>
      <c r="P12" s="125"/>
      <c r="Q12" s="125"/>
      <c r="R12" s="131"/>
      <c r="S12" s="131"/>
      <c r="T12" s="131"/>
      <c r="U12" s="131"/>
      <c r="V12" s="131"/>
      <c r="W12" s="131"/>
      <c r="X12" s="131"/>
      <c r="Y12" s="131"/>
    </row>
    <row r="13" spans="1:17" ht="15" thickBot="1">
      <c r="A13" s="33"/>
      <c r="B13" s="34"/>
      <c r="C13" s="33"/>
      <c r="D13" s="126"/>
      <c r="E13" s="126"/>
      <c r="F13" s="126"/>
      <c r="G13" s="126"/>
      <c r="H13" s="347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25" ht="15">
      <c r="A14" s="15"/>
      <c r="B14" s="49" t="s">
        <v>30</v>
      </c>
      <c r="C14" s="50" t="s">
        <v>31</v>
      </c>
      <c r="D14" s="51">
        <v>1982.1228412374228</v>
      </c>
      <c r="E14" s="51">
        <v>1985.7314236166312</v>
      </c>
      <c r="F14" s="51">
        <v>1882.556996106853</v>
      </c>
      <c r="G14" s="51">
        <v>1847.4499432240013</v>
      </c>
      <c r="H14" s="338">
        <v>1731.774436</v>
      </c>
      <c r="I14" s="51">
        <v>1747.2491760000005</v>
      </c>
      <c r="J14" s="51">
        <v>1867.869977</v>
      </c>
      <c r="K14" s="51">
        <v>1858.1571110000002</v>
      </c>
      <c r="L14" s="51">
        <v>1789.224045</v>
      </c>
      <c r="M14" s="51">
        <v>1754.6085749999997</v>
      </c>
      <c r="N14" s="51">
        <v>1708.1550249999996</v>
      </c>
      <c r="O14" s="51">
        <v>1716.469513</v>
      </c>
      <c r="P14" s="51">
        <v>1682.4986680000006</v>
      </c>
      <c r="Q14" s="51">
        <v>1714.45129</v>
      </c>
      <c r="R14" s="51">
        <v>1758.1139169999994</v>
      </c>
      <c r="S14" s="51">
        <v>1824.8336319999999</v>
      </c>
      <c r="T14" s="51">
        <v>1706.8629199999993</v>
      </c>
      <c r="U14" s="51">
        <v>1604.0700620000002</v>
      </c>
      <c r="V14" s="51">
        <v>1619.6327970000002</v>
      </c>
      <c r="W14" s="262">
        <v>1669.1711110000006</v>
      </c>
      <c r="X14" s="262">
        <v>1693.609178</v>
      </c>
      <c r="Y14" s="262">
        <v>1673.3241129999994</v>
      </c>
    </row>
    <row r="15" spans="1:25" ht="15">
      <c r="A15" s="37"/>
      <c r="B15" s="52" t="s">
        <v>32</v>
      </c>
      <c r="C15" s="53" t="s">
        <v>33</v>
      </c>
      <c r="D15" s="54">
        <v>31.878125</v>
      </c>
      <c r="E15" s="54">
        <v>24.919045000000004</v>
      </c>
      <c r="F15" s="54">
        <v>24.734069999999996</v>
      </c>
      <c r="G15" s="54">
        <v>24.38854</v>
      </c>
      <c r="H15" s="339">
        <v>20.7951</v>
      </c>
      <c r="I15" s="54">
        <v>12.7169</v>
      </c>
      <c r="J15" s="54">
        <v>12.2698</v>
      </c>
      <c r="K15" s="54">
        <v>11.343800000000002</v>
      </c>
      <c r="L15" s="54">
        <v>12.604099999999999</v>
      </c>
      <c r="M15" s="54">
        <v>15.5188</v>
      </c>
      <c r="N15" s="54">
        <v>14.9505</v>
      </c>
      <c r="O15" s="54">
        <v>10.394100000000002</v>
      </c>
      <c r="P15" s="54">
        <v>11.0887</v>
      </c>
      <c r="Q15" s="54">
        <v>10.7522</v>
      </c>
      <c r="R15" s="54">
        <v>10.087686999999999</v>
      </c>
      <c r="S15" s="54">
        <v>9.130875</v>
      </c>
      <c r="T15" s="54">
        <v>9.592127999999999</v>
      </c>
      <c r="U15" s="54">
        <v>9.648165000000002</v>
      </c>
      <c r="V15" s="54">
        <v>6.516085</v>
      </c>
      <c r="W15" s="263">
        <v>5.7542</v>
      </c>
      <c r="X15" s="263">
        <v>4.3450700000000015</v>
      </c>
      <c r="Y15" s="263">
        <v>4.429143000000001</v>
      </c>
    </row>
    <row r="16" spans="1:25" ht="15">
      <c r="A16" s="55"/>
      <c r="B16" s="56" t="s">
        <v>34</v>
      </c>
      <c r="C16" s="57" t="s">
        <v>44</v>
      </c>
      <c r="D16" s="58">
        <v>31.239</v>
      </c>
      <c r="E16" s="58">
        <v>24.7626</v>
      </c>
      <c r="F16" s="58">
        <v>24.615900000000003</v>
      </c>
      <c r="G16" s="58">
        <v>24.185499999999998</v>
      </c>
      <c r="H16" s="340">
        <v>20.6284</v>
      </c>
      <c r="I16" s="58">
        <v>12.5424</v>
      </c>
      <c r="J16" s="58">
        <v>12.1772</v>
      </c>
      <c r="K16" s="58">
        <v>10.9922</v>
      </c>
      <c r="L16" s="58">
        <v>11.976600000000001</v>
      </c>
      <c r="M16" s="58">
        <v>15.4189</v>
      </c>
      <c r="N16" s="58">
        <v>14.9159</v>
      </c>
      <c r="O16" s="58">
        <v>10.3624</v>
      </c>
      <c r="P16" s="58">
        <v>10.7855</v>
      </c>
      <c r="Q16" s="58">
        <v>10.645900000000001</v>
      </c>
      <c r="R16" s="58">
        <v>9.620884</v>
      </c>
      <c r="S16" s="58">
        <v>8.831157000000001</v>
      </c>
      <c r="T16" s="58">
        <v>9.183320999999998</v>
      </c>
      <c r="U16" s="58">
        <v>9.022714999999996</v>
      </c>
      <c r="V16" s="58">
        <v>6.098196999999999</v>
      </c>
      <c r="W16" s="264">
        <v>5.105907</v>
      </c>
      <c r="X16" s="264">
        <v>4.158042999999999</v>
      </c>
      <c r="Y16" s="264">
        <v>4.426196000000001</v>
      </c>
    </row>
    <row r="17" spans="1:25" ht="15">
      <c r="A17" s="37"/>
      <c r="B17" s="60" t="s">
        <v>36</v>
      </c>
      <c r="C17" s="53" t="s">
        <v>37</v>
      </c>
      <c r="D17" s="61">
        <v>276.002895</v>
      </c>
      <c r="E17" s="61">
        <v>286.34012</v>
      </c>
      <c r="F17" s="61">
        <v>273.25379</v>
      </c>
      <c r="G17" s="61">
        <v>260.669775</v>
      </c>
      <c r="H17" s="61">
        <v>261.7336</v>
      </c>
      <c r="I17" s="61">
        <v>231.7111</v>
      </c>
      <c r="J17" s="61">
        <v>279.3809</v>
      </c>
      <c r="K17" s="61">
        <v>276.2527</v>
      </c>
      <c r="L17" s="61">
        <v>259.3997</v>
      </c>
      <c r="M17" s="61">
        <v>253.2173</v>
      </c>
      <c r="N17" s="61">
        <v>248.5002</v>
      </c>
      <c r="O17" s="61">
        <v>231.22570000000002</v>
      </c>
      <c r="P17" s="61">
        <v>215.9462</v>
      </c>
      <c r="Q17" s="61">
        <v>235.0462</v>
      </c>
      <c r="R17" s="61">
        <v>248.95301099999998</v>
      </c>
      <c r="S17" s="61">
        <v>276.89646700000003</v>
      </c>
      <c r="T17" s="61">
        <v>238.76867</v>
      </c>
      <c r="U17" s="61">
        <v>209.22728199999997</v>
      </c>
      <c r="V17" s="61">
        <v>206.99090899999993</v>
      </c>
      <c r="W17" s="263">
        <v>222.15072500000008</v>
      </c>
      <c r="X17" s="263">
        <v>233.80772400000004</v>
      </c>
      <c r="Y17" s="263">
        <v>235.57434999999998</v>
      </c>
    </row>
    <row r="18" spans="1:25" ht="15">
      <c r="A18" s="55"/>
      <c r="B18" s="56" t="s">
        <v>38</v>
      </c>
      <c r="C18" s="57" t="s">
        <v>39</v>
      </c>
      <c r="D18" s="132">
        <v>249.844</v>
      </c>
      <c r="E18" s="58">
        <v>263.80600000000004</v>
      </c>
      <c r="F18" s="58">
        <v>256.3673</v>
      </c>
      <c r="G18" s="58">
        <v>244.82</v>
      </c>
      <c r="H18" s="340">
        <v>239.9481</v>
      </c>
      <c r="I18" s="58">
        <v>213.3608</v>
      </c>
      <c r="J18" s="58">
        <v>255.06779999999998</v>
      </c>
      <c r="K18" s="58">
        <v>259.06780000000003</v>
      </c>
      <c r="L18" s="58">
        <v>243.7323</v>
      </c>
      <c r="M18" s="58">
        <v>240.7676</v>
      </c>
      <c r="N18" s="58">
        <v>244.6596</v>
      </c>
      <c r="O18" s="58">
        <v>229.5787</v>
      </c>
      <c r="P18" s="58">
        <v>213.7996</v>
      </c>
      <c r="Q18" s="58">
        <v>227.5042</v>
      </c>
      <c r="R18" s="58">
        <v>230.246611</v>
      </c>
      <c r="S18" s="58">
        <v>234.281317</v>
      </c>
      <c r="T18" s="58">
        <v>199.14663300000004</v>
      </c>
      <c r="U18" s="58">
        <v>191.34148599999997</v>
      </c>
      <c r="V18" s="58">
        <v>190.212522</v>
      </c>
      <c r="W18" s="264">
        <v>192.58716300000003</v>
      </c>
      <c r="X18" s="264">
        <v>208.325292</v>
      </c>
      <c r="Y18" s="264">
        <v>216.99792900000006</v>
      </c>
    </row>
    <row r="19" spans="1:25" ht="15.75" thickBot="1">
      <c r="A19" s="15"/>
      <c r="B19" s="45">
        <v>12</v>
      </c>
      <c r="C19" s="62" t="s">
        <v>40</v>
      </c>
      <c r="D19" s="47">
        <v>1737.3559146044163</v>
      </c>
      <c r="E19" s="47">
        <v>1720.057568867714</v>
      </c>
      <c r="F19" s="47">
        <v>1632.0127297520012</v>
      </c>
      <c r="G19" s="47">
        <v>1609.2160161600002</v>
      </c>
      <c r="H19" s="336">
        <v>1490.835936</v>
      </c>
      <c r="I19" s="47">
        <v>1528.2549760000004</v>
      </c>
      <c r="J19" s="47">
        <v>1600.7588770000002</v>
      </c>
      <c r="K19" s="47">
        <v>1593.248211</v>
      </c>
      <c r="L19" s="47">
        <v>1542.428445</v>
      </c>
      <c r="M19" s="47">
        <v>1516.9100749999998</v>
      </c>
      <c r="N19" s="47">
        <v>1474.6053249999995</v>
      </c>
      <c r="O19" s="47">
        <v>1495.637913</v>
      </c>
      <c r="P19" s="47">
        <v>1477.6411680000006</v>
      </c>
      <c r="Q19" s="47">
        <v>1490.15729</v>
      </c>
      <c r="R19" s="47">
        <v>1519.2485929999993</v>
      </c>
      <c r="S19" s="47">
        <v>1557.0680399999999</v>
      </c>
      <c r="T19" s="47">
        <v>1477.6863779999994</v>
      </c>
      <c r="U19" s="47">
        <v>1404.490945</v>
      </c>
      <c r="V19" s="47">
        <v>1419.1579730000003</v>
      </c>
      <c r="W19" s="265">
        <v>1452.7745860000005</v>
      </c>
      <c r="X19" s="265">
        <v>1464.1465239999998</v>
      </c>
      <c r="Y19" s="265">
        <v>1442.1789059999994</v>
      </c>
    </row>
    <row r="20" spans="1:25" ht="14.25">
      <c r="A20" s="133" t="s">
        <v>76</v>
      </c>
      <c r="B20" s="129"/>
      <c r="C20" s="130"/>
      <c r="D20" s="125"/>
      <c r="E20" s="125"/>
      <c r="F20" s="125"/>
      <c r="G20" s="125"/>
      <c r="H20" s="346"/>
      <c r="I20" s="125"/>
      <c r="J20" s="125"/>
      <c r="K20" s="125"/>
      <c r="L20" s="125"/>
      <c r="M20" s="125"/>
      <c r="N20" s="125"/>
      <c r="O20" s="125"/>
      <c r="P20" s="125"/>
      <c r="Q20" s="125"/>
      <c r="R20" s="134"/>
      <c r="S20" s="134"/>
      <c r="T20" s="134"/>
      <c r="U20" s="134"/>
      <c r="V20" s="134"/>
      <c r="W20" s="134"/>
      <c r="X20" s="134"/>
      <c r="Y20" s="134"/>
    </row>
    <row r="21" spans="1:17" ht="15" thickBot="1">
      <c r="A21" s="33"/>
      <c r="B21" s="34"/>
      <c r="C21" s="33"/>
      <c r="D21" s="126"/>
      <c r="E21" s="126"/>
      <c r="F21" s="126"/>
      <c r="G21" s="126"/>
      <c r="H21" s="347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25" ht="15">
      <c r="A22" s="15"/>
      <c r="B22" s="49">
        <v>12</v>
      </c>
      <c r="C22" s="63" t="s">
        <v>40</v>
      </c>
      <c r="D22" s="51">
        <v>1737.3559146044163</v>
      </c>
      <c r="E22" s="51">
        <v>1720.057568867714</v>
      </c>
      <c r="F22" s="51">
        <v>1632.0127297520012</v>
      </c>
      <c r="G22" s="51">
        <v>1609.2160161600002</v>
      </c>
      <c r="H22" s="338">
        <v>1490.835936</v>
      </c>
      <c r="I22" s="51">
        <v>1528.2549760000004</v>
      </c>
      <c r="J22" s="51">
        <v>1600.7588770000002</v>
      </c>
      <c r="K22" s="51">
        <v>1593.248211</v>
      </c>
      <c r="L22" s="51">
        <v>1542.428445</v>
      </c>
      <c r="M22" s="51">
        <v>1516.9100749999998</v>
      </c>
      <c r="N22" s="51">
        <v>1474.6053249999995</v>
      </c>
      <c r="O22" s="51">
        <v>1495.637913</v>
      </c>
      <c r="P22" s="51">
        <v>1477.6411680000006</v>
      </c>
      <c r="Q22" s="51">
        <v>1490.15729</v>
      </c>
      <c r="R22" s="51">
        <v>1519.2485929999993</v>
      </c>
      <c r="S22" s="51">
        <v>1557.0680399999999</v>
      </c>
      <c r="T22" s="51">
        <v>1477.6863779999994</v>
      </c>
      <c r="U22" s="51">
        <v>1404.490945</v>
      </c>
      <c r="V22" s="51">
        <v>1419.1579730000003</v>
      </c>
      <c r="W22" s="266">
        <v>1487.866</v>
      </c>
      <c r="X22" s="266">
        <v>1464.1465239999998</v>
      </c>
      <c r="Y22" s="266">
        <v>1442.1789059999994</v>
      </c>
    </row>
    <row r="23" spans="1:25" ht="15">
      <c r="A23" s="37"/>
      <c r="B23" s="64">
        <v>20</v>
      </c>
      <c r="C23" s="65" t="s">
        <v>43</v>
      </c>
      <c r="D23" s="44">
        <v>312.4041920000001</v>
      </c>
      <c r="E23" s="44">
        <v>285.105745</v>
      </c>
      <c r="F23" s="44">
        <v>308.061593</v>
      </c>
      <c r="G23" s="44">
        <v>339.721348</v>
      </c>
      <c r="H23" s="335">
        <v>326.4932</v>
      </c>
      <c r="I23" s="44">
        <v>249.57920000000001</v>
      </c>
      <c r="J23" s="44">
        <v>289.54690000000005</v>
      </c>
      <c r="K23" s="44">
        <v>273.46709999999996</v>
      </c>
      <c r="L23" s="44">
        <v>327.0125</v>
      </c>
      <c r="M23" s="44">
        <v>376.4407</v>
      </c>
      <c r="N23" s="44">
        <v>392.61129999999997</v>
      </c>
      <c r="O23" s="44">
        <v>414.1463</v>
      </c>
      <c r="P23" s="44">
        <v>407.548</v>
      </c>
      <c r="Q23" s="44">
        <v>409.1493</v>
      </c>
      <c r="R23" s="44">
        <v>408.345154</v>
      </c>
      <c r="S23" s="44">
        <v>375.39735200000007</v>
      </c>
      <c r="T23" s="44">
        <v>383.622179</v>
      </c>
      <c r="U23" s="44">
        <v>382.9716479999999</v>
      </c>
      <c r="V23" s="44">
        <v>365.56811300000004</v>
      </c>
      <c r="W23" s="267">
        <v>343.73854500000004</v>
      </c>
      <c r="X23" s="267">
        <v>323.142587</v>
      </c>
      <c r="Y23" s="267">
        <v>322.48220499999996</v>
      </c>
    </row>
    <row r="24" spans="1:25" ht="15">
      <c r="A24" s="66"/>
      <c r="B24" s="56"/>
      <c r="C24" s="67" t="s">
        <v>44</v>
      </c>
      <c r="D24" s="58">
        <v>294.5001</v>
      </c>
      <c r="E24" s="58">
        <v>267.3821</v>
      </c>
      <c r="F24" s="58">
        <v>292.2841</v>
      </c>
      <c r="G24" s="58">
        <v>320.745</v>
      </c>
      <c r="H24" s="340">
        <v>309.5827</v>
      </c>
      <c r="I24" s="58">
        <v>235.3332</v>
      </c>
      <c r="J24" s="58">
        <v>270.8115</v>
      </c>
      <c r="K24" s="58">
        <v>255.10410000000002</v>
      </c>
      <c r="L24" s="58">
        <v>306.4689</v>
      </c>
      <c r="M24" s="58">
        <v>355.297</v>
      </c>
      <c r="N24" s="58">
        <v>375.3288</v>
      </c>
      <c r="O24" s="58">
        <v>395.72740000000005</v>
      </c>
      <c r="P24" s="58">
        <v>394.44309999999996</v>
      </c>
      <c r="Q24" s="58">
        <v>396.20320000000004</v>
      </c>
      <c r="R24" s="58">
        <v>396.75463599999983</v>
      </c>
      <c r="S24" s="58">
        <v>366.163297</v>
      </c>
      <c r="T24" s="58">
        <v>376.659419</v>
      </c>
      <c r="U24" s="58">
        <v>374.1781340000001</v>
      </c>
      <c r="V24" s="58">
        <v>356.3007310000001</v>
      </c>
      <c r="W24" s="268">
        <v>335.0948169999999</v>
      </c>
      <c r="X24" s="268">
        <v>313.052707</v>
      </c>
      <c r="Y24" s="268">
        <v>314.4755219999999</v>
      </c>
    </row>
    <row r="25" spans="1:25" ht="15.75" thickBot="1">
      <c r="A25" s="15"/>
      <c r="B25" s="64">
        <v>100</v>
      </c>
      <c r="C25" s="65" t="s">
        <v>45</v>
      </c>
      <c r="D25" s="47">
        <v>0</v>
      </c>
      <c r="E25" s="47">
        <v>96.392</v>
      </c>
      <c r="F25" s="47">
        <v>105.205</v>
      </c>
      <c r="G25" s="47">
        <v>73.522</v>
      </c>
      <c r="H25" s="336">
        <v>11.825</v>
      </c>
      <c r="I25" s="47">
        <v>11.440100000000001</v>
      </c>
      <c r="J25" s="47">
        <v>76.42801599999999</v>
      </c>
      <c r="K25" s="47">
        <v>66.91108634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69">
        <v>2049.7601066044163</v>
      </c>
      <c r="E26" s="69">
        <v>2101.555313867714</v>
      </c>
      <c r="F26" s="69">
        <v>2045.279322752001</v>
      </c>
      <c r="G26" s="69">
        <v>2022.4593641600002</v>
      </c>
      <c r="H26" s="341">
        <v>1829.1541359999999</v>
      </c>
      <c r="I26" s="69">
        <v>1789.2742760000003</v>
      </c>
      <c r="J26" s="69">
        <v>1966.7337930000003</v>
      </c>
      <c r="K26" s="69">
        <v>1933.62639734</v>
      </c>
      <c r="L26" s="69">
        <v>1869.440945</v>
      </c>
      <c r="M26" s="69">
        <v>1893.3507749999999</v>
      </c>
      <c r="N26" s="69">
        <v>1867.2166249999996</v>
      </c>
      <c r="O26" s="69">
        <v>1909.784213</v>
      </c>
      <c r="P26" s="69">
        <v>1885.1891680000006</v>
      </c>
      <c r="Q26" s="69">
        <v>1899.3065900000001</v>
      </c>
      <c r="R26" s="69">
        <v>1927.5937469999994</v>
      </c>
      <c r="S26" s="69">
        <v>1932.465392</v>
      </c>
      <c r="T26" s="69">
        <v>1861.3085569999994</v>
      </c>
      <c r="U26" s="69">
        <v>1787.462593</v>
      </c>
      <c r="V26" s="69">
        <v>1784.7260860000004</v>
      </c>
      <c r="W26" s="270">
        <v>1831.6045450000001</v>
      </c>
      <c r="X26" s="270">
        <v>1787.2891109999998</v>
      </c>
      <c r="Y26" s="270">
        <v>1764.6611109999994</v>
      </c>
    </row>
    <row r="27" spans="1:25" ht="15">
      <c r="A27" s="37"/>
      <c r="B27" s="38">
        <v>30</v>
      </c>
      <c r="C27" s="39" t="s">
        <v>47</v>
      </c>
      <c r="D27" s="40">
        <v>414.751432</v>
      </c>
      <c r="E27" s="40">
        <v>428.138435</v>
      </c>
      <c r="F27" s="40">
        <v>356.72691800000007</v>
      </c>
      <c r="G27" s="40">
        <v>379.23479199999997</v>
      </c>
      <c r="H27" s="334">
        <v>293.3896</v>
      </c>
      <c r="I27" s="40">
        <v>168.4076</v>
      </c>
      <c r="J27" s="40">
        <v>228.2275</v>
      </c>
      <c r="K27" s="40">
        <v>302.8587</v>
      </c>
      <c r="L27" s="40">
        <v>279.80129999999997</v>
      </c>
      <c r="M27" s="40">
        <v>250.4518</v>
      </c>
      <c r="N27" s="40">
        <v>259.9356</v>
      </c>
      <c r="O27" s="40">
        <v>272.1768</v>
      </c>
      <c r="P27" s="40">
        <v>277.765</v>
      </c>
      <c r="Q27" s="40">
        <v>270.8994</v>
      </c>
      <c r="R27" s="40">
        <v>286.11423200000013</v>
      </c>
      <c r="S27" s="40">
        <v>315.445417</v>
      </c>
      <c r="T27" s="40">
        <v>267.3459470000001</v>
      </c>
      <c r="U27" s="40">
        <v>239.672241</v>
      </c>
      <c r="V27" s="40">
        <v>229.35162</v>
      </c>
      <c r="W27" s="267">
        <v>235.6819070000001</v>
      </c>
      <c r="X27" s="267">
        <v>236.0295220000001</v>
      </c>
      <c r="Y27" s="267">
        <v>238.01359399999998</v>
      </c>
    </row>
    <row r="28" spans="1:25" ht="15">
      <c r="A28" s="55"/>
      <c r="B28" s="56"/>
      <c r="C28" s="67" t="s">
        <v>48</v>
      </c>
      <c r="D28" s="58">
        <v>274.2443</v>
      </c>
      <c r="E28" s="58">
        <v>290.6959</v>
      </c>
      <c r="F28" s="58">
        <v>293.8637</v>
      </c>
      <c r="G28" s="58">
        <v>294.614</v>
      </c>
      <c r="H28" s="340">
        <v>260.5741</v>
      </c>
      <c r="I28" s="58">
        <v>152.26729999999998</v>
      </c>
      <c r="J28" s="58">
        <v>208.8175</v>
      </c>
      <c r="K28" s="58">
        <v>280.7844</v>
      </c>
      <c r="L28" s="58">
        <v>254.2065</v>
      </c>
      <c r="M28" s="58">
        <v>234.646</v>
      </c>
      <c r="N28" s="58">
        <v>245.24429999999998</v>
      </c>
      <c r="O28" s="58">
        <v>260.2721</v>
      </c>
      <c r="P28" s="58">
        <v>265.9785</v>
      </c>
      <c r="Q28" s="58">
        <v>262.3002</v>
      </c>
      <c r="R28" s="58">
        <v>272.036202</v>
      </c>
      <c r="S28" s="58">
        <v>280.755332</v>
      </c>
      <c r="T28" s="58">
        <v>253.67834700000012</v>
      </c>
      <c r="U28" s="58">
        <v>226.97646799999987</v>
      </c>
      <c r="V28" s="58">
        <v>215.74811</v>
      </c>
      <c r="W28" s="271">
        <v>219.7587879999999</v>
      </c>
      <c r="X28" s="271">
        <v>220.5738490000001</v>
      </c>
      <c r="Y28" s="271">
        <v>220.8135359999999</v>
      </c>
    </row>
    <row r="29" spans="1:25" ht="14.25">
      <c r="A29" s="25"/>
      <c r="B29" s="71">
        <v>40</v>
      </c>
      <c r="C29" s="72" t="s">
        <v>49</v>
      </c>
      <c r="D29" s="73">
        <v>96.392</v>
      </c>
      <c r="E29" s="73">
        <v>105.205</v>
      </c>
      <c r="F29" s="73">
        <v>73.522</v>
      </c>
      <c r="G29" s="73">
        <v>11.825</v>
      </c>
      <c r="H29" s="342">
        <v>11.440100000000001</v>
      </c>
      <c r="I29" s="73">
        <v>76.42801599999999</v>
      </c>
      <c r="J29" s="73">
        <v>66.91108634</v>
      </c>
      <c r="K29" s="73">
        <v>0.1995785673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65" t="s">
        <v>50</v>
      </c>
      <c r="D30" s="44">
        <v>1538.6166746044162</v>
      </c>
      <c r="E30" s="44">
        <v>1568.2118788677142</v>
      </c>
      <c r="F30" s="44">
        <v>1615.030404752001</v>
      </c>
      <c r="G30" s="44">
        <v>1631.3995721600002</v>
      </c>
      <c r="H30" s="335">
        <v>1524.3244359999999</v>
      </c>
      <c r="I30" s="44">
        <v>1544.4386600000003</v>
      </c>
      <c r="J30" s="44">
        <v>1671.5952066600003</v>
      </c>
      <c r="K30" s="44">
        <v>1630.5681187727</v>
      </c>
      <c r="L30" s="44">
        <v>1589.6396450000002</v>
      </c>
      <c r="M30" s="44">
        <v>1642.8989749999998</v>
      </c>
      <c r="N30" s="44">
        <v>1607.2810249999995</v>
      </c>
      <c r="O30" s="44">
        <v>1637.607413</v>
      </c>
      <c r="P30" s="44">
        <v>1607.4241680000005</v>
      </c>
      <c r="Q30" s="44">
        <v>1628.4071900000001</v>
      </c>
      <c r="R30" s="44">
        <v>1641.4795149999993</v>
      </c>
      <c r="S30" s="44">
        <v>1617.0199750000002</v>
      </c>
      <c r="T30" s="44">
        <v>1593.9626099999994</v>
      </c>
      <c r="U30" s="44">
        <v>1547.790352</v>
      </c>
      <c r="V30" s="44">
        <v>1555.3744660000004</v>
      </c>
      <c r="W30" s="267">
        <v>1595.922638</v>
      </c>
      <c r="X30" s="267">
        <v>1551.2595889999998</v>
      </c>
      <c r="Y30" s="267">
        <v>1526.6475169999994</v>
      </c>
    </row>
    <row r="31" spans="1:25" ht="15">
      <c r="A31" s="37"/>
      <c r="B31" s="64">
        <v>53</v>
      </c>
      <c r="C31" s="65" t="s">
        <v>51</v>
      </c>
      <c r="D31" s="44"/>
      <c r="E31" s="44"/>
      <c r="F31" s="44"/>
      <c r="G31" s="44"/>
      <c r="H31" s="33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44"/>
      <c r="E32" s="44"/>
      <c r="F32" s="44"/>
      <c r="G32" s="44"/>
      <c r="H32" s="33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1538.6166746044162</v>
      </c>
      <c r="E33" s="44">
        <v>1568.2118788677142</v>
      </c>
      <c r="F33" s="44">
        <v>1615.030404752001</v>
      </c>
      <c r="G33" s="44">
        <v>1631.3995721600002</v>
      </c>
      <c r="H33" s="335">
        <v>1524.3244359999999</v>
      </c>
      <c r="I33" s="44">
        <v>1544.4386600000003</v>
      </c>
      <c r="J33" s="44">
        <v>1671.5952066600003</v>
      </c>
      <c r="K33" s="44">
        <v>1630.5681187727</v>
      </c>
      <c r="L33" s="44">
        <v>1589.6396450000002</v>
      </c>
      <c r="M33" s="44">
        <v>1642.8989749999998</v>
      </c>
      <c r="N33" s="44">
        <v>1607.2810249999995</v>
      </c>
      <c r="O33" s="44">
        <v>1637.607413</v>
      </c>
      <c r="P33" s="44">
        <v>1607.4241680000005</v>
      </c>
      <c r="Q33" s="44">
        <v>1628.4071900000001</v>
      </c>
      <c r="R33" s="44">
        <v>1641.4795149999993</v>
      </c>
      <c r="S33" s="44">
        <v>1617.0199750000002</v>
      </c>
      <c r="T33" s="44">
        <v>1593.9626099999994</v>
      </c>
      <c r="U33" s="44">
        <v>1547.790352</v>
      </c>
      <c r="V33" s="44">
        <v>1555.3744660000004</v>
      </c>
      <c r="W33" s="267">
        <v>1595.922638</v>
      </c>
      <c r="X33" s="267">
        <v>1551.2595889999998</v>
      </c>
      <c r="Y33" s="267">
        <v>1526.6475169999994</v>
      </c>
    </row>
    <row r="34" spans="1:25" ht="15">
      <c r="A34" s="66"/>
      <c r="B34" s="75">
        <v>701</v>
      </c>
      <c r="C34" s="76" t="s">
        <v>54</v>
      </c>
      <c r="D34" s="77">
        <v>95.55457530324293</v>
      </c>
      <c r="E34" s="77">
        <v>94.60316628772443</v>
      </c>
      <c r="F34" s="77">
        <v>89.76070013636013</v>
      </c>
      <c r="G34" s="77">
        <v>88.50688088879974</v>
      </c>
      <c r="H34" s="77">
        <v>81.99597648000008</v>
      </c>
      <c r="I34" s="77">
        <v>84.05402368</v>
      </c>
      <c r="J34" s="77">
        <v>88.04173823499991</v>
      </c>
      <c r="K34" s="77">
        <v>87.62865160499996</v>
      </c>
      <c r="L34" s="77">
        <v>84.833564475</v>
      </c>
      <c r="M34" s="77">
        <v>83.43005412499997</v>
      </c>
      <c r="N34" s="77">
        <v>81.10329287500008</v>
      </c>
      <c r="O34" s="77">
        <v>82.26008521500012</v>
      </c>
      <c r="P34" s="77">
        <v>81.27026423999996</v>
      </c>
      <c r="Q34" s="77">
        <v>81.95865094999999</v>
      </c>
      <c r="R34" s="77">
        <v>83.55867261499998</v>
      </c>
      <c r="S34" s="77">
        <v>85.63874220000002</v>
      </c>
      <c r="T34" s="77">
        <v>81.27275078999992</v>
      </c>
      <c r="U34" s="77">
        <v>77.2470019750001</v>
      </c>
      <c r="V34" s="77">
        <v>78.05368851499998</v>
      </c>
      <c r="W34" s="273">
        <v>81.83262999999988</v>
      </c>
      <c r="X34" s="273">
        <v>80.52805882000007</v>
      </c>
      <c r="Y34" s="273">
        <v>79.31983982999986</v>
      </c>
    </row>
    <row r="35" spans="1:25" ht="15.75" thickBot="1">
      <c r="A35" s="55"/>
      <c r="B35" s="78">
        <v>702</v>
      </c>
      <c r="C35" s="79" t="s">
        <v>55</v>
      </c>
      <c r="D35" s="80">
        <v>1443.0620993011732</v>
      </c>
      <c r="E35" s="80">
        <v>1473.6087125799897</v>
      </c>
      <c r="F35" s="80">
        <v>1525.2697046156409</v>
      </c>
      <c r="G35" s="80">
        <v>1542.8926912712004</v>
      </c>
      <c r="H35" s="80">
        <v>1442.3284595199998</v>
      </c>
      <c r="I35" s="80">
        <v>1460.3846363200003</v>
      </c>
      <c r="J35" s="80">
        <v>1583.5534684250003</v>
      </c>
      <c r="K35" s="80">
        <v>1542.9394671677</v>
      </c>
      <c r="L35" s="80">
        <v>1504.8060805250002</v>
      </c>
      <c r="M35" s="80">
        <v>1559.4689208749999</v>
      </c>
      <c r="N35" s="80">
        <v>1526.1777321249995</v>
      </c>
      <c r="O35" s="80">
        <v>1555.3473277849998</v>
      </c>
      <c r="P35" s="80">
        <v>1526.1539037600005</v>
      </c>
      <c r="Q35" s="80">
        <v>1546.4485390500001</v>
      </c>
      <c r="R35" s="80">
        <v>1557.9208423849993</v>
      </c>
      <c r="S35" s="80">
        <v>1531.3812328000001</v>
      </c>
      <c r="T35" s="80">
        <v>1512.6898592099994</v>
      </c>
      <c r="U35" s="80">
        <v>1470.5433500249999</v>
      </c>
      <c r="V35" s="80">
        <v>1477.3207774850005</v>
      </c>
      <c r="W35" s="274">
        <v>1514.0900080000001</v>
      </c>
      <c r="X35" s="274">
        <v>1470.7315301799997</v>
      </c>
      <c r="Y35" s="274">
        <v>1447.3276771699996</v>
      </c>
    </row>
    <row r="36" spans="1:17" ht="15">
      <c r="A36" s="17"/>
      <c r="B36" s="81"/>
      <c r="C36" s="17"/>
      <c r="D36" s="135"/>
      <c r="E36" s="135"/>
      <c r="F36" s="135"/>
      <c r="G36" s="135"/>
      <c r="H36" s="348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17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344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24"/>
      <c r="B38" s="86">
        <v>45</v>
      </c>
      <c r="C38" s="87" t="s">
        <v>58</v>
      </c>
      <c r="D38" s="51">
        <v>96.392</v>
      </c>
      <c r="E38" s="51">
        <v>8.813000000000002</v>
      </c>
      <c r="F38" s="51">
        <v>-31.682999999999993</v>
      </c>
      <c r="G38" s="51">
        <v>-61.697</v>
      </c>
      <c r="H38" s="338">
        <v>-0.38489999999999824</v>
      </c>
      <c r="I38" s="51">
        <v>64.98791599999998</v>
      </c>
      <c r="J38" s="51">
        <v>-9.516929659999988</v>
      </c>
      <c r="K38" s="51">
        <v>-66.7115077727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112.91674809458935</v>
      </c>
      <c r="E39" s="44">
        <v>109.68272795571707</v>
      </c>
      <c r="F39" s="44">
        <v>101.05151735534093</v>
      </c>
      <c r="G39" s="44">
        <v>98.64021320229793</v>
      </c>
      <c r="H39" s="335">
        <v>97.80305955811627</v>
      </c>
      <c r="I39" s="44">
        <v>98.9521316437391</v>
      </c>
      <c r="J39" s="44">
        <v>95.76235147254714</v>
      </c>
      <c r="K39" s="44">
        <v>97.71123283087431</v>
      </c>
      <c r="L39" s="44">
        <v>97.03006903806805</v>
      </c>
      <c r="M39" s="44">
        <v>92.33130570307891</v>
      </c>
      <c r="N39" s="44">
        <v>91.74533277402438</v>
      </c>
      <c r="O39" s="44">
        <v>91.33067554085383</v>
      </c>
      <c r="P39" s="44">
        <v>91.92602658441552</v>
      </c>
      <c r="Q39" s="44">
        <v>91.51011486261001</v>
      </c>
      <c r="R39" s="44">
        <v>92.55361270834987</v>
      </c>
      <c r="S39" s="44">
        <v>96.29244314066062</v>
      </c>
      <c r="T39" s="44">
        <v>92.70520956573755</v>
      </c>
      <c r="U39" s="44">
        <v>90.74167849574502</v>
      </c>
      <c r="V39" s="44">
        <v>91.24220591390369</v>
      </c>
      <c r="W39" s="276">
        <v>92.95805362158887</v>
      </c>
      <c r="X39" s="276">
        <v>94.38436573622366</v>
      </c>
      <c r="Y39" s="276">
        <v>94.46705214796482</v>
      </c>
    </row>
    <row r="40" spans="1:25" ht="15">
      <c r="A40" s="90"/>
      <c r="B40" s="91">
        <v>801</v>
      </c>
      <c r="C40" s="92" t="s">
        <v>60</v>
      </c>
      <c r="D40" s="93">
        <v>128.82499416217712</v>
      </c>
      <c r="E40" s="93">
        <v>126.62392438006373</v>
      </c>
      <c r="F40" s="93">
        <v>116.56480215899913</v>
      </c>
      <c r="G40" s="93">
        <v>113.24325289468766</v>
      </c>
      <c r="H40" s="345">
        <v>113.60930751358762</v>
      </c>
      <c r="I40" s="93">
        <v>113.1316653262228</v>
      </c>
      <c r="J40" s="93">
        <v>111.74176436723427</v>
      </c>
      <c r="K40" s="93">
        <v>113.9576500734359</v>
      </c>
      <c r="L40" s="93">
        <v>112.55532350540992</v>
      </c>
      <c r="M40" s="93">
        <v>106.79954164558414</v>
      </c>
      <c r="N40" s="93">
        <v>106.27606488417294</v>
      </c>
      <c r="O40" s="93">
        <v>104.81569021817809</v>
      </c>
      <c r="P40" s="93">
        <v>104.67048471054221</v>
      </c>
      <c r="Q40" s="93">
        <v>105.28394252545641</v>
      </c>
      <c r="R40" s="93">
        <v>107.10544365215549</v>
      </c>
      <c r="S40" s="93">
        <v>112.85164439604401</v>
      </c>
      <c r="T40" s="93">
        <v>107.08299613125806</v>
      </c>
      <c r="U40" s="93">
        <v>103.63613262786383</v>
      </c>
      <c r="V40" s="93">
        <v>104.13137365982705</v>
      </c>
      <c r="W40" s="277">
        <v>106.80452365783957</v>
      </c>
      <c r="X40" s="277">
        <v>109.17638736994135</v>
      </c>
      <c r="Y40" s="277">
        <v>109.60775780700399</v>
      </c>
    </row>
    <row r="41" spans="1:25" ht="15.75" thickBot="1">
      <c r="A41" s="24"/>
      <c r="B41" s="94">
        <v>90</v>
      </c>
      <c r="C41" s="95" t="s">
        <v>61</v>
      </c>
      <c r="D41" s="96">
        <v>25.791050079695864</v>
      </c>
      <c r="E41" s="96">
        <v>26.196680401378384</v>
      </c>
      <c r="F41" s="96">
        <v>26.893417560355036</v>
      </c>
      <c r="G41" s="96">
        <v>27.038576839034743</v>
      </c>
      <c r="H41" s="308">
        <v>23.3505581495098</v>
      </c>
      <c r="I41" s="96">
        <v>23.658680453431376</v>
      </c>
      <c r="J41" s="96">
        <v>25.60654421966912</v>
      </c>
      <c r="K41" s="96">
        <v>26.328362054716465</v>
      </c>
      <c r="L41" s="96">
        <v>25.50605938322316</v>
      </c>
      <c r="M41" s="96">
        <v>26.201699706548432</v>
      </c>
      <c r="N41" s="96">
        <v>25.484081576026632</v>
      </c>
      <c r="O41" s="96">
        <v>25.759479857801267</v>
      </c>
      <c r="P41" s="96">
        <v>25.068998253275115</v>
      </c>
      <c r="Q41" s="96">
        <v>25.468933324991788</v>
      </c>
      <c r="R41" s="96">
        <v>25.325611586824028</v>
      </c>
      <c r="S41" s="96">
        <v>24.948236905037415</v>
      </c>
      <c r="T41" s="96">
        <v>24.381464298825247</v>
      </c>
      <c r="U41" s="96">
        <v>23.57388171862863</v>
      </c>
      <c r="V41" s="96">
        <v>23.590227443010335</v>
      </c>
      <c r="W41" s="278">
        <v>23.506830259912164</v>
      </c>
      <c r="X41" s="278">
        <v>23.207509971126367</v>
      </c>
      <c r="Y41" s="278">
        <v>22.76879219985085</v>
      </c>
    </row>
    <row r="42" spans="1:17" ht="15">
      <c r="A42" s="24"/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136" t="s">
        <v>77</v>
      </c>
      <c r="D44" s="104"/>
      <c r="E44" s="137"/>
      <c r="F44" s="137"/>
      <c r="G44" s="137"/>
      <c r="H44" s="137"/>
      <c r="I44" s="137"/>
      <c r="J44" s="137"/>
      <c r="K44" s="137"/>
      <c r="L44" s="137"/>
      <c r="M44" s="105"/>
      <c r="N44" s="105"/>
      <c r="O44" s="105"/>
      <c r="P44" s="105"/>
      <c r="Q44" s="105"/>
    </row>
    <row r="45" spans="3:17" ht="14.25">
      <c r="C45" s="83" t="s">
        <v>107</v>
      </c>
      <c r="D45" s="10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3:25" ht="12.75">
      <c r="C46" s="138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8"/>
      <c r="S46" s="138"/>
      <c r="T46" s="138"/>
      <c r="U46" s="138"/>
      <c r="V46" s="138"/>
      <c r="W46" s="138"/>
      <c r="X46" s="138"/>
      <c r="Y46" s="138"/>
    </row>
    <row r="47" spans="3:25" ht="12.75"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  <c r="S47" s="138"/>
      <c r="T47" s="138"/>
      <c r="U47" s="138"/>
      <c r="V47" s="138"/>
      <c r="W47" s="138"/>
      <c r="X47" s="138"/>
      <c r="Y47" s="138"/>
    </row>
    <row r="48" spans="3:25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8"/>
      <c r="S48" s="138"/>
      <c r="T48" s="138"/>
      <c r="U48" s="138"/>
      <c r="V48" s="138"/>
      <c r="W48" s="138"/>
      <c r="X48" s="138"/>
      <c r="Y48" s="138"/>
    </row>
    <row r="49" spans="2:25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8"/>
      <c r="T49" s="138"/>
      <c r="U49" s="138"/>
      <c r="V49" s="138"/>
      <c r="W49" s="138"/>
      <c r="X49" s="138"/>
      <c r="Y49" s="138"/>
    </row>
    <row r="50" spans="2:25" ht="15">
      <c r="B50" s="140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  <c r="R50" s="142">
        <v>2010</v>
      </c>
      <c r="S50" s="138"/>
      <c r="T50" s="138"/>
      <c r="U50" s="138"/>
      <c r="V50" s="138"/>
      <c r="W50" s="138"/>
      <c r="X50" s="138"/>
      <c r="Y50" s="138"/>
    </row>
    <row r="51" spans="2:25" ht="15">
      <c r="B51" s="141"/>
      <c r="C51" s="139" t="s">
        <v>66</v>
      </c>
      <c r="D51" s="143">
        <v>1982.1228412374228</v>
      </c>
      <c r="E51" s="143">
        <v>1985.7314236166312</v>
      </c>
      <c r="F51" s="143">
        <v>1882.556996106853</v>
      </c>
      <c r="G51" s="143">
        <v>1847.4499432240013</v>
      </c>
      <c r="H51" s="143">
        <v>1768.48419456</v>
      </c>
      <c r="I51" s="143">
        <v>1784.9708468499998</v>
      </c>
      <c r="J51" s="143">
        <v>1906.9706047</v>
      </c>
      <c r="K51" s="143">
        <v>1896.90874086</v>
      </c>
      <c r="L51" s="143">
        <v>1812.2873431900002</v>
      </c>
      <c r="M51" s="143">
        <f>M14</f>
        <v>1754.6085749999997</v>
      </c>
      <c r="N51" s="143">
        <f>N14</f>
        <v>1708.1550249999996</v>
      </c>
      <c r="O51" s="143">
        <f>O14</f>
        <v>1716.469513</v>
      </c>
      <c r="P51" s="143">
        <f>P14</f>
        <v>1682.4986680000006</v>
      </c>
      <c r="Q51" s="143">
        <f>Q14</f>
        <v>1714.45129</v>
      </c>
      <c r="R51" s="144"/>
      <c r="S51" s="138"/>
      <c r="T51" s="138"/>
      <c r="U51" s="138"/>
      <c r="V51" s="138"/>
      <c r="W51" s="138"/>
      <c r="X51" s="138"/>
      <c r="Y51" s="138"/>
    </row>
    <row r="52" spans="2:25" ht="15">
      <c r="B52" s="141"/>
      <c r="C52" s="139" t="s">
        <v>67</v>
      </c>
      <c r="D52" s="143">
        <f>D23+D15</f>
        <v>344.2823170000001</v>
      </c>
      <c r="E52" s="143">
        <f aca="true" t="shared" si="0" ref="E52:L52">E23+E15</f>
        <v>310.02479</v>
      </c>
      <c r="F52" s="143">
        <f t="shared" si="0"/>
        <v>332.795663</v>
      </c>
      <c r="G52" s="143">
        <f t="shared" si="0"/>
        <v>364.10988799999996</v>
      </c>
      <c r="H52" s="143">
        <f t="shared" si="0"/>
        <v>347.2883</v>
      </c>
      <c r="I52" s="143">
        <f t="shared" si="0"/>
        <v>262.2961</v>
      </c>
      <c r="J52" s="143">
        <f t="shared" si="0"/>
        <v>301.8167</v>
      </c>
      <c r="K52" s="143">
        <f t="shared" si="0"/>
        <v>284.81089999999995</v>
      </c>
      <c r="L52" s="143">
        <f t="shared" si="0"/>
        <v>339.6166</v>
      </c>
      <c r="M52" s="143">
        <f>M15+M23</f>
        <v>391.9595</v>
      </c>
      <c r="N52" s="143">
        <f>N15+N23</f>
        <v>407.56179999999995</v>
      </c>
      <c r="O52" s="143">
        <f>O15+O23</f>
        <v>424.5404</v>
      </c>
      <c r="P52" s="143">
        <f>P15+P23</f>
        <v>418.6367</v>
      </c>
      <c r="Q52" s="143">
        <f>Q15+Q23</f>
        <v>419.9015</v>
      </c>
      <c r="R52" s="144">
        <v>411</v>
      </c>
      <c r="S52" s="138"/>
      <c r="T52" s="138"/>
      <c r="U52" s="138"/>
      <c r="V52" s="138"/>
      <c r="W52" s="138"/>
      <c r="X52" s="138"/>
      <c r="Y52" s="138"/>
    </row>
    <row r="53" spans="2:25" ht="15">
      <c r="B53" s="141"/>
      <c r="C53" s="139" t="s">
        <v>68</v>
      </c>
      <c r="D53" s="143">
        <v>0</v>
      </c>
      <c r="E53" s="143">
        <v>96.392</v>
      </c>
      <c r="F53" s="143">
        <v>105.205</v>
      </c>
      <c r="G53" s="143">
        <v>73.522</v>
      </c>
      <c r="H53" s="143">
        <v>11.825</v>
      </c>
      <c r="I53" s="143">
        <v>11.440100000000001</v>
      </c>
      <c r="J53" s="143">
        <v>104.88197964019203</v>
      </c>
      <c r="K53" s="143">
        <v>87.48408720486874</v>
      </c>
      <c r="L53" s="143">
        <v>37.25975356602527</v>
      </c>
      <c r="M53" s="143">
        <f>M25</f>
        <v>0</v>
      </c>
      <c r="N53" s="143">
        <f>N25</f>
        <v>0</v>
      </c>
      <c r="O53" s="143">
        <f>O25</f>
        <v>0</v>
      </c>
      <c r="P53" s="143">
        <f>P25</f>
        <v>0</v>
      </c>
      <c r="Q53" s="143">
        <f>Q25</f>
        <v>0</v>
      </c>
      <c r="R53" s="144"/>
      <c r="S53" s="138"/>
      <c r="T53" s="138"/>
      <c r="U53" s="138"/>
      <c r="V53" s="138"/>
      <c r="W53" s="138"/>
      <c r="X53" s="138"/>
      <c r="Y53" s="138"/>
    </row>
    <row r="54" spans="2:25" ht="15">
      <c r="B54" s="141"/>
      <c r="C54" s="139" t="s">
        <v>69</v>
      </c>
      <c r="D54" s="143">
        <f>D26+D17</f>
        <v>2325.7630016044163</v>
      </c>
      <c r="E54" s="143">
        <f aca="true" t="shared" si="1" ref="E54:L54">E26+E17</f>
        <v>2387.895433867714</v>
      </c>
      <c r="F54" s="143">
        <f t="shared" si="1"/>
        <v>2318.533112752001</v>
      </c>
      <c r="G54" s="143">
        <f t="shared" si="1"/>
        <v>2283.1291391600002</v>
      </c>
      <c r="H54" s="143">
        <f t="shared" si="1"/>
        <v>2090.8877359999997</v>
      </c>
      <c r="I54" s="143">
        <f t="shared" si="1"/>
        <v>2020.9853760000003</v>
      </c>
      <c r="J54" s="143">
        <f t="shared" si="1"/>
        <v>2246.1146930000004</v>
      </c>
      <c r="K54" s="143">
        <f t="shared" si="1"/>
        <v>2209.87909734</v>
      </c>
      <c r="L54" s="143">
        <f t="shared" si="1"/>
        <v>2128.840645</v>
      </c>
      <c r="M54" s="143">
        <f>SUM(M51:M53)</f>
        <v>2146.5680749999997</v>
      </c>
      <c r="N54" s="143">
        <f>SUM(N51:N53)</f>
        <v>2115.7168249999995</v>
      </c>
      <c r="O54" s="143">
        <f>SUM(O51:O53)</f>
        <v>2141.009913</v>
      </c>
      <c r="P54" s="143">
        <f>SUM(P51:P53)</f>
        <v>2101.1353680000007</v>
      </c>
      <c r="Q54" s="143">
        <f>SUM(Q51:Q53)</f>
        <v>2134.35279</v>
      </c>
      <c r="R54" s="144"/>
      <c r="S54" s="138"/>
      <c r="T54" s="138"/>
      <c r="U54" s="138"/>
      <c r="V54" s="138"/>
      <c r="W54" s="138"/>
      <c r="X54" s="138"/>
      <c r="Y54" s="138"/>
    </row>
    <row r="55" spans="2:25" ht="15">
      <c r="B55" s="141"/>
      <c r="C55" s="139" t="s">
        <v>70</v>
      </c>
      <c r="D55" s="143">
        <f>D27+D17</f>
        <v>690.7543270000001</v>
      </c>
      <c r="E55" s="143">
        <f aca="true" t="shared" si="2" ref="E55:L55">E27+E17</f>
        <v>714.478555</v>
      </c>
      <c r="F55" s="143">
        <f t="shared" si="2"/>
        <v>629.980708</v>
      </c>
      <c r="G55" s="143">
        <f t="shared" si="2"/>
        <v>639.904567</v>
      </c>
      <c r="H55" s="143">
        <f t="shared" si="2"/>
        <v>555.1232</v>
      </c>
      <c r="I55" s="143">
        <f t="shared" si="2"/>
        <v>400.1187</v>
      </c>
      <c r="J55" s="143">
        <f t="shared" si="2"/>
        <v>507.60839999999996</v>
      </c>
      <c r="K55" s="143">
        <f t="shared" si="2"/>
        <v>579.1114</v>
      </c>
      <c r="L55" s="143">
        <f t="shared" si="2"/>
        <v>539.201</v>
      </c>
      <c r="M55" s="143">
        <f>M17+M27</f>
        <v>503.66909999999996</v>
      </c>
      <c r="N55" s="143">
        <f>N17+N27</f>
        <v>508.43580000000003</v>
      </c>
      <c r="O55" s="143">
        <f>O17+O27</f>
        <v>503.40250000000003</v>
      </c>
      <c r="P55" s="143">
        <f>P17+P27</f>
        <v>493.71119999999996</v>
      </c>
      <c r="Q55" s="143">
        <f>Q17+Q27</f>
        <v>505.9456</v>
      </c>
      <c r="R55" s="144">
        <v>531</v>
      </c>
      <c r="S55" s="138"/>
      <c r="T55" s="138"/>
      <c r="U55" s="138"/>
      <c r="V55" s="138"/>
      <c r="W55" s="138"/>
      <c r="X55" s="138"/>
      <c r="Y55" s="138"/>
    </row>
    <row r="56" spans="2:25" ht="15">
      <c r="B56" s="141"/>
      <c r="C56" s="139" t="s">
        <v>71</v>
      </c>
      <c r="D56" s="143">
        <f>D54-D55-D27</f>
        <v>1220.2572426044162</v>
      </c>
      <c r="E56" s="143">
        <f aca="true" t="shared" si="3" ref="E56:L56">E54-E55-E27</f>
        <v>1245.2784438677138</v>
      </c>
      <c r="F56" s="143">
        <f t="shared" si="3"/>
        <v>1331.825486752001</v>
      </c>
      <c r="G56" s="143">
        <f t="shared" si="3"/>
        <v>1263.9897801600002</v>
      </c>
      <c r="H56" s="143">
        <f t="shared" si="3"/>
        <v>1242.3749359999997</v>
      </c>
      <c r="I56" s="143">
        <f t="shared" si="3"/>
        <v>1452.4590760000003</v>
      </c>
      <c r="J56" s="143">
        <f t="shared" si="3"/>
        <v>1510.2787930000004</v>
      </c>
      <c r="K56" s="143">
        <f t="shared" si="3"/>
        <v>1327.90899734</v>
      </c>
      <c r="L56" s="143">
        <f t="shared" si="3"/>
        <v>1309.8383450000001</v>
      </c>
      <c r="M56" s="143">
        <f>+M54-M55-M57</f>
        <v>1642.8989749999996</v>
      </c>
      <c r="N56" s="143">
        <f>+N54-N55-N57</f>
        <v>1607.2810249999995</v>
      </c>
      <c r="O56" s="143">
        <f>+O54-O55-O57</f>
        <v>1637.6074129999997</v>
      </c>
      <c r="P56" s="143">
        <f>+P54-P55-P57</f>
        <v>1607.4241680000007</v>
      </c>
      <c r="Q56" s="143">
        <f>+Q54-Q55-Q57</f>
        <v>1628.40719</v>
      </c>
      <c r="R56" s="144"/>
      <c r="S56" s="138"/>
      <c r="T56" s="138"/>
      <c r="U56" s="138"/>
      <c r="V56" s="138"/>
      <c r="W56" s="138"/>
      <c r="X56" s="138"/>
      <c r="Y56" s="138"/>
    </row>
    <row r="57" spans="2:25" ht="15">
      <c r="B57" s="139"/>
      <c r="C57" s="139" t="s">
        <v>72</v>
      </c>
      <c r="D57" s="143">
        <v>96.392</v>
      </c>
      <c r="E57" s="143">
        <v>105.205</v>
      </c>
      <c r="F57" s="143">
        <v>73.522</v>
      </c>
      <c r="G57" s="143">
        <v>11.825</v>
      </c>
      <c r="H57" s="143">
        <v>11.445</v>
      </c>
      <c r="I57" s="143">
        <v>104.88197964019203</v>
      </c>
      <c r="J57" s="143">
        <v>104.80582923703703</v>
      </c>
      <c r="K57" s="143">
        <v>20.126178567259828</v>
      </c>
      <c r="L57" s="142">
        <v>0</v>
      </c>
      <c r="M57" s="143">
        <f>M29</f>
        <v>0</v>
      </c>
      <c r="N57" s="143">
        <f>N29</f>
        <v>0</v>
      </c>
      <c r="O57" s="143">
        <f>O29</f>
        <v>0</v>
      </c>
      <c r="P57" s="143">
        <f>P29</f>
        <v>0</v>
      </c>
      <c r="Q57" s="143">
        <f>Q29</f>
        <v>0</v>
      </c>
      <c r="R57" s="144"/>
      <c r="S57" s="138"/>
      <c r="T57" s="138"/>
      <c r="U57" s="138"/>
      <c r="V57" s="138"/>
      <c r="W57" s="138"/>
      <c r="X57" s="138"/>
      <c r="Y57" s="138"/>
    </row>
    <row r="58" spans="2:25" ht="15">
      <c r="B58" s="139"/>
      <c r="C58" s="139" t="s">
        <v>73</v>
      </c>
      <c r="D58" s="143">
        <v>100</v>
      </c>
      <c r="E58" s="143">
        <v>100</v>
      </c>
      <c r="F58" s="143">
        <v>100</v>
      </c>
      <c r="G58" s="142">
        <v>100</v>
      </c>
      <c r="H58" s="142">
        <v>100</v>
      </c>
      <c r="I58" s="142">
        <v>100</v>
      </c>
      <c r="J58" s="143">
        <v>100</v>
      </c>
      <c r="K58" s="142">
        <v>100</v>
      </c>
      <c r="L58" s="142">
        <v>100</v>
      </c>
      <c r="M58" s="142">
        <v>100</v>
      </c>
      <c r="N58" s="142">
        <v>100</v>
      </c>
      <c r="O58" s="142">
        <v>100</v>
      </c>
      <c r="P58" s="142">
        <v>100</v>
      </c>
      <c r="Q58" s="142">
        <v>100</v>
      </c>
      <c r="R58" s="142">
        <v>100</v>
      </c>
      <c r="S58" s="144">
        <v>100</v>
      </c>
      <c r="T58" s="144">
        <v>100</v>
      </c>
      <c r="U58" s="144">
        <v>100</v>
      </c>
      <c r="V58" s="142">
        <v>100</v>
      </c>
      <c r="W58" s="142">
        <v>100</v>
      </c>
      <c r="X58" s="142">
        <v>100</v>
      </c>
      <c r="Y58" s="142">
        <v>100</v>
      </c>
    </row>
  </sheetData>
  <sheetProtection selectLockedCells="1" selectUnlockedCells="1"/>
  <mergeCells count="1">
    <mergeCell ref="B1:G1"/>
  </mergeCells>
  <hyperlinks>
    <hyperlink ref="H1" location="Sommaire!A1" display="Retour Sommaire"/>
  </hyperlinks>
  <printOptions horizontalCentered="1"/>
  <pageMargins left="0" right="0" top="0.39375" bottom="0.31527777777777777" header="0.5118055555555555" footer="0.31527777777777777"/>
  <pageSetup horizontalDpi="300" verticalDpi="300" orientation="portrait" paperSize="9" scale="75"/>
  <headerFooter alignWithMargins="0">
    <oddFooter>&amp;C&amp;"Times New Roman,Normal"&amp;11 202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63" sqref="M63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spans="7:12" ht="14.25">
      <c r="G1" s="145" t="s">
        <v>78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79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4120</v>
      </c>
      <c r="E6" s="32">
        <v>4120</v>
      </c>
      <c r="F6" s="32">
        <v>4120</v>
      </c>
      <c r="G6" s="32">
        <v>4120</v>
      </c>
      <c r="H6" s="32">
        <v>4120</v>
      </c>
      <c r="I6" s="32">
        <v>4120</v>
      </c>
      <c r="J6" s="32">
        <v>4120</v>
      </c>
      <c r="K6" s="32">
        <v>4120</v>
      </c>
      <c r="L6" s="32">
        <v>4120</v>
      </c>
      <c r="M6" s="32">
        <v>4120</v>
      </c>
      <c r="N6" s="32">
        <v>4120</v>
      </c>
      <c r="O6" s="32">
        <v>4120</v>
      </c>
      <c r="P6" s="32">
        <v>4120</v>
      </c>
      <c r="Q6" s="32">
        <v>4120</v>
      </c>
      <c r="R6" s="32">
        <v>4120</v>
      </c>
      <c r="S6" s="32">
        <v>4120</v>
      </c>
      <c r="T6" s="32">
        <v>4120</v>
      </c>
      <c r="U6" s="32">
        <v>4120</v>
      </c>
      <c r="V6" s="32">
        <v>4120</v>
      </c>
      <c r="W6" s="32">
        <v>4120</v>
      </c>
      <c r="X6" s="32">
        <v>4120</v>
      </c>
      <c r="Y6" s="32">
        <v>4120</v>
      </c>
    </row>
    <row r="7" spans="1:17" ht="14.25">
      <c r="A7" s="124" t="s">
        <v>24</v>
      </c>
      <c r="B7" s="34"/>
      <c r="C7" s="3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25423.109997634758</v>
      </c>
      <c r="E9" s="40">
        <v>25756.448089999994</v>
      </c>
      <c r="F9" s="40">
        <v>26740.4751969375</v>
      </c>
      <c r="G9" s="40">
        <v>27221.075390292364</v>
      </c>
      <c r="H9" s="40">
        <v>26104.574</v>
      </c>
      <c r="I9" s="40">
        <v>25615.188</v>
      </c>
      <c r="J9" s="40">
        <v>25910.931</v>
      </c>
      <c r="K9" s="40">
        <v>25768.905</v>
      </c>
      <c r="L9" s="40">
        <v>25530.907</v>
      </c>
      <c r="M9" s="40">
        <v>25105.138</v>
      </c>
      <c r="N9" s="40">
        <v>24950.446</v>
      </c>
      <c r="O9" s="40">
        <v>25248.593</v>
      </c>
      <c r="P9" s="40">
        <v>25290.829</v>
      </c>
      <c r="Q9" s="40">
        <v>24907.765</v>
      </c>
      <c r="R9" s="40">
        <v>24930.548</v>
      </c>
      <c r="S9" s="40">
        <v>24801.177</v>
      </c>
      <c r="T9" s="40">
        <v>24122.111</v>
      </c>
      <c r="U9" s="40">
        <v>23728.126</v>
      </c>
      <c r="V9" s="40">
        <v>23658.933</v>
      </c>
      <c r="W9" s="279">
        <v>23658.27</v>
      </c>
      <c r="X9" s="279">
        <v>23816.497</v>
      </c>
      <c r="Y9" s="279">
        <v>23404.295</v>
      </c>
    </row>
    <row r="10" spans="1:25" ht="15">
      <c r="A10" s="15"/>
      <c r="B10" s="42">
        <v>96</v>
      </c>
      <c r="C10" s="43" t="s">
        <v>26</v>
      </c>
      <c r="D10" s="127">
        <v>85.01807342633816</v>
      </c>
      <c r="E10" s="44">
        <v>86.13987760185184</v>
      </c>
      <c r="F10" s="44">
        <v>87.04076597212313</v>
      </c>
      <c r="G10" s="44">
        <v>86.42515691233822</v>
      </c>
      <c r="H10" s="44">
        <v>86.64054205902765</v>
      </c>
      <c r="I10" s="44">
        <v>88.16416862956463</v>
      </c>
      <c r="J10" s="44">
        <v>88.81864762983622</v>
      </c>
      <c r="K10" s="44">
        <v>88.79461792963268</v>
      </c>
      <c r="L10" s="44">
        <v>88.925499541399</v>
      </c>
      <c r="M10" s="44">
        <v>89.1750812415371</v>
      </c>
      <c r="N10" s="44">
        <v>89.35982229656334</v>
      </c>
      <c r="O10" s="44">
        <v>89.25236058143918</v>
      </c>
      <c r="P10" s="44">
        <v>89.02294595760384</v>
      </c>
      <c r="Q10" s="44">
        <v>89.31215895926432</v>
      </c>
      <c r="R10" s="44">
        <v>89.5128403916352</v>
      </c>
      <c r="S10" s="44">
        <v>89.42862147227933</v>
      </c>
      <c r="T10" s="44">
        <v>90.06358096105268</v>
      </c>
      <c r="U10" s="44">
        <v>90.62226275265058</v>
      </c>
      <c r="V10" s="44">
        <v>91.20841176565317</v>
      </c>
      <c r="W10" s="263">
        <v>92.22334012588409</v>
      </c>
      <c r="X10" s="263">
        <v>92.64188108645868</v>
      </c>
      <c r="Y10" s="263">
        <v>93.02784741005871</v>
      </c>
    </row>
    <row r="11" spans="1:25" ht="15.75" thickBot="1">
      <c r="A11" s="15"/>
      <c r="B11" s="45">
        <v>12</v>
      </c>
      <c r="C11" s="46" t="s">
        <v>27</v>
      </c>
      <c r="D11" s="47">
        <v>2161.4238325047836</v>
      </c>
      <c r="E11" s="47">
        <v>2218.65728593105</v>
      </c>
      <c r="F11" s="47">
        <v>2327.5114436</v>
      </c>
      <c r="G11" s="47">
        <v>2352.585711928606</v>
      </c>
      <c r="H11" s="47">
        <v>2261.71444158</v>
      </c>
      <c r="I11" s="47">
        <v>2258.34175431</v>
      </c>
      <c r="J11" s="47">
        <v>2301.37385025</v>
      </c>
      <c r="K11" s="47">
        <v>2288.140073940001</v>
      </c>
      <c r="L11" s="47">
        <v>2270.3486587200005</v>
      </c>
      <c r="M11" s="47">
        <v>2238.75272073</v>
      </c>
      <c r="N11" s="47">
        <v>2229.5674207799993</v>
      </c>
      <c r="O11" s="47">
        <v>2253.496526610001</v>
      </c>
      <c r="P11" s="47">
        <v>2251.46410329</v>
      </c>
      <c r="Q11" s="47">
        <v>2224.566267</v>
      </c>
      <c r="R11" s="47">
        <v>2231.604164</v>
      </c>
      <c r="S11" s="47">
        <v>2217.93507</v>
      </c>
      <c r="T11" s="47">
        <v>2172.5236969999996</v>
      </c>
      <c r="U11" s="47">
        <v>2150.296469</v>
      </c>
      <c r="V11" s="47">
        <v>2157.893703</v>
      </c>
      <c r="W11" s="265">
        <v>2181.844681</v>
      </c>
      <c r="X11" s="265">
        <v>2206.40508297</v>
      </c>
      <c r="Y11" s="265">
        <v>2177.2511839999997</v>
      </c>
    </row>
    <row r="12" spans="1:25" ht="14.25">
      <c r="A12" s="128" t="s">
        <v>75</v>
      </c>
      <c r="B12" s="34"/>
      <c r="C12" s="3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5" thickBot="1">
      <c r="A13" s="33"/>
      <c r="B13" s="34"/>
      <c r="C13" s="33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</row>
    <row r="14" spans="1:25" ht="15">
      <c r="A14" s="15"/>
      <c r="B14" s="49" t="s">
        <v>30</v>
      </c>
      <c r="C14" s="50" t="s">
        <v>31</v>
      </c>
      <c r="D14" s="51">
        <v>2141.6011065047837</v>
      </c>
      <c r="E14" s="51">
        <v>2227.89312793105</v>
      </c>
      <c r="F14" s="51">
        <v>2333.5132086</v>
      </c>
      <c r="G14" s="51">
        <v>2349.472062928606</v>
      </c>
      <c r="H14" s="51">
        <v>2255.0196415799996</v>
      </c>
      <c r="I14" s="51">
        <v>2264.4495543099997</v>
      </c>
      <c r="J14" s="51">
        <v>2317.15355025</v>
      </c>
      <c r="K14" s="51">
        <v>2304.5668739400007</v>
      </c>
      <c r="L14" s="51">
        <v>2289.153458720001</v>
      </c>
      <c r="M14" s="51">
        <v>2277.3792207300003</v>
      </c>
      <c r="N14" s="51">
        <v>2271.450120779999</v>
      </c>
      <c r="O14" s="51">
        <v>2307.3268266100013</v>
      </c>
      <c r="P14" s="51">
        <v>2311.6803032899998</v>
      </c>
      <c r="Q14" s="51">
        <v>2296.634567</v>
      </c>
      <c r="R14" s="51">
        <v>2302.7545489999998</v>
      </c>
      <c r="S14" s="51">
        <v>2268.590674</v>
      </c>
      <c r="T14" s="51">
        <v>2225.0079579999997</v>
      </c>
      <c r="U14" s="51">
        <v>2206.511469</v>
      </c>
      <c r="V14" s="51">
        <v>2214.4017780000004</v>
      </c>
      <c r="W14" s="280">
        <v>2236.929814</v>
      </c>
      <c r="X14" s="280">
        <v>2254.83654197</v>
      </c>
      <c r="Y14" s="280">
        <v>2223.211769</v>
      </c>
    </row>
    <row r="15" spans="1:25" ht="15">
      <c r="A15" s="37"/>
      <c r="B15" s="52" t="s">
        <v>32</v>
      </c>
      <c r="C15" s="53" t="s">
        <v>33</v>
      </c>
      <c r="D15" s="54">
        <v>39.094902000000005</v>
      </c>
      <c r="E15" s="54">
        <v>14.375592000000001</v>
      </c>
      <c r="F15" s="54">
        <v>18.099004</v>
      </c>
      <c r="G15" s="54">
        <v>20.962325999999997</v>
      </c>
      <c r="H15" s="54">
        <v>24.817700000000002</v>
      </c>
      <c r="I15" s="54">
        <v>11.6154</v>
      </c>
      <c r="J15" s="54">
        <v>9.2497</v>
      </c>
      <c r="K15" s="54">
        <v>9.324</v>
      </c>
      <c r="L15" s="54">
        <v>11.1564</v>
      </c>
      <c r="M15" s="54">
        <v>11.0152</v>
      </c>
      <c r="N15" s="54">
        <v>12.053799999999999</v>
      </c>
      <c r="O15" s="54">
        <v>9.2654</v>
      </c>
      <c r="P15" s="54">
        <v>9.4441</v>
      </c>
      <c r="Q15" s="54">
        <v>10.7586</v>
      </c>
      <c r="R15" s="54">
        <v>10.448078000000004</v>
      </c>
      <c r="S15" s="54">
        <v>9.196045</v>
      </c>
      <c r="T15" s="54">
        <v>9.168619000000001</v>
      </c>
      <c r="U15" s="54">
        <v>6.4570339999999975</v>
      </c>
      <c r="V15" s="54">
        <v>4.756386</v>
      </c>
      <c r="W15" s="263">
        <v>3.119361</v>
      </c>
      <c r="X15" s="263">
        <v>3.264365</v>
      </c>
      <c r="Y15" s="263">
        <v>2.8530219999999997</v>
      </c>
    </row>
    <row r="16" spans="1:25" ht="15">
      <c r="A16" s="55"/>
      <c r="B16" s="56" t="s">
        <v>34</v>
      </c>
      <c r="C16" s="57" t="s">
        <v>44</v>
      </c>
      <c r="D16" s="58">
        <v>39.031</v>
      </c>
      <c r="E16" s="58">
        <v>13.851</v>
      </c>
      <c r="F16" s="58">
        <v>17.715</v>
      </c>
      <c r="G16" s="58">
        <v>20.937</v>
      </c>
      <c r="H16" s="58">
        <v>24.7498</v>
      </c>
      <c r="I16" s="58">
        <v>11.4043</v>
      </c>
      <c r="J16" s="58">
        <v>9.2497</v>
      </c>
      <c r="K16" s="58">
        <v>9.3207</v>
      </c>
      <c r="L16" s="58">
        <v>11.154200000000001</v>
      </c>
      <c r="M16" s="58">
        <v>10.9771</v>
      </c>
      <c r="N16" s="58">
        <v>12.0517</v>
      </c>
      <c r="O16" s="58">
        <v>9.2654</v>
      </c>
      <c r="P16" s="58">
        <v>9.4438</v>
      </c>
      <c r="Q16" s="58">
        <v>10.758</v>
      </c>
      <c r="R16" s="58">
        <v>10.448078000000004</v>
      </c>
      <c r="S16" s="58">
        <v>9.196045</v>
      </c>
      <c r="T16" s="58">
        <v>9.168619000000001</v>
      </c>
      <c r="U16" s="58">
        <v>6.456991000000002</v>
      </c>
      <c r="V16" s="58">
        <v>4.756386</v>
      </c>
      <c r="W16" s="264">
        <v>3.118321</v>
      </c>
      <c r="X16" s="264">
        <v>3.153228</v>
      </c>
      <c r="Y16" s="264">
        <v>2.8530219999999997</v>
      </c>
    </row>
    <row r="17" spans="1:25" ht="15">
      <c r="A17" s="37"/>
      <c r="B17" s="60" t="s">
        <v>36</v>
      </c>
      <c r="C17" s="53" t="s">
        <v>37</v>
      </c>
      <c r="D17" s="147">
        <v>19.272175999999995</v>
      </c>
      <c r="E17" s="61">
        <v>23.611434000000003</v>
      </c>
      <c r="F17" s="61">
        <v>24.100769</v>
      </c>
      <c r="G17" s="61">
        <v>17.848677</v>
      </c>
      <c r="H17" s="61">
        <v>18.1229</v>
      </c>
      <c r="I17" s="61">
        <v>17.723200000000002</v>
      </c>
      <c r="J17" s="61">
        <v>25.029400000000003</v>
      </c>
      <c r="K17" s="61">
        <v>25.750799999999998</v>
      </c>
      <c r="L17" s="61">
        <v>29.9612</v>
      </c>
      <c r="M17" s="61">
        <v>49.6417</v>
      </c>
      <c r="N17" s="61">
        <v>53.9365</v>
      </c>
      <c r="O17" s="61">
        <v>63.095699999999994</v>
      </c>
      <c r="P17" s="61">
        <v>69.6603</v>
      </c>
      <c r="Q17" s="61">
        <v>82.8269</v>
      </c>
      <c r="R17" s="61">
        <v>81.59846299999995</v>
      </c>
      <c r="S17" s="61">
        <v>59.851648999999995</v>
      </c>
      <c r="T17" s="61">
        <v>61.652879999999996</v>
      </c>
      <c r="U17" s="61">
        <v>62.67203399999997</v>
      </c>
      <c r="V17" s="61">
        <v>61.264461</v>
      </c>
      <c r="W17" s="263">
        <v>58.204494000000004</v>
      </c>
      <c r="X17" s="263">
        <v>51.69582400000001</v>
      </c>
      <c r="Y17" s="263">
        <v>48.81360699999998</v>
      </c>
    </row>
    <row r="18" spans="1:25" ht="15">
      <c r="A18" s="55"/>
      <c r="B18" s="56" t="s">
        <v>38</v>
      </c>
      <c r="C18" s="57" t="s">
        <v>39</v>
      </c>
      <c r="D18" s="58">
        <v>19.154</v>
      </c>
      <c r="E18" s="58">
        <v>23.473</v>
      </c>
      <c r="F18" s="58">
        <v>23.894</v>
      </c>
      <c r="G18" s="58">
        <v>17.6554</v>
      </c>
      <c r="H18" s="58">
        <v>17.931900000000002</v>
      </c>
      <c r="I18" s="58">
        <v>17.625</v>
      </c>
      <c r="J18" s="58">
        <v>24.9076</v>
      </c>
      <c r="K18" s="58">
        <v>25.6372</v>
      </c>
      <c r="L18" s="58">
        <v>29.858900000000002</v>
      </c>
      <c r="M18" s="58">
        <v>49.4047</v>
      </c>
      <c r="N18" s="58">
        <v>53.5231</v>
      </c>
      <c r="O18" s="58">
        <v>62.0329</v>
      </c>
      <c r="P18" s="58">
        <v>68.8142</v>
      </c>
      <c r="Q18" s="58">
        <v>82.2836</v>
      </c>
      <c r="R18" s="58">
        <v>81.13361600000003</v>
      </c>
      <c r="S18" s="58">
        <v>59.23830899999997</v>
      </c>
      <c r="T18" s="58">
        <v>60.886773999999996</v>
      </c>
      <c r="U18" s="58">
        <v>62.26172199999997</v>
      </c>
      <c r="V18" s="58">
        <v>61.10166400000001</v>
      </c>
      <c r="W18" s="264">
        <v>57.955705</v>
      </c>
      <c r="X18" s="264">
        <v>51.615692</v>
      </c>
      <c r="Y18" s="264">
        <v>48.542454000000006</v>
      </c>
    </row>
    <row r="19" spans="1:25" ht="15.75" thickBot="1">
      <c r="A19" s="15"/>
      <c r="B19" s="45">
        <v>12</v>
      </c>
      <c r="C19" s="62" t="s">
        <v>40</v>
      </c>
      <c r="D19" s="47">
        <v>2161.4238325047836</v>
      </c>
      <c r="E19" s="47">
        <v>2218.65728593105</v>
      </c>
      <c r="F19" s="47">
        <v>2327.5114436</v>
      </c>
      <c r="G19" s="47">
        <v>2352.585711928606</v>
      </c>
      <c r="H19" s="47">
        <v>2261.71444158</v>
      </c>
      <c r="I19" s="47">
        <v>2258.34175431</v>
      </c>
      <c r="J19" s="47">
        <v>2301.37385025</v>
      </c>
      <c r="K19" s="47">
        <v>2288.140073940001</v>
      </c>
      <c r="L19" s="47">
        <v>2270.3486587200005</v>
      </c>
      <c r="M19" s="47">
        <v>2238.75272073</v>
      </c>
      <c r="N19" s="47">
        <v>2229.5674207799993</v>
      </c>
      <c r="O19" s="47">
        <v>2253.496526610001</v>
      </c>
      <c r="P19" s="47">
        <v>2251.46410329</v>
      </c>
      <c r="Q19" s="47">
        <v>2224.566267</v>
      </c>
      <c r="R19" s="47">
        <v>2231.604164</v>
      </c>
      <c r="S19" s="47">
        <v>2217.93507</v>
      </c>
      <c r="T19" s="47">
        <v>2172.5236969999996</v>
      </c>
      <c r="U19" s="47">
        <v>2150.296469</v>
      </c>
      <c r="V19" s="47">
        <v>2157.893703</v>
      </c>
      <c r="W19" s="281">
        <v>2181.844681</v>
      </c>
      <c r="X19" s="281">
        <v>2206.40508297</v>
      </c>
      <c r="Y19" s="281">
        <v>2177.2511839999997</v>
      </c>
    </row>
    <row r="20" spans="1:17" ht="14.25">
      <c r="A20" s="124" t="s">
        <v>76</v>
      </c>
      <c r="B20" s="34"/>
      <c r="C20" s="3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.75" thickBot="1">
      <c r="A22" s="15"/>
      <c r="B22" s="49">
        <v>12</v>
      </c>
      <c r="C22" s="63" t="s">
        <v>40</v>
      </c>
      <c r="D22" s="51">
        <v>2161.4238325047836</v>
      </c>
      <c r="E22" s="40">
        <v>2218.65728593105</v>
      </c>
      <c r="F22" s="51">
        <v>2327.5114436</v>
      </c>
      <c r="G22" s="51">
        <v>2352.585711928606</v>
      </c>
      <c r="H22" s="51">
        <v>2261.71444158</v>
      </c>
      <c r="I22" s="51">
        <v>2258.34175431</v>
      </c>
      <c r="J22" s="51">
        <v>2301.37385025</v>
      </c>
      <c r="K22" s="51">
        <v>2288.140073940001</v>
      </c>
      <c r="L22" s="51">
        <v>2270.3486587200005</v>
      </c>
      <c r="M22" s="51">
        <v>2238.75272073</v>
      </c>
      <c r="N22" s="51">
        <v>2229.5674207799993</v>
      </c>
      <c r="O22" s="51">
        <v>2253.496526610001</v>
      </c>
      <c r="P22" s="51">
        <v>2251.46410329</v>
      </c>
      <c r="Q22" s="51">
        <v>2224.566267</v>
      </c>
      <c r="R22" s="51">
        <v>2231.604164</v>
      </c>
      <c r="S22" s="51">
        <v>2217.93507</v>
      </c>
      <c r="T22" s="51">
        <v>2172.5236969999996</v>
      </c>
      <c r="U22" s="51">
        <v>2150.296469</v>
      </c>
      <c r="V22" s="51">
        <v>2157.893703</v>
      </c>
      <c r="W22" s="266">
        <v>2181.844681</v>
      </c>
      <c r="X22" s="266">
        <v>2206.40508297</v>
      </c>
      <c r="Y22" s="266">
        <v>2177.2511839999997</v>
      </c>
    </row>
    <row r="23" spans="1:25" ht="15">
      <c r="A23" s="37"/>
      <c r="B23" s="64">
        <v>20</v>
      </c>
      <c r="C23" s="148" t="s">
        <v>43</v>
      </c>
      <c r="D23" s="149">
        <v>449.767516</v>
      </c>
      <c r="E23" s="40">
        <v>443.42683400000004</v>
      </c>
      <c r="F23" s="54">
        <v>488.324154</v>
      </c>
      <c r="G23" s="54">
        <v>503.2640379999999</v>
      </c>
      <c r="H23" s="54">
        <v>502.9612</v>
      </c>
      <c r="I23" s="54">
        <v>480.247</v>
      </c>
      <c r="J23" s="54">
        <v>467.9726</v>
      </c>
      <c r="K23" s="54">
        <v>488.789</v>
      </c>
      <c r="L23" s="54">
        <v>499.0454</v>
      </c>
      <c r="M23" s="54">
        <v>507.0393</v>
      </c>
      <c r="N23" s="54">
        <v>530.7244</v>
      </c>
      <c r="O23" s="54">
        <v>569.1763</v>
      </c>
      <c r="P23" s="54">
        <v>595.6259999999999</v>
      </c>
      <c r="Q23" s="54">
        <v>583.0148</v>
      </c>
      <c r="R23" s="54">
        <v>591.95726</v>
      </c>
      <c r="S23" s="54">
        <v>583.233354</v>
      </c>
      <c r="T23" s="54">
        <v>602.799156</v>
      </c>
      <c r="U23" s="54">
        <v>617.0686269999999</v>
      </c>
      <c r="V23" s="54">
        <v>620.3459770000003</v>
      </c>
      <c r="W23" s="267">
        <v>603.252929</v>
      </c>
      <c r="X23" s="267">
        <v>564.4003190000002</v>
      </c>
      <c r="Y23" s="267">
        <v>575.49575</v>
      </c>
    </row>
    <row r="24" spans="1:25" ht="15">
      <c r="A24" s="66"/>
      <c r="B24" s="56"/>
      <c r="C24" s="67" t="s">
        <v>44</v>
      </c>
      <c r="D24" s="58">
        <v>443.287</v>
      </c>
      <c r="E24" s="58">
        <v>435.748</v>
      </c>
      <c r="F24" s="58">
        <v>479.391</v>
      </c>
      <c r="G24" s="58">
        <v>492.72900000000004</v>
      </c>
      <c r="H24" s="58">
        <v>496.0206</v>
      </c>
      <c r="I24" s="58">
        <v>473.31510000000003</v>
      </c>
      <c r="J24" s="58">
        <v>464.3517</v>
      </c>
      <c r="K24" s="58">
        <v>485.14189999999996</v>
      </c>
      <c r="L24" s="58">
        <v>496.58910000000003</v>
      </c>
      <c r="M24" s="58">
        <v>504.5992</v>
      </c>
      <c r="N24" s="58">
        <v>529.0061000000001</v>
      </c>
      <c r="O24" s="58">
        <v>563.4686</v>
      </c>
      <c r="P24" s="58">
        <v>578.139</v>
      </c>
      <c r="Q24" s="58">
        <v>572.0119</v>
      </c>
      <c r="R24" s="58">
        <v>578.1612939999999</v>
      </c>
      <c r="S24" s="58">
        <v>579.5598619999998</v>
      </c>
      <c r="T24" s="58">
        <v>599.2082929999999</v>
      </c>
      <c r="U24" s="58">
        <v>612.480298</v>
      </c>
      <c r="V24" s="58">
        <v>614.383742</v>
      </c>
      <c r="W24" s="268">
        <v>597.51852</v>
      </c>
      <c r="X24" s="268">
        <v>558.7735110000003</v>
      </c>
      <c r="Y24" s="268">
        <v>568.990836</v>
      </c>
    </row>
    <row r="25" spans="1:25" ht="15.75" thickBot="1">
      <c r="A25" s="15"/>
      <c r="B25" s="64">
        <v>100</v>
      </c>
      <c r="C25" s="65" t="s">
        <v>45</v>
      </c>
      <c r="D25" s="150">
        <v>1.778</v>
      </c>
      <c r="E25" s="44">
        <v>0</v>
      </c>
      <c r="F25" s="150">
        <v>0</v>
      </c>
      <c r="G25" s="150">
        <v>9.137</v>
      </c>
      <c r="H25" s="150">
        <v>6</v>
      </c>
      <c r="I25" s="150">
        <v>0</v>
      </c>
      <c r="J25" s="150">
        <v>0</v>
      </c>
      <c r="K25" s="150">
        <v>1.6735809999999995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152">
        <v>2612.9693485047833</v>
      </c>
      <c r="E26" s="40">
        <v>2662.08411993105</v>
      </c>
      <c r="F26" s="152">
        <v>2815.8355976</v>
      </c>
      <c r="G26" s="69">
        <v>2864.986749928606</v>
      </c>
      <c r="H26" s="69">
        <v>2770.67564158</v>
      </c>
      <c r="I26" s="153">
        <v>2738.58875431</v>
      </c>
      <c r="J26" s="69">
        <v>2769.34645025</v>
      </c>
      <c r="K26" s="69">
        <v>2778.6026549400012</v>
      </c>
      <c r="L26" s="69">
        <v>2769.3940587200004</v>
      </c>
      <c r="M26" s="69">
        <v>2745.79202073</v>
      </c>
      <c r="N26" s="69">
        <v>2760.2918207799994</v>
      </c>
      <c r="O26" s="69">
        <v>2822.6728266100013</v>
      </c>
      <c r="P26" s="69">
        <v>2847.0901032899997</v>
      </c>
      <c r="Q26" s="69">
        <v>2807.581067</v>
      </c>
      <c r="R26" s="69">
        <v>2823.561424</v>
      </c>
      <c r="S26" s="69">
        <v>2801.168424</v>
      </c>
      <c r="T26" s="69">
        <v>2775.3228529999997</v>
      </c>
      <c r="U26" s="69">
        <v>2767.3650959999995</v>
      </c>
      <c r="V26" s="69">
        <v>2778.2396800000006</v>
      </c>
      <c r="W26" s="282">
        <v>2785.09761</v>
      </c>
      <c r="X26" s="282">
        <v>2770.8054019700003</v>
      </c>
      <c r="Y26" s="282">
        <v>2752.746934</v>
      </c>
    </row>
    <row r="27" spans="1:25" ht="15">
      <c r="A27" s="37"/>
      <c r="B27" s="38">
        <v>30</v>
      </c>
      <c r="C27" s="154" t="s">
        <v>47</v>
      </c>
      <c r="D27" s="155">
        <v>512.696614</v>
      </c>
      <c r="E27" s="40">
        <v>588.24175</v>
      </c>
      <c r="F27" s="40">
        <v>569.8775680000001</v>
      </c>
      <c r="G27" s="40">
        <v>636.8436459999999</v>
      </c>
      <c r="H27" s="40">
        <v>635.5648</v>
      </c>
      <c r="I27" s="40">
        <v>572.3159</v>
      </c>
      <c r="J27" s="40">
        <v>584.8524</v>
      </c>
      <c r="K27" s="40">
        <v>587.3985</v>
      </c>
      <c r="L27" s="40">
        <v>623.0234</v>
      </c>
      <c r="M27" s="40">
        <v>622.8139000000001</v>
      </c>
      <c r="N27" s="40">
        <v>628.1204</v>
      </c>
      <c r="O27" s="40">
        <v>632.4648</v>
      </c>
      <c r="P27" s="40">
        <v>685.1042</v>
      </c>
      <c r="Q27" s="40">
        <v>665.5419999999999</v>
      </c>
      <c r="R27" s="40">
        <v>681.686708</v>
      </c>
      <c r="S27" s="40">
        <v>697.3057220000001</v>
      </c>
      <c r="T27" s="40">
        <v>665.444857</v>
      </c>
      <c r="U27" s="40">
        <v>664.4301330000003</v>
      </c>
      <c r="V27" s="40">
        <v>611.922737</v>
      </c>
      <c r="W27" s="282">
        <v>578.5844509999997</v>
      </c>
      <c r="X27" s="282">
        <v>592.513659</v>
      </c>
      <c r="Y27" s="282">
        <v>574.8201419999998</v>
      </c>
    </row>
    <row r="28" spans="1:25" ht="15">
      <c r="A28" s="55"/>
      <c r="B28" s="56"/>
      <c r="C28" s="67" t="s">
        <v>48</v>
      </c>
      <c r="D28" s="58">
        <v>407.18100000000004</v>
      </c>
      <c r="E28" s="58">
        <v>447.233</v>
      </c>
      <c r="F28" s="58">
        <v>405.382</v>
      </c>
      <c r="G28" s="58">
        <v>379.41</v>
      </c>
      <c r="H28" s="58">
        <v>419.6203</v>
      </c>
      <c r="I28" s="58">
        <v>477.6623</v>
      </c>
      <c r="J28" s="58">
        <v>496.2849</v>
      </c>
      <c r="K28" s="58">
        <v>488.3229</v>
      </c>
      <c r="L28" s="58">
        <v>492.5286</v>
      </c>
      <c r="M28" s="58">
        <v>504.09350000000006</v>
      </c>
      <c r="N28" s="58">
        <v>493.65979999999996</v>
      </c>
      <c r="O28" s="58">
        <v>493.1665</v>
      </c>
      <c r="P28" s="58">
        <v>526.6369</v>
      </c>
      <c r="Q28" s="58">
        <v>524.3976</v>
      </c>
      <c r="R28" s="58">
        <v>513.153543</v>
      </c>
      <c r="S28" s="58">
        <v>500.534617</v>
      </c>
      <c r="T28" s="58">
        <v>493.38506700000005</v>
      </c>
      <c r="U28" s="58">
        <v>482.054709</v>
      </c>
      <c r="V28" s="58">
        <v>469.5555649999998</v>
      </c>
      <c r="W28" s="271">
        <v>432.47562700000003</v>
      </c>
      <c r="X28" s="271">
        <v>404.159037</v>
      </c>
      <c r="Y28" s="271">
        <v>418.58615099999986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9.137</v>
      </c>
      <c r="G29" s="73">
        <v>6</v>
      </c>
      <c r="H29" s="73">
        <v>0</v>
      </c>
      <c r="I29" s="73">
        <v>0</v>
      </c>
      <c r="J29" s="73">
        <v>1.6735809999999995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83">
        <v>0</v>
      </c>
      <c r="X29" s="283">
        <v>0</v>
      </c>
      <c r="Y29" s="283">
        <v>0</v>
      </c>
    </row>
    <row r="30" spans="1:25" ht="15">
      <c r="A30" s="37"/>
      <c r="B30" s="64">
        <v>50</v>
      </c>
      <c r="C30" s="65" t="s">
        <v>50</v>
      </c>
      <c r="D30" s="150">
        <v>2100.2727345047833</v>
      </c>
      <c r="E30" s="44">
        <v>2073.8423699310497</v>
      </c>
      <c r="F30" s="150">
        <v>2236.8210295999993</v>
      </c>
      <c r="G30" s="44">
        <v>2222.1431039286063</v>
      </c>
      <c r="H30" s="44">
        <v>2135.11084158</v>
      </c>
      <c r="I30" s="44">
        <v>2166.2728543099997</v>
      </c>
      <c r="J30" s="44">
        <v>2182.8204692500003</v>
      </c>
      <c r="K30" s="44">
        <v>2191.204154940001</v>
      </c>
      <c r="L30" s="44">
        <v>2146.3706587200004</v>
      </c>
      <c r="M30" s="44">
        <v>2122.97812073</v>
      </c>
      <c r="N30" s="44">
        <v>2132.1714207799996</v>
      </c>
      <c r="O30" s="44">
        <v>2190.208026610001</v>
      </c>
      <c r="P30" s="44">
        <v>2161.9859032899994</v>
      </c>
      <c r="Q30" s="44">
        <v>2142.039067</v>
      </c>
      <c r="R30" s="44">
        <v>2141.8747160000003</v>
      </c>
      <c r="S30" s="44">
        <v>2103.862702</v>
      </c>
      <c r="T30" s="44">
        <v>2109.8779959999997</v>
      </c>
      <c r="U30" s="44">
        <v>2102.9349629999992</v>
      </c>
      <c r="V30" s="44">
        <v>2166.3169430000007</v>
      </c>
      <c r="W30" s="267">
        <v>2206.513159</v>
      </c>
      <c r="X30" s="267">
        <v>2178.29174297</v>
      </c>
      <c r="Y30" s="267">
        <v>2177.926792</v>
      </c>
    </row>
    <row r="31" spans="1:25" ht="15">
      <c r="A31" s="37"/>
      <c r="B31" s="64">
        <v>53</v>
      </c>
      <c r="C31" s="65" t="s">
        <v>51</v>
      </c>
      <c r="D31" s="150"/>
      <c r="E31" s="44"/>
      <c r="F31" s="150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150"/>
      <c r="E32" s="44"/>
      <c r="F32" s="150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2100.2727345047833</v>
      </c>
      <c r="E33" s="44">
        <v>2073.8423699310497</v>
      </c>
      <c r="F33" s="44">
        <v>2236.8210295999993</v>
      </c>
      <c r="G33" s="44">
        <v>2222.1431039286063</v>
      </c>
      <c r="H33" s="44">
        <v>2135.11084158</v>
      </c>
      <c r="I33" s="44">
        <v>2166.2728543099997</v>
      </c>
      <c r="J33" s="44">
        <v>2182.8204692500003</v>
      </c>
      <c r="K33" s="44">
        <v>2191.204154940001</v>
      </c>
      <c r="L33" s="44">
        <v>2146.3706587200004</v>
      </c>
      <c r="M33" s="44">
        <v>2122.97812073</v>
      </c>
      <c r="N33" s="44">
        <v>2132.1714207799996</v>
      </c>
      <c r="O33" s="44">
        <v>2190.208026610001</v>
      </c>
      <c r="P33" s="44">
        <v>2161.9859032899994</v>
      </c>
      <c r="Q33" s="44">
        <v>2142.039067</v>
      </c>
      <c r="R33" s="44">
        <v>2141.8747160000003</v>
      </c>
      <c r="S33" s="44">
        <v>2103.862702</v>
      </c>
      <c r="T33" s="44">
        <v>2109.8779959999997</v>
      </c>
      <c r="U33" s="44">
        <v>2102.9349629999992</v>
      </c>
      <c r="V33" s="44">
        <v>2166.3169430000007</v>
      </c>
      <c r="W33" s="267">
        <v>2206.513159</v>
      </c>
      <c r="X33" s="267">
        <v>2178.29174297</v>
      </c>
      <c r="Y33" s="267">
        <v>2177.926792</v>
      </c>
    </row>
    <row r="34" spans="1:25" ht="15">
      <c r="A34" s="66"/>
      <c r="B34" s="75">
        <v>701</v>
      </c>
      <c r="C34" s="76" t="s">
        <v>54</v>
      </c>
      <c r="D34" s="77">
        <v>436.27273450478333</v>
      </c>
      <c r="E34" s="77">
        <v>421.5448843268996</v>
      </c>
      <c r="F34" s="77">
        <v>442.22717428400006</v>
      </c>
      <c r="G34" s="77">
        <v>446.99128526643517</v>
      </c>
      <c r="H34" s="77">
        <v>429.7257439002001</v>
      </c>
      <c r="I34" s="77">
        <v>429.08493331889986</v>
      </c>
      <c r="J34" s="77">
        <v>437.2610315474999</v>
      </c>
      <c r="K34" s="77">
        <v>434.7466140486001</v>
      </c>
      <c r="L34" s="77">
        <v>431.36624515680023</v>
      </c>
      <c r="M34" s="77">
        <v>425.36301693869996</v>
      </c>
      <c r="N34" s="77">
        <v>423.6178099481999</v>
      </c>
      <c r="O34" s="77">
        <v>428.1643400559003</v>
      </c>
      <c r="P34" s="77">
        <v>427.77817962509994</v>
      </c>
      <c r="Q34" s="77">
        <v>422.66759073000003</v>
      </c>
      <c r="R34" s="77">
        <v>424.00479115999997</v>
      </c>
      <c r="S34" s="77">
        <v>421.40766329999997</v>
      </c>
      <c r="T34" s="77">
        <v>412.77950242999987</v>
      </c>
      <c r="U34" s="77">
        <v>408.55632911</v>
      </c>
      <c r="V34" s="77">
        <v>409.99980357000004</v>
      </c>
      <c r="W34" s="273">
        <v>414.55048938999994</v>
      </c>
      <c r="X34" s="273">
        <v>419.21696576429986</v>
      </c>
      <c r="Y34" s="273">
        <v>413.67772496</v>
      </c>
    </row>
    <row r="35" spans="1:25" ht="15.75" thickBot="1">
      <c r="A35" s="55"/>
      <c r="B35" s="78">
        <v>702</v>
      </c>
      <c r="C35" s="79" t="s">
        <v>55</v>
      </c>
      <c r="D35" s="156">
        <v>1664</v>
      </c>
      <c r="E35" s="80">
        <v>1652.29748560415</v>
      </c>
      <c r="F35" s="156">
        <v>1794.5938553159992</v>
      </c>
      <c r="G35" s="156">
        <v>1775.151818662171</v>
      </c>
      <c r="H35" s="156">
        <v>1705.3850976797999</v>
      </c>
      <c r="I35" s="156">
        <v>1737.1879209910999</v>
      </c>
      <c r="J35" s="156">
        <v>1745.5594377025004</v>
      </c>
      <c r="K35" s="156">
        <v>1756.4575408914009</v>
      </c>
      <c r="L35" s="156">
        <v>1715.0044135632002</v>
      </c>
      <c r="M35" s="156">
        <v>1697.6151037912998</v>
      </c>
      <c r="N35" s="156">
        <v>1708.5536108317997</v>
      </c>
      <c r="O35" s="156">
        <v>1762.0436865541008</v>
      </c>
      <c r="P35" s="156">
        <v>1734.2077236648995</v>
      </c>
      <c r="Q35" s="156">
        <v>1719.3714762700001</v>
      </c>
      <c r="R35" s="80">
        <v>1717.8699248400003</v>
      </c>
      <c r="S35" s="80">
        <v>1682.4550387</v>
      </c>
      <c r="T35" s="80">
        <v>1697.0984935699998</v>
      </c>
      <c r="U35" s="80">
        <v>1694.3786338899993</v>
      </c>
      <c r="V35" s="80">
        <v>1756.3171394300007</v>
      </c>
      <c r="W35" s="274">
        <v>1791.9626696100001</v>
      </c>
      <c r="X35" s="274">
        <v>1759.0747772057002</v>
      </c>
      <c r="Y35" s="274">
        <v>1764.2490670400002</v>
      </c>
    </row>
    <row r="36" spans="1:25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5">
      <c r="A38" s="24"/>
      <c r="B38" s="86">
        <v>45</v>
      </c>
      <c r="C38" s="87" t="s">
        <v>58</v>
      </c>
      <c r="D38" s="51">
        <v>-1.778</v>
      </c>
      <c r="E38" s="51">
        <v>0</v>
      </c>
      <c r="F38" s="51">
        <v>9.137</v>
      </c>
      <c r="G38" s="51">
        <v>-3.1370000000000005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102.91157891046083</v>
      </c>
      <c r="E39" s="44">
        <v>106.9829278299881</v>
      </c>
      <c r="F39" s="44">
        <v>104.05443317994101</v>
      </c>
      <c r="G39" s="44">
        <v>105.87012635547124</v>
      </c>
      <c r="H39" s="44">
        <v>105.9296031631928</v>
      </c>
      <c r="I39" s="44">
        <v>104.25010634356704</v>
      </c>
      <c r="J39" s="44">
        <v>105.43120163431185</v>
      </c>
      <c r="K39" s="44">
        <v>104.42386524238104</v>
      </c>
      <c r="L39" s="44">
        <v>105.77616915775093</v>
      </c>
      <c r="M39" s="44">
        <v>105.45340523623439</v>
      </c>
      <c r="N39" s="44">
        <v>104.56792540462669</v>
      </c>
      <c r="O39" s="44">
        <v>102.88961136253153</v>
      </c>
      <c r="P39" s="44">
        <v>104.138704136037</v>
      </c>
      <c r="Q39" s="44">
        <v>103.85274018907518</v>
      </c>
      <c r="R39" s="44">
        <v>104.18929488871186</v>
      </c>
      <c r="S39" s="44">
        <v>105.42204431361226</v>
      </c>
      <c r="T39" s="44">
        <v>102.96916225102903</v>
      </c>
      <c r="U39" s="44">
        <v>102.2521621844375</v>
      </c>
      <c r="V39" s="44">
        <v>99.61117231588764</v>
      </c>
      <c r="W39" s="276">
        <v>98.88201536893712</v>
      </c>
      <c r="X39" s="276">
        <v>101.29061408283486</v>
      </c>
      <c r="Y39" s="276">
        <v>99.96897930626125</v>
      </c>
    </row>
    <row r="40" spans="1:25" ht="15">
      <c r="A40" s="90"/>
      <c r="B40" s="91">
        <v>801</v>
      </c>
      <c r="C40" s="92" t="s">
        <v>60</v>
      </c>
      <c r="D40" s="93">
        <v>101.96776215398259</v>
      </c>
      <c r="E40" s="93">
        <v>107.42827710695882</v>
      </c>
      <c r="F40" s="93">
        <v>104.32274990803764</v>
      </c>
      <c r="G40" s="93">
        <v>105.73000716177508</v>
      </c>
      <c r="H40" s="93">
        <v>105.61604567148683</v>
      </c>
      <c r="I40" s="93">
        <v>104.53205605215744</v>
      </c>
      <c r="J40" s="93">
        <v>106.15410579534081</v>
      </c>
      <c r="K40" s="93">
        <v>105.17353523378581</v>
      </c>
      <c r="L40" s="93">
        <v>106.65228996771461</v>
      </c>
      <c r="M40" s="93">
        <v>107.27285403897184</v>
      </c>
      <c r="N40" s="93">
        <v>106.53224682793319</v>
      </c>
      <c r="O40" s="93">
        <v>105.34738246673656</v>
      </c>
      <c r="P40" s="93">
        <v>106.92393043692852</v>
      </c>
      <c r="Q40" s="93">
        <v>107.21721197253962</v>
      </c>
      <c r="R40" s="93">
        <v>107.51116915467615</v>
      </c>
      <c r="S40" s="93">
        <v>107.82978717401113</v>
      </c>
      <c r="T40" s="93">
        <v>105.45671182022222</v>
      </c>
      <c r="U40" s="93">
        <v>104.92533092189598</v>
      </c>
      <c r="V40" s="93">
        <v>102.2196583540269</v>
      </c>
      <c r="W40" s="277">
        <v>101.37849415834823</v>
      </c>
      <c r="X40" s="277">
        <v>103.51398288346971</v>
      </c>
      <c r="Y40" s="277">
        <v>102.07926993535051</v>
      </c>
    </row>
    <row r="41" spans="1:25" ht="15.75" thickBot="1">
      <c r="A41" s="24"/>
      <c r="B41" s="94">
        <v>90</v>
      </c>
      <c r="C41" s="95" t="s">
        <v>61</v>
      </c>
      <c r="D41" s="96">
        <v>35.205805429451416</v>
      </c>
      <c r="E41" s="96">
        <v>34.64314133823981</v>
      </c>
      <c r="F41" s="96">
        <v>37.24744858042061</v>
      </c>
      <c r="G41" s="96">
        <v>36.829473348060965</v>
      </c>
      <c r="H41" s="96">
        <v>32.70696754871323</v>
      </c>
      <c r="I41" s="96">
        <v>33.18432681234681</v>
      </c>
      <c r="J41" s="96">
        <v>33.43781356081495</v>
      </c>
      <c r="K41" s="96">
        <v>35.38080725537688</v>
      </c>
      <c r="L41" s="96">
        <v>34.43891051152045</v>
      </c>
      <c r="M41" s="96">
        <v>33.858220164109596</v>
      </c>
      <c r="N41" s="96">
        <v>33.806428108133815</v>
      </c>
      <c r="O41" s="96">
        <v>34.4518589119595</v>
      </c>
      <c r="P41" s="96">
        <v>33.71780884731752</v>
      </c>
      <c r="Q41" s="96">
        <v>33.30232843083907</v>
      </c>
      <c r="R41" s="96">
        <v>33.04597262979249</v>
      </c>
      <c r="S41" s="96">
        <v>32.459503232276475</v>
      </c>
      <c r="T41" s="96">
        <v>32.27297473078805</v>
      </c>
      <c r="U41" s="96">
        <v>32.02910524391915</v>
      </c>
      <c r="V41" s="96">
        <v>32.85633814630004</v>
      </c>
      <c r="W41" s="278">
        <v>33.188634242825344</v>
      </c>
      <c r="X41" s="278">
        <v>32.5881804073725</v>
      </c>
      <c r="Y41" s="278">
        <v>32.482129634601044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4:17" ht="12.75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3:17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25" ht="15.75">
      <c r="B50" s="157"/>
      <c r="C50" s="141"/>
      <c r="D50" s="142">
        <v>1996</v>
      </c>
      <c r="E50" s="142">
        <v>1997</v>
      </c>
      <c r="F50" s="142">
        <v>1998</v>
      </c>
      <c r="G50" s="158">
        <v>1999</v>
      </c>
      <c r="H50" s="158">
        <v>2000</v>
      </c>
      <c r="I50" s="158">
        <v>2001</v>
      </c>
      <c r="J50" s="158">
        <v>2002</v>
      </c>
      <c r="K50" s="158">
        <v>2003</v>
      </c>
      <c r="L50" s="158">
        <v>2004</v>
      </c>
      <c r="M50" s="158">
        <v>2005</v>
      </c>
      <c r="N50" s="158">
        <v>2006</v>
      </c>
      <c r="O50" s="158">
        <v>2007</v>
      </c>
      <c r="P50" s="158">
        <v>2008</v>
      </c>
      <c r="Q50" s="158">
        <v>2009</v>
      </c>
      <c r="R50" s="144"/>
      <c r="S50" s="144"/>
      <c r="T50" s="144"/>
      <c r="U50" s="144"/>
      <c r="V50" s="144"/>
      <c r="W50" s="144"/>
      <c r="X50" s="144"/>
      <c r="Y50" s="144"/>
    </row>
    <row r="51" spans="2:25" ht="15.75">
      <c r="B51" s="118"/>
      <c r="C51" s="139" t="s">
        <v>66</v>
      </c>
      <c r="D51" s="143">
        <v>2141.6011065047837</v>
      </c>
      <c r="E51" s="143">
        <v>2227.89312793105</v>
      </c>
      <c r="F51" s="143">
        <v>2333.5132086</v>
      </c>
      <c r="G51" s="159">
        <v>2349.472062928606</v>
      </c>
      <c r="H51" s="159">
        <v>2311.2706546883533</v>
      </c>
      <c r="I51" s="159">
        <v>2320.459410703849</v>
      </c>
      <c r="J51" s="159">
        <v>2366.1986273562575</v>
      </c>
      <c r="K51" s="159">
        <v>2355.34488413436</v>
      </c>
      <c r="L51" s="159">
        <v>2311.3280516816103</v>
      </c>
      <c r="M51" s="160">
        <f>M14</f>
        <v>2277.3792207300003</v>
      </c>
      <c r="N51" s="160">
        <f>N14</f>
        <v>2271.450120779999</v>
      </c>
      <c r="O51" s="160">
        <f>O14</f>
        <v>2307.3268266100013</v>
      </c>
      <c r="P51" s="160">
        <f>P14</f>
        <v>2311.6803032899998</v>
      </c>
      <c r="Q51" s="160">
        <f>Q14</f>
        <v>2296.634567</v>
      </c>
      <c r="R51" s="144"/>
      <c r="S51" s="144"/>
      <c r="T51" s="144"/>
      <c r="U51" s="144"/>
      <c r="V51" s="144"/>
      <c r="W51" s="144"/>
      <c r="X51" s="144"/>
      <c r="Y51" s="144"/>
    </row>
    <row r="52" spans="2:25" s="144" customFormat="1" ht="15.75">
      <c r="B52" s="118"/>
      <c r="C52" s="139" t="s">
        <v>67</v>
      </c>
      <c r="D52" s="143">
        <f>D23+D15</f>
        <v>488.862418</v>
      </c>
      <c r="E52" s="143">
        <f aca="true" t="shared" si="0" ref="E52:L52">E23+E15</f>
        <v>457.802426</v>
      </c>
      <c r="F52" s="143">
        <f t="shared" si="0"/>
        <v>506.423158</v>
      </c>
      <c r="G52" s="159">
        <f t="shared" si="0"/>
        <v>524.2263639999999</v>
      </c>
      <c r="H52" s="159">
        <f t="shared" si="0"/>
        <v>527.7789</v>
      </c>
      <c r="I52" s="159">
        <f t="shared" si="0"/>
        <v>491.86240000000004</v>
      </c>
      <c r="J52" s="159">
        <f t="shared" si="0"/>
        <v>477.2223</v>
      </c>
      <c r="K52" s="159">
        <f t="shared" si="0"/>
        <v>498.113</v>
      </c>
      <c r="L52" s="159">
        <f t="shared" si="0"/>
        <v>510.2018</v>
      </c>
      <c r="M52" s="160">
        <f aca="true" t="shared" si="1" ref="M52:V52">M15+M23</f>
        <v>518.0545000000001</v>
      </c>
      <c r="N52" s="160">
        <f t="shared" si="1"/>
        <v>542.7782</v>
      </c>
      <c r="O52" s="160">
        <f t="shared" si="1"/>
        <v>578.4417</v>
      </c>
      <c r="P52" s="160">
        <f t="shared" si="1"/>
        <v>605.0700999999999</v>
      </c>
      <c r="Q52" s="160">
        <f t="shared" si="1"/>
        <v>593.7734</v>
      </c>
      <c r="R52" s="161">
        <f t="shared" si="1"/>
        <v>602.405338</v>
      </c>
      <c r="S52" s="161">
        <f t="shared" si="1"/>
        <v>592.429399</v>
      </c>
      <c r="T52" s="161">
        <f t="shared" si="1"/>
        <v>611.9677750000001</v>
      </c>
      <c r="U52" s="161">
        <f t="shared" si="1"/>
        <v>623.5256609999999</v>
      </c>
      <c r="V52" s="161">
        <f t="shared" si="1"/>
        <v>625.1023630000003</v>
      </c>
      <c r="W52" s="161">
        <f>W15+W23</f>
        <v>606.37229</v>
      </c>
      <c r="X52" s="161">
        <f>X15+X23</f>
        <v>567.6646840000002</v>
      </c>
      <c r="Y52" s="161">
        <f>Y15+Y23</f>
        <v>578.348772</v>
      </c>
    </row>
    <row r="53" spans="2:25" ht="15.75">
      <c r="B53" s="118"/>
      <c r="C53" s="139" t="s">
        <v>68</v>
      </c>
      <c r="D53" s="143">
        <v>1.778</v>
      </c>
      <c r="E53" s="143">
        <v>0</v>
      </c>
      <c r="F53" s="143">
        <v>0</v>
      </c>
      <c r="G53" s="159">
        <v>9.137</v>
      </c>
      <c r="H53" s="159">
        <v>6</v>
      </c>
      <c r="I53" s="159">
        <v>0</v>
      </c>
      <c r="J53" s="159">
        <v>0</v>
      </c>
      <c r="K53" s="159">
        <v>1.672984</v>
      </c>
      <c r="L53" s="158"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2632.2415245047832</v>
      </c>
      <c r="E54" s="143">
        <f aca="true" t="shared" si="2" ref="E54:L54">E26+E17</f>
        <v>2685.6955539310497</v>
      </c>
      <c r="F54" s="143">
        <f t="shared" si="2"/>
        <v>2839.9363666</v>
      </c>
      <c r="G54" s="159">
        <f t="shared" si="2"/>
        <v>2882.835426928606</v>
      </c>
      <c r="H54" s="159">
        <f t="shared" si="2"/>
        <v>2788.79854158</v>
      </c>
      <c r="I54" s="159">
        <f t="shared" si="2"/>
        <v>2756.3119543099997</v>
      </c>
      <c r="J54" s="159">
        <f t="shared" si="2"/>
        <v>2794.37585025</v>
      </c>
      <c r="K54" s="159">
        <f t="shared" si="2"/>
        <v>2804.353454940001</v>
      </c>
      <c r="L54" s="159">
        <f t="shared" si="2"/>
        <v>2799.3552587200006</v>
      </c>
      <c r="M54" s="160">
        <f>SUM(M51:M53)</f>
        <v>2795.4337207300005</v>
      </c>
      <c r="N54" s="160">
        <f>SUM(N51:N53)</f>
        <v>2814.228320779999</v>
      </c>
      <c r="O54" s="160">
        <f>SUM(O51:O53)</f>
        <v>2885.768526610001</v>
      </c>
      <c r="P54" s="160">
        <f>SUM(P51:P53)</f>
        <v>2916.7504032899997</v>
      </c>
      <c r="Q54" s="160">
        <f>SUM(Q51:Q53)</f>
        <v>2890.407967</v>
      </c>
      <c r="R54" s="144"/>
      <c r="S54" s="144"/>
      <c r="T54" s="144"/>
      <c r="U54" s="144"/>
      <c r="V54" s="144"/>
      <c r="W54" s="144"/>
      <c r="X54" s="144"/>
      <c r="Y54" s="144"/>
    </row>
    <row r="55" spans="2:25" ht="15.75">
      <c r="B55" s="118"/>
      <c r="C55" s="139" t="s">
        <v>70</v>
      </c>
      <c r="D55" s="143">
        <f>D27+D17</f>
        <v>531.9687899999999</v>
      </c>
      <c r="E55" s="143">
        <f aca="true" t="shared" si="3" ref="E55:L55">E27+E17</f>
        <v>611.853184</v>
      </c>
      <c r="F55" s="143">
        <f t="shared" si="3"/>
        <v>593.9783370000001</v>
      </c>
      <c r="G55" s="159">
        <f t="shared" si="3"/>
        <v>654.6923229999999</v>
      </c>
      <c r="H55" s="159">
        <f t="shared" si="3"/>
        <v>653.6877</v>
      </c>
      <c r="I55" s="159">
        <f t="shared" si="3"/>
        <v>590.0391000000001</v>
      </c>
      <c r="J55" s="159">
        <f t="shared" si="3"/>
        <v>609.8818</v>
      </c>
      <c r="K55" s="159">
        <f t="shared" si="3"/>
        <v>613.1493</v>
      </c>
      <c r="L55" s="159">
        <f t="shared" si="3"/>
        <v>652.9846</v>
      </c>
      <c r="M55" s="160">
        <f>M17+M27</f>
        <v>672.4556000000001</v>
      </c>
      <c r="N55" s="160">
        <f>N17+N27</f>
        <v>682.0569</v>
      </c>
      <c r="O55" s="160">
        <f>O17+O27</f>
        <v>695.5604999999999</v>
      </c>
      <c r="P55" s="160">
        <f>P17+P27</f>
        <v>754.7645</v>
      </c>
      <c r="Q55" s="160">
        <f>Q17+Q27</f>
        <v>748.3688999999999</v>
      </c>
      <c r="R55" s="144">
        <v>749</v>
      </c>
      <c r="S55" s="144"/>
      <c r="T55" s="144"/>
      <c r="U55" s="144"/>
      <c r="V55" s="144"/>
      <c r="W55" s="144"/>
      <c r="X55" s="144"/>
      <c r="Y55" s="144"/>
    </row>
    <row r="56" spans="2:25" ht="15.75">
      <c r="B56" s="118"/>
      <c r="C56" s="139" t="s">
        <v>71</v>
      </c>
      <c r="D56" s="143">
        <f>D54-D55-D27</f>
        <v>1587.5761205047834</v>
      </c>
      <c r="E56" s="143">
        <f aca="true" t="shared" si="4" ref="E56:L56">E54-E55-E27</f>
        <v>1485.6006199310496</v>
      </c>
      <c r="F56" s="143">
        <f t="shared" si="4"/>
        <v>1676.0804615999998</v>
      </c>
      <c r="G56" s="159">
        <f t="shared" si="4"/>
        <v>1591.2994579286064</v>
      </c>
      <c r="H56" s="159">
        <f t="shared" si="4"/>
        <v>1499.5460415799998</v>
      </c>
      <c r="I56" s="159">
        <f t="shared" si="4"/>
        <v>1593.9569543099997</v>
      </c>
      <c r="J56" s="159">
        <f t="shared" si="4"/>
        <v>1599.6416502499999</v>
      </c>
      <c r="K56" s="159">
        <f t="shared" si="4"/>
        <v>1603.805654940001</v>
      </c>
      <c r="L56" s="159">
        <f t="shared" si="4"/>
        <v>1523.3472587200004</v>
      </c>
      <c r="M56" s="160">
        <f>+M54-M55-M57</f>
        <v>2122.9781207300002</v>
      </c>
      <c r="N56" s="160">
        <f>+N54-N55-N57</f>
        <v>2132.171420779999</v>
      </c>
      <c r="O56" s="160">
        <f>+O54-O55-O57</f>
        <v>2190.208026610001</v>
      </c>
      <c r="P56" s="160">
        <f>+P54-P55-P57</f>
        <v>2161.9859032899994</v>
      </c>
      <c r="Q56" s="160">
        <f>+Q54-Q55-Q57</f>
        <v>2142.039067</v>
      </c>
      <c r="R56" s="144"/>
      <c r="S56" s="144"/>
      <c r="T56" s="144"/>
      <c r="U56" s="144"/>
      <c r="V56" s="144"/>
      <c r="W56" s="144"/>
      <c r="X56" s="144"/>
      <c r="Y56" s="144"/>
    </row>
    <row r="57" spans="2:25" ht="15.75">
      <c r="B57" s="162"/>
      <c r="C57" s="139" t="s">
        <v>72</v>
      </c>
      <c r="D57" s="143">
        <v>0</v>
      </c>
      <c r="E57" s="143">
        <v>0</v>
      </c>
      <c r="F57" s="143">
        <v>9.137</v>
      </c>
      <c r="G57" s="159">
        <v>6</v>
      </c>
      <c r="H57" s="159">
        <v>0</v>
      </c>
      <c r="I57" s="159">
        <v>0</v>
      </c>
      <c r="J57" s="159">
        <v>1.673581</v>
      </c>
      <c r="K57" s="159">
        <v>0</v>
      </c>
      <c r="L57" s="158"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58">
        <v>100</v>
      </c>
      <c r="H58" s="158">
        <v>100</v>
      </c>
      <c r="I58" s="158">
        <v>100</v>
      </c>
      <c r="J58" s="159">
        <v>100</v>
      </c>
      <c r="K58" s="159">
        <v>100</v>
      </c>
      <c r="L58" s="159">
        <v>100</v>
      </c>
      <c r="M58" s="160">
        <v>100</v>
      </c>
      <c r="N58" s="160">
        <v>100</v>
      </c>
      <c r="O58" s="159">
        <v>100</v>
      </c>
      <c r="P58" s="159">
        <v>100</v>
      </c>
      <c r="Q58" s="159">
        <v>100</v>
      </c>
      <c r="R58" s="159">
        <v>100</v>
      </c>
      <c r="S58" s="144">
        <v>100</v>
      </c>
      <c r="T58" s="159">
        <v>100</v>
      </c>
      <c r="U58" s="159">
        <v>100</v>
      </c>
      <c r="V58" s="159">
        <v>100</v>
      </c>
      <c r="W58" s="159">
        <v>100</v>
      </c>
      <c r="X58" s="159">
        <v>100</v>
      </c>
      <c r="Y58" s="159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28">
      <selection activeCell="N59" sqref="N59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81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4130</v>
      </c>
      <c r="E6" s="32">
        <v>4130</v>
      </c>
      <c r="F6" s="32">
        <v>4130</v>
      </c>
      <c r="G6" s="32">
        <v>4130</v>
      </c>
      <c r="H6" s="32">
        <v>4130</v>
      </c>
      <c r="I6" s="32">
        <v>4130</v>
      </c>
      <c r="J6" s="32">
        <v>4130</v>
      </c>
      <c r="K6" s="32">
        <v>4130</v>
      </c>
      <c r="L6" s="32">
        <v>4130</v>
      </c>
      <c r="M6" s="32">
        <v>4130</v>
      </c>
      <c r="N6" s="32">
        <v>4130</v>
      </c>
      <c r="O6" s="32">
        <v>4130</v>
      </c>
      <c r="P6" s="32">
        <v>4130</v>
      </c>
      <c r="Q6" s="32">
        <v>4130</v>
      </c>
      <c r="R6" s="32">
        <v>4130</v>
      </c>
      <c r="S6" s="32">
        <v>4130</v>
      </c>
      <c r="T6" s="32">
        <v>4130</v>
      </c>
      <c r="U6" s="32">
        <v>4130</v>
      </c>
      <c r="V6" s="32">
        <v>4130</v>
      </c>
      <c r="W6" s="32">
        <v>4130</v>
      </c>
      <c r="X6" s="32">
        <v>4130</v>
      </c>
      <c r="Y6" s="32">
        <v>4130</v>
      </c>
    </row>
    <row r="7" spans="1:17" ht="14.25">
      <c r="A7" s="124" t="s">
        <v>24</v>
      </c>
      <c r="B7" s="34"/>
      <c r="C7" s="33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9224.346256532104</v>
      </c>
      <c r="E9" s="40">
        <v>8928.897236532104</v>
      </c>
      <c r="F9" s="40">
        <v>8643.909636532102</v>
      </c>
      <c r="G9" s="40">
        <v>8150.339480000001</v>
      </c>
      <c r="H9" s="40">
        <v>6868.209000000001</v>
      </c>
      <c r="I9" s="40">
        <v>6855.920727293</v>
      </c>
      <c r="J9" s="40">
        <v>6566.603146431</v>
      </c>
      <c r="K9" s="40">
        <v>6559.152579175</v>
      </c>
      <c r="L9" s="40">
        <v>6342.277079268</v>
      </c>
      <c r="M9" s="40">
        <v>6374.552000000001</v>
      </c>
      <c r="N9" s="40">
        <v>6142.033</v>
      </c>
      <c r="O9" s="40">
        <v>6054.9619999999995</v>
      </c>
      <c r="P9" s="40">
        <v>5700.135</v>
      </c>
      <c r="Q9" s="40">
        <v>5209.995199999999</v>
      </c>
      <c r="R9" s="40">
        <v>5245.2729</v>
      </c>
      <c r="S9" s="40">
        <v>5388.497</v>
      </c>
      <c r="T9" s="40">
        <v>5183.146</v>
      </c>
      <c r="U9" s="40">
        <v>4988.258</v>
      </c>
      <c r="V9" s="40">
        <v>4952.334</v>
      </c>
      <c r="W9" s="284">
        <v>4901.186</v>
      </c>
      <c r="X9" s="284">
        <v>5034.28</v>
      </c>
      <c r="Y9" s="284">
        <v>4875.071</v>
      </c>
    </row>
    <row r="10" spans="1:25" ht="15">
      <c r="A10" s="15"/>
      <c r="B10" s="42">
        <v>96</v>
      </c>
      <c r="C10" s="43" t="s">
        <v>26</v>
      </c>
      <c r="D10" s="127">
        <v>16.751358591198034</v>
      </c>
      <c r="E10" s="127">
        <v>16.78717188606605</v>
      </c>
      <c r="F10" s="127">
        <v>16.70342754817197</v>
      </c>
      <c r="G10" s="127">
        <v>16.993361353826703</v>
      </c>
      <c r="H10" s="127">
        <v>16.8754780321915</v>
      </c>
      <c r="I10" s="127">
        <v>16.891499943348283</v>
      </c>
      <c r="J10" s="127">
        <v>17.10552480573759</v>
      </c>
      <c r="K10" s="127">
        <v>17.144986916072714</v>
      </c>
      <c r="L10" s="127">
        <v>17.20553173794552</v>
      </c>
      <c r="M10" s="127">
        <v>16.862626424570692</v>
      </c>
      <c r="N10" s="127">
        <v>17.285435294795715</v>
      </c>
      <c r="O10" s="127">
        <v>17.31907483482143</v>
      </c>
      <c r="P10" s="127">
        <v>17.030189635859497</v>
      </c>
      <c r="Q10" s="127">
        <v>17.12995685677407</v>
      </c>
      <c r="R10" s="127">
        <v>17.16253257290007</v>
      </c>
      <c r="S10" s="127">
        <v>17.187326633011025</v>
      </c>
      <c r="T10" s="127">
        <v>17.3961414554018</v>
      </c>
      <c r="U10" s="127">
        <v>17.30196032362401</v>
      </c>
      <c r="V10" s="127">
        <v>17.514178970966018</v>
      </c>
      <c r="W10" s="263">
        <v>17.70343402596841</v>
      </c>
      <c r="X10" s="263">
        <v>17.74174579085788</v>
      </c>
      <c r="Y10" s="263">
        <v>17.8317714757385</v>
      </c>
    </row>
    <row r="11" spans="1:25" ht="15.75" thickBot="1">
      <c r="A11" s="15"/>
      <c r="B11" s="45">
        <v>12</v>
      </c>
      <c r="C11" s="46" t="s">
        <v>27</v>
      </c>
      <c r="D11" s="47">
        <v>154.5203319125445</v>
      </c>
      <c r="E11" s="47">
        <v>149.89093266268458</v>
      </c>
      <c r="F11" s="47">
        <v>144.38291834675948</v>
      </c>
      <c r="G11" s="47">
        <v>138.50166394000001</v>
      </c>
      <c r="H11" s="47">
        <v>115.90431009999995</v>
      </c>
      <c r="I11" s="47">
        <v>115.80678457667001</v>
      </c>
      <c r="J11" s="47">
        <v>112.32519301071</v>
      </c>
      <c r="K11" s="47">
        <v>112.45658515047998</v>
      </c>
      <c r="L11" s="47">
        <v>109.12224957819</v>
      </c>
      <c r="M11" s="47">
        <v>107.49168899999997</v>
      </c>
      <c r="N11" s="47">
        <v>106.16771400000002</v>
      </c>
      <c r="O11" s="47">
        <v>104.86634000000001</v>
      </c>
      <c r="P11" s="47">
        <v>97.07437999999999</v>
      </c>
      <c r="Q11" s="47">
        <v>89.24699299999999</v>
      </c>
      <c r="R11" s="47">
        <v>90.02216700000001</v>
      </c>
      <c r="S11" s="47">
        <v>92.61385800000001</v>
      </c>
      <c r="T11" s="47">
        <v>90.16674100000002</v>
      </c>
      <c r="U11" s="47">
        <v>86.30664200000004</v>
      </c>
      <c r="V11" s="47">
        <v>86.73606400000001</v>
      </c>
      <c r="W11" s="265">
        <v>86.76782299999999</v>
      </c>
      <c r="X11" s="265">
        <v>89.316916</v>
      </c>
      <c r="Y11" s="265">
        <v>86.93115199999997</v>
      </c>
    </row>
    <row r="12" spans="1:18" ht="14.25">
      <c r="A12" s="128" t="s">
        <v>75</v>
      </c>
      <c r="B12" s="34"/>
      <c r="C12" s="3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/>
      <c r="B13" s="34"/>
      <c r="C13" s="33"/>
      <c r="D13" s="146"/>
      <c r="E13" s="146"/>
      <c r="F13" s="146"/>
      <c r="G13" s="163">
        <v>-0.08707902511560295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25" ht="15">
      <c r="A14" s="15"/>
      <c r="B14" s="49" t="s">
        <v>30</v>
      </c>
      <c r="C14" s="50" t="s">
        <v>31</v>
      </c>
      <c r="D14" s="51">
        <v>153.4809669125445</v>
      </c>
      <c r="E14" s="51">
        <v>149.80394766268458</v>
      </c>
      <c r="F14" s="51">
        <v>145.2159133467595</v>
      </c>
      <c r="G14" s="51">
        <v>140.11599394</v>
      </c>
      <c r="H14" s="51">
        <v>113.36531009999995</v>
      </c>
      <c r="I14" s="51">
        <v>114.57768457667001</v>
      </c>
      <c r="J14" s="51">
        <v>113.40189301071</v>
      </c>
      <c r="K14" s="51">
        <v>114.45368515047997</v>
      </c>
      <c r="L14" s="51">
        <v>110.00274957818999</v>
      </c>
      <c r="M14" s="51">
        <v>111.50068899999998</v>
      </c>
      <c r="N14" s="51">
        <v>109.38691400000002</v>
      </c>
      <c r="O14" s="51">
        <v>107.49164</v>
      </c>
      <c r="P14" s="51">
        <v>97.99117999999999</v>
      </c>
      <c r="Q14" s="51">
        <v>90.04079299999998</v>
      </c>
      <c r="R14" s="51">
        <v>91.89160800000002</v>
      </c>
      <c r="S14" s="51">
        <v>96.52094300000002</v>
      </c>
      <c r="T14" s="51">
        <v>91.378881</v>
      </c>
      <c r="U14" s="51">
        <v>86.82909700000005</v>
      </c>
      <c r="V14" s="51">
        <v>86.82927500000001</v>
      </c>
      <c r="W14" s="285">
        <v>87.351609</v>
      </c>
      <c r="X14" s="285">
        <v>90.23331300000001</v>
      </c>
      <c r="Y14" s="285">
        <v>88.95136299999997</v>
      </c>
    </row>
    <row r="15" spans="1:25" ht="15">
      <c r="A15" s="37"/>
      <c r="B15" s="52" t="s">
        <v>32</v>
      </c>
      <c r="C15" s="53" t="s">
        <v>33</v>
      </c>
      <c r="D15" s="44">
        <v>12.161114999999999</v>
      </c>
      <c r="E15" s="44">
        <v>8.99298</v>
      </c>
      <c r="F15" s="44">
        <v>8.57286</v>
      </c>
      <c r="G15" s="44">
        <v>8.774414999999998</v>
      </c>
      <c r="H15" s="44">
        <v>10.3104</v>
      </c>
      <c r="I15" s="44">
        <v>6.457699999999999</v>
      </c>
      <c r="J15" s="44">
        <v>5.4241</v>
      </c>
      <c r="K15" s="44">
        <v>4.7784</v>
      </c>
      <c r="L15" s="44">
        <v>5.238199999999999</v>
      </c>
      <c r="M15" s="44">
        <v>4.9891</v>
      </c>
      <c r="N15" s="44">
        <v>4.3992</v>
      </c>
      <c r="O15" s="44">
        <v>5.0006</v>
      </c>
      <c r="P15" s="44">
        <v>5.5831</v>
      </c>
      <c r="Q15" s="44">
        <v>5.727900000000001</v>
      </c>
      <c r="R15" s="44">
        <v>5.024446</v>
      </c>
      <c r="S15" s="44">
        <v>4.201562999999998</v>
      </c>
      <c r="T15" s="44">
        <v>4.7415329999999996</v>
      </c>
      <c r="U15" s="44">
        <v>5.272820000000002</v>
      </c>
      <c r="V15" s="44">
        <v>5.467595</v>
      </c>
      <c r="W15" s="263">
        <v>4.608699</v>
      </c>
      <c r="X15" s="263">
        <v>3.711071000000002</v>
      </c>
      <c r="Y15" s="263">
        <v>2.6826130000000004</v>
      </c>
    </row>
    <row r="16" spans="1:25" ht="15">
      <c r="A16" s="55"/>
      <c r="B16" s="56" t="s">
        <v>34</v>
      </c>
      <c r="C16" s="57" t="s">
        <v>44</v>
      </c>
      <c r="D16" s="58">
        <v>12.138200000000001</v>
      </c>
      <c r="E16" s="58">
        <v>8.9268</v>
      </c>
      <c r="F16" s="58">
        <v>8.566699999999999</v>
      </c>
      <c r="G16" s="58">
        <v>8.694</v>
      </c>
      <c r="H16" s="58">
        <v>10.1936</v>
      </c>
      <c r="I16" s="58">
        <v>6.457699999999999</v>
      </c>
      <c r="J16" s="58">
        <v>5.4241</v>
      </c>
      <c r="K16" s="58">
        <v>4.7731</v>
      </c>
      <c r="L16" s="58">
        <v>5.2369</v>
      </c>
      <c r="M16" s="58">
        <v>4.9891</v>
      </c>
      <c r="N16" s="58">
        <v>4.3928</v>
      </c>
      <c r="O16" s="58">
        <v>5.0003</v>
      </c>
      <c r="P16" s="58">
        <v>5.5831</v>
      </c>
      <c r="Q16" s="58">
        <v>5.6883</v>
      </c>
      <c r="R16" s="58">
        <v>5.023530000000001</v>
      </c>
      <c r="S16" s="58">
        <v>4.197476999999998</v>
      </c>
      <c r="T16" s="58">
        <v>4.739474000000003</v>
      </c>
      <c r="U16" s="58">
        <v>5.272201999999999</v>
      </c>
      <c r="V16" s="58">
        <v>5.4468820000000004</v>
      </c>
      <c r="W16" s="264">
        <v>4.608699</v>
      </c>
      <c r="X16" s="264">
        <v>3.710838</v>
      </c>
      <c r="Y16" s="264">
        <v>2.6826130000000004</v>
      </c>
    </row>
    <row r="17" spans="1:25" ht="15">
      <c r="A17" s="37" t="s">
        <v>82</v>
      </c>
      <c r="B17" s="60" t="s">
        <v>36</v>
      </c>
      <c r="C17" s="53" t="s">
        <v>37</v>
      </c>
      <c r="D17" s="164">
        <v>11.121749999999999</v>
      </c>
      <c r="E17" s="165">
        <v>8.905995</v>
      </c>
      <c r="F17" s="166">
        <v>9.405855</v>
      </c>
      <c r="G17" s="166">
        <v>10.388745</v>
      </c>
      <c r="H17" s="166">
        <v>7.7714</v>
      </c>
      <c r="I17" s="166">
        <v>5.2286</v>
      </c>
      <c r="J17" s="166">
        <v>6.5008</v>
      </c>
      <c r="K17" s="166">
        <v>6.7755</v>
      </c>
      <c r="L17" s="166">
        <v>6.1187</v>
      </c>
      <c r="M17" s="166">
        <v>8.9981</v>
      </c>
      <c r="N17" s="166">
        <v>7.6184</v>
      </c>
      <c r="O17" s="166">
        <v>7.6259</v>
      </c>
      <c r="P17" s="166">
        <v>6.4999</v>
      </c>
      <c r="Q17" s="166">
        <v>6.5217</v>
      </c>
      <c r="R17" s="166">
        <v>6.893887</v>
      </c>
      <c r="S17" s="166">
        <v>8.108648000000004</v>
      </c>
      <c r="T17" s="166">
        <v>5.953672999999999</v>
      </c>
      <c r="U17" s="166">
        <v>5.795275000000003</v>
      </c>
      <c r="V17" s="166">
        <v>5.5608059999999995</v>
      </c>
      <c r="W17" s="263">
        <v>5.1924850000000005</v>
      </c>
      <c r="X17" s="263">
        <v>4.627468</v>
      </c>
      <c r="Y17" s="263">
        <v>4.702824000000002</v>
      </c>
    </row>
    <row r="18" spans="1:25" ht="15">
      <c r="A18" s="55"/>
      <c r="B18" s="56" t="s">
        <v>38</v>
      </c>
      <c r="C18" s="57" t="s">
        <v>39</v>
      </c>
      <c r="D18" s="58">
        <v>11.0609</v>
      </c>
      <c r="E18" s="58">
        <v>8.864099999999999</v>
      </c>
      <c r="F18" s="58">
        <v>9.2643</v>
      </c>
      <c r="G18" s="58">
        <v>9.928</v>
      </c>
      <c r="H18" s="58">
        <v>7.0962000000000005</v>
      </c>
      <c r="I18" s="58">
        <v>4.0322000000000005</v>
      </c>
      <c r="J18" s="58">
        <v>5.512700000000001</v>
      </c>
      <c r="K18" s="58">
        <v>5.804</v>
      </c>
      <c r="L18" s="58">
        <v>5.3319</v>
      </c>
      <c r="M18" s="58">
        <v>7.5109</v>
      </c>
      <c r="N18" s="58">
        <v>6.9925999999999995</v>
      </c>
      <c r="O18" s="58">
        <v>7.1027000000000005</v>
      </c>
      <c r="P18" s="58">
        <v>6.142</v>
      </c>
      <c r="Q18" s="58">
        <v>5.8176</v>
      </c>
      <c r="R18" s="58">
        <v>5.798668</v>
      </c>
      <c r="S18" s="58">
        <v>6.170727</v>
      </c>
      <c r="T18" s="58">
        <v>5.291584</v>
      </c>
      <c r="U18" s="58">
        <v>4.704376999999999</v>
      </c>
      <c r="V18" s="58">
        <v>4.485192</v>
      </c>
      <c r="W18" s="264">
        <v>4.788719000000002</v>
      </c>
      <c r="X18" s="264">
        <v>4.2016539999999996</v>
      </c>
      <c r="Y18" s="264">
        <v>4.398068999999998</v>
      </c>
    </row>
    <row r="19" spans="1:25" ht="15.75" thickBot="1">
      <c r="A19" s="15"/>
      <c r="B19" s="45">
        <v>12</v>
      </c>
      <c r="C19" s="62" t="s">
        <v>40</v>
      </c>
      <c r="D19" s="47">
        <v>154.5203319125445</v>
      </c>
      <c r="E19" s="47">
        <v>149.89093266268458</v>
      </c>
      <c r="F19" s="47">
        <v>144.38291834675948</v>
      </c>
      <c r="G19" s="47">
        <v>138.50166394000001</v>
      </c>
      <c r="H19" s="47">
        <v>115.90431009999995</v>
      </c>
      <c r="I19" s="47">
        <v>115.80678457667001</v>
      </c>
      <c r="J19" s="47">
        <v>112.32519301071</v>
      </c>
      <c r="K19" s="47">
        <v>112.45658515047998</v>
      </c>
      <c r="L19" s="47">
        <v>109.12224957819</v>
      </c>
      <c r="M19" s="47">
        <v>107.49168899999997</v>
      </c>
      <c r="N19" s="47">
        <v>106.16771400000002</v>
      </c>
      <c r="O19" s="47">
        <v>104.86634000000001</v>
      </c>
      <c r="P19" s="47">
        <v>97.07437999999999</v>
      </c>
      <c r="Q19" s="47">
        <v>89.24699299999999</v>
      </c>
      <c r="R19" s="47">
        <v>90.02216700000001</v>
      </c>
      <c r="S19" s="47">
        <v>92.61385800000001</v>
      </c>
      <c r="T19" s="47">
        <v>90.16674100000002</v>
      </c>
      <c r="U19" s="47">
        <v>86.30664200000004</v>
      </c>
      <c r="V19" s="47">
        <v>86.73606400000001</v>
      </c>
      <c r="W19" s="286">
        <v>86.76782299999999</v>
      </c>
      <c r="X19" s="286">
        <v>89.316916</v>
      </c>
      <c r="Y19" s="286">
        <v>86.93115199999997</v>
      </c>
    </row>
    <row r="20" spans="1:17" ht="14.25">
      <c r="A20" s="124" t="s">
        <v>76</v>
      </c>
      <c r="B20" s="34"/>
      <c r="C20" s="33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">
      <c r="A22" s="15"/>
      <c r="B22" s="49">
        <v>12</v>
      </c>
      <c r="C22" s="63" t="s">
        <v>40</v>
      </c>
      <c r="D22" s="51">
        <v>154.5203319125445</v>
      </c>
      <c r="E22" s="51">
        <v>149.89093266268458</v>
      </c>
      <c r="F22" s="51">
        <v>144.38291834675948</v>
      </c>
      <c r="G22" s="51">
        <v>138.50166394000001</v>
      </c>
      <c r="H22" s="51">
        <v>115.90431009999995</v>
      </c>
      <c r="I22" s="51">
        <v>115.80678457667001</v>
      </c>
      <c r="J22" s="51">
        <v>112.32519301071</v>
      </c>
      <c r="K22" s="51">
        <v>112.45658515047998</v>
      </c>
      <c r="L22" s="51">
        <v>109.12224957819</v>
      </c>
      <c r="M22" s="51">
        <v>107.49168899999997</v>
      </c>
      <c r="N22" s="51">
        <v>106.16771400000002</v>
      </c>
      <c r="O22" s="51">
        <v>104.86634000000001</v>
      </c>
      <c r="P22" s="51">
        <v>97.07437999999999</v>
      </c>
      <c r="Q22" s="51">
        <v>89.24699299999999</v>
      </c>
      <c r="R22" s="51">
        <v>90.02216700000001</v>
      </c>
      <c r="S22" s="51">
        <v>92.61385800000001</v>
      </c>
      <c r="T22" s="51">
        <v>90.16674100000002</v>
      </c>
      <c r="U22" s="51">
        <v>86.30664200000004</v>
      </c>
      <c r="V22" s="51">
        <v>86.73606400000001</v>
      </c>
      <c r="W22" s="266">
        <v>86.76782299999999</v>
      </c>
      <c r="X22" s="266">
        <v>89.316916</v>
      </c>
      <c r="Y22" s="266">
        <v>86.93115199999997</v>
      </c>
    </row>
    <row r="23" spans="1:25" ht="15">
      <c r="A23" s="37"/>
      <c r="B23" s="64">
        <v>20</v>
      </c>
      <c r="C23" s="148" t="s">
        <v>43</v>
      </c>
      <c r="D23" s="149">
        <v>173.94102600000005</v>
      </c>
      <c r="E23" s="54">
        <v>158.99977</v>
      </c>
      <c r="F23" s="54">
        <v>163.28698099999994</v>
      </c>
      <c r="G23" s="54">
        <v>171.61722499999996</v>
      </c>
      <c r="H23" s="54">
        <v>176.0977</v>
      </c>
      <c r="I23" s="54">
        <v>128.95309999999998</v>
      </c>
      <c r="J23" s="54">
        <v>146.22899999999998</v>
      </c>
      <c r="K23" s="54">
        <v>140.47</v>
      </c>
      <c r="L23" s="54">
        <v>141.97570000000002</v>
      </c>
      <c r="M23" s="54">
        <v>142.9417</v>
      </c>
      <c r="N23" s="54">
        <v>145.0502</v>
      </c>
      <c r="O23" s="54">
        <v>135.452</v>
      </c>
      <c r="P23" s="54">
        <v>136.6651</v>
      </c>
      <c r="Q23" s="54">
        <v>135.6815</v>
      </c>
      <c r="R23" s="54">
        <v>122.28337300000001</v>
      </c>
      <c r="S23" s="54">
        <v>113.29300800000007</v>
      </c>
      <c r="T23" s="54">
        <v>110.92938699999999</v>
      </c>
      <c r="U23" s="54">
        <v>107.31135000000002</v>
      </c>
      <c r="V23" s="54">
        <v>107.66345600000004</v>
      </c>
      <c r="W23" s="267">
        <v>99.82904400000001</v>
      </c>
      <c r="X23" s="267">
        <v>93.016975</v>
      </c>
      <c r="Y23" s="267">
        <v>93.20614499999996</v>
      </c>
    </row>
    <row r="24" spans="1:25" ht="15">
      <c r="A24" s="66"/>
      <c r="B24" s="56"/>
      <c r="C24" s="67" t="s">
        <v>44</v>
      </c>
      <c r="D24" s="58">
        <v>146.52755</v>
      </c>
      <c r="E24" s="58">
        <v>130.67454</v>
      </c>
      <c r="F24" s="58">
        <v>134.21794</v>
      </c>
      <c r="G24" s="58">
        <v>139.93507</v>
      </c>
      <c r="H24" s="58">
        <v>140.10819999999998</v>
      </c>
      <c r="I24" s="58">
        <v>87.9997</v>
      </c>
      <c r="J24" s="58">
        <v>98.2337</v>
      </c>
      <c r="K24" s="58">
        <v>99.5316</v>
      </c>
      <c r="L24" s="58">
        <v>101.1064</v>
      </c>
      <c r="M24" s="58">
        <v>104.1164</v>
      </c>
      <c r="N24" s="58">
        <v>107.4076</v>
      </c>
      <c r="O24" s="58">
        <v>95.6748</v>
      </c>
      <c r="P24" s="58">
        <v>98.735</v>
      </c>
      <c r="Q24" s="58">
        <v>95.8094</v>
      </c>
      <c r="R24" s="58">
        <v>87.68778599999999</v>
      </c>
      <c r="S24" s="58">
        <v>85.54695999999998</v>
      </c>
      <c r="T24" s="58">
        <v>88.80849200000002</v>
      </c>
      <c r="U24" s="58">
        <v>86.13238300000002</v>
      </c>
      <c r="V24" s="58">
        <v>85.172533</v>
      </c>
      <c r="W24" s="268">
        <v>77.588154</v>
      </c>
      <c r="X24" s="268">
        <v>73.97129000000002</v>
      </c>
      <c r="Y24" s="268">
        <v>74.79590699999997</v>
      </c>
    </row>
    <row r="25" spans="1:25" ht="15.75" thickBot="1">
      <c r="A25" s="15"/>
      <c r="B25" s="64">
        <v>100</v>
      </c>
      <c r="C25" s="148" t="s">
        <v>45</v>
      </c>
      <c r="D25" s="149">
        <v>0</v>
      </c>
      <c r="E25" s="5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167" t="s">
        <v>46</v>
      </c>
      <c r="D26" s="155">
        <v>328.46135791254454</v>
      </c>
      <c r="E26" s="69">
        <v>308.8907026626846</v>
      </c>
      <c r="F26" s="40">
        <v>307.6698993467594</v>
      </c>
      <c r="G26" s="40">
        <v>310.11888894</v>
      </c>
      <c r="H26" s="40">
        <v>292.00201009999995</v>
      </c>
      <c r="I26" s="40">
        <v>244.75988457667</v>
      </c>
      <c r="J26" s="40">
        <v>258.55419301071</v>
      </c>
      <c r="K26" s="40">
        <v>252.92658515047998</v>
      </c>
      <c r="L26" s="40">
        <v>251.09794957819003</v>
      </c>
      <c r="M26" s="40">
        <v>250.43338899999998</v>
      </c>
      <c r="N26" s="40">
        <v>251.217914</v>
      </c>
      <c r="O26" s="40">
        <v>240.31834</v>
      </c>
      <c r="P26" s="40">
        <v>233.73948</v>
      </c>
      <c r="Q26" s="40">
        <v>224.928493</v>
      </c>
      <c r="R26" s="40">
        <v>212.30554</v>
      </c>
      <c r="S26" s="40">
        <v>205.9068660000001</v>
      </c>
      <c r="T26" s="40">
        <v>201.09612800000002</v>
      </c>
      <c r="U26" s="40">
        <v>193.61799200000007</v>
      </c>
      <c r="V26" s="40">
        <v>194.39952000000005</v>
      </c>
      <c r="W26" s="270">
        <v>186.596867</v>
      </c>
      <c r="X26" s="270">
        <v>182.333891</v>
      </c>
      <c r="Y26" s="270">
        <v>180.13729699999993</v>
      </c>
    </row>
    <row r="27" spans="1:25" ht="15">
      <c r="A27" s="37"/>
      <c r="B27" s="38">
        <v>30</v>
      </c>
      <c r="C27" s="154" t="s">
        <v>47</v>
      </c>
      <c r="D27" s="155">
        <v>10.596091999999999</v>
      </c>
      <c r="E27" s="44">
        <v>9.283672999999999</v>
      </c>
      <c r="F27" s="40">
        <v>9.551432</v>
      </c>
      <c r="G27" s="40">
        <v>11.256901000000003</v>
      </c>
      <c r="H27" s="40">
        <v>11.4313</v>
      </c>
      <c r="I27" s="40">
        <v>11.1495</v>
      </c>
      <c r="J27" s="40">
        <v>9.1909</v>
      </c>
      <c r="K27" s="40">
        <v>12.583</v>
      </c>
      <c r="L27" s="40">
        <v>11.3339</v>
      </c>
      <c r="M27" s="40">
        <v>11.1601</v>
      </c>
      <c r="N27" s="40">
        <v>12.3057</v>
      </c>
      <c r="O27" s="40">
        <v>11.0704</v>
      </c>
      <c r="P27" s="40">
        <v>10.631</v>
      </c>
      <c r="Q27" s="40">
        <v>10.5007</v>
      </c>
      <c r="R27" s="40">
        <v>11.681377000000001</v>
      </c>
      <c r="S27" s="40">
        <v>11.015977999999997</v>
      </c>
      <c r="T27" s="40">
        <v>10.881641</v>
      </c>
      <c r="U27" s="40">
        <v>9.946966000000002</v>
      </c>
      <c r="V27" s="40">
        <v>10.489791999999998</v>
      </c>
      <c r="W27" s="282">
        <v>10.798141</v>
      </c>
      <c r="X27" s="282">
        <v>11.311903999999998</v>
      </c>
      <c r="Y27" s="282">
        <v>12.011946999999996</v>
      </c>
    </row>
    <row r="28" spans="1:25" ht="15">
      <c r="A28" s="55"/>
      <c r="B28" s="56"/>
      <c r="C28" s="57" t="s">
        <v>48</v>
      </c>
      <c r="D28" s="168">
        <v>9.66968</v>
      </c>
      <c r="E28" s="169">
        <v>9.74198</v>
      </c>
      <c r="F28" s="169">
        <v>8.6668</v>
      </c>
      <c r="G28" s="169">
        <v>10.416</v>
      </c>
      <c r="H28" s="169">
        <v>10.4166</v>
      </c>
      <c r="I28" s="169">
        <v>10.4709</v>
      </c>
      <c r="J28" s="169">
        <v>8.3306</v>
      </c>
      <c r="K28" s="169">
        <v>11.4819</v>
      </c>
      <c r="L28" s="169">
        <v>10.6668</v>
      </c>
      <c r="M28" s="169">
        <v>10.4357</v>
      </c>
      <c r="N28" s="169">
        <v>11.5699</v>
      </c>
      <c r="O28" s="169">
        <v>10.2837</v>
      </c>
      <c r="P28" s="169">
        <v>10.0338</v>
      </c>
      <c r="Q28" s="169">
        <v>9.8854</v>
      </c>
      <c r="R28" s="169">
        <v>10.933898</v>
      </c>
      <c r="S28" s="169">
        <v>10.069043999999995</v>
      </c>
      <c r="T28" s="169">
        <v>9.821736999999997</v>
      </c>
      <c r="U28" s="169">
        <v>9.066432999999995</v>
      </c>
      <c r="V28" s="169">
        <v>9.565881999999998</v>
      </c>
      <c r="W28" s="271">
        <v>9.731258</v>
      </c>
      <c r="X28" s="271">
        <v>10.455228000000004</v>
      </c>
      <c r="Y28" s="271">
        <v>10.94323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148" t="s">
        <v>50</v>
      </c>
      <c r="D30" s="149">
        <v>317.86526591254454</v>
      </c>
      <c r="E30" s="44">
        <v>299.60702966268457</v>
      </c>
      <c r="F30" s="44">
        <v>298.1184673467594</v>
      </c>
      <c r="G30" s="44">
        <v>298.86198793999995</v>
      </c>
      <c r="H30" s="44">
        <v>280.5707100999999</v>
      </c>
      <c r="I30" s="44">
        <v>233.61038457667001</v>
      </c>
      <c r="J30" s="44">
        <v>249.36329301070998</v>
      </c>
      <c r="K30" s="44">
        <v>240.34358515047998</v>
      </c>
      <c r="L30" s="44">
        <v>239.76404957819003</v>
      </c>
      <c r="M30" s="44">
        <v>239.27328899999998</v>
      </c>
      <c r="N30" s="44">
        <v>238.912214</v>
      </c>
      <c r="O30" s="44">
        <v>229.24794</v>
      </c>
      <c r="P30" s="44">
        <v>223.10848</v>
      </c>
      <c r="Q30" s="44">
        <v>214.427793</v>
      </c>
      <c r="R30" s="44">
        <v>200.624163</v>
      </c>
      <c r="S30" s="44">
        <v>194.8908880000001</v>
      </c>
      <c r="T30" s="44">
        <v>190.21448700000002</v>
      </c>
      <c r="U30" s="44">
        <v>183.67102600000007</v>
      </c>
      <c r="V30" s="44">
        <v>183.90972800000006</v>
      </c>
      <c r="W30" s="267">
        <v>175.79872600000002</v>
      </c>
      <c r="X30" s="267">
        <v>171.021987</v>
      </c>
      <c r="Y30" s="267">
        <v>168.12534999999994</v>
      </c>
    </row>
    <row r="31" spans="1:25" ht="15">
      <c r="A31" s="37"/>
      <c r="B31" s="64">
        <v>53</v>
      </c>
      <c r="C31" s="170" t="s">
        <v>51</v>
      </c>
      <c r="D31" s="14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 customHeight="1">
      <c r="A32" s="37"/>
      <c r="B32" s="64">
        <v>55</v>
      </c>
      <c r="C32" s="171" t="s">
        <v>52</v>
      </c>
      <c r="D32" s="14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>
        <v>0</v>
      </c>
      <c r="R32" s="44"/>
      <c r="S32" s="44"/>
      <c r="T32" s="44"/>
      <c r="U32" s="44"/>
      <c r="V32" s="44"/>
      <c r="W32" s="267"/>
      <c r="X32" s="267"/>
      <c r="Y32" s="267"/>
    </row>
    <row r="33" spans="1:25" ht="14.25" customHeight="1">
      <c r="A33" s="37"/>
      <c r="B33" s="64">
        <v>70</v>
      </c>
      <c r="C33" s="171" t="s">
        <v>53</v>
      </c>
      <c r="D33" s="149">
        <v>317.86526591254454</v>
      </c>
      <c r="E33" s="44">
        <v>299.6070296626846</v>
      </c>
      <c r="F33" s="44">
        <v>298.11846734675936</v>
      </c>
      <c r="G33" s="44">
        <v>298.86198793999995</v>
      </c>
      <c r="H33" s="44">
        <v>280.5707100999999</v>
      </c>
      <c r="I33" s="44">
        <v>233.61038457667001</v>
      </c>
      <c r="J33" s="44">
        <v>249.36329301070998</v>
      </c>
      <c r="K33" s="44">
        <v>240.34358515047998</v>
      </c>
      <c r="L33" s="44">
        <v>239.76404957819003</v>
      </c>
      <c r="M33" s="44">
        <v>239.27328899999998</v>
      </c>
      <c r="N33" s="44">
        <v>238.912214</v>
      </c>
      <c r="O33" s="44">
        <v>229.24794</v>
      </c>
      <c r="P33" s="44">
        <v>223.10848</v>
      </c>
      <c r="Q33" s="44">
        <v>214.427793</v>
      </c>
      <c r="R33" s="44">
        <v>200.624163</v>
      </c>
      <c r="S33" s="44">
        <v>194.8908880000001</v>
      </c>
      <c r="T33" s="44">
        <v>190.21448700000002</v>
      </c>
      <c r="U33" s="44">
        <v>183.67102600000007</v>
      </c>
      <c r="V33" s="44">
        <v>183.90972800000006</v>
      </c>
      <c r="W33" s="267">
        <v>175.79872600000002</v>
      </c>
      <c r="X33" s="267">
        <v>171.021987</v>
      </c>
      <c r="Y33" s="267">
        <v>168.12534999999994</v>
      </c>
    </row>
    <row r="34" spans="1:25" ht="15">
      <c r="A34" s="66"/>
      <c r="B34" s="75">
        <v>701</v>
      </c>
      <c r="C34" s="172" t="s">
        <v>54</v>
      </c>
      <c r="D34" s="173">
        <v>4.635609957376346</v>
      </c>
      <c r="E34" s="77">
        <v>4.496727979880552</v>
      </c>
      <c r="F34" s="77">
        <v>4.331487550402763</v>
      </c>
      <c r="G34" s="77">
        <v>4.155049918199979</v>
      </c>
      <c r="H34" s="77">
        <v>3.4771293029999697</v>
      </c>
      <c r="I34" s="77">
        <v>3.474203537300099</v>
      </c>
      <c r="J34" s="77">
        <v>3.3697557903213067</v>
      </c>
      <c r="K34" s="77">
        <v>3.3736975545143935</v>
      </c>
      <c r="L34" s="77">
        <v>3.273667487345705</v>
      </c>
      <c r="M34" s="77">
        <v>3.2247506699999917</v>
      </c>
      <c r="N34" s="77">
        <v>3.1850314200000014</v>
      </c>
      <c r="O34" s="77">
        <v>3.1459902</v>
      </c>
      <c r="P34" s="77">
        <v>2.912231399999996</v>
      </c>
      <c r="Q34" s="77">
        <v>2.677409790000013</v>
      </c>
      <c r="R34" s="77">
        <v>2.7006650099999945</v>
      </c>
      <c r="S34" s="77">
        <v>2.778415740000014</v>
      </c>
      <c r="T34" s="77">
        <v>2.705002229999991</v>
      </c>
      <c r="U34" s="77">
        <v>2.589199260000015</v>
      </c>
      <c r="V34" s="77">
        <v>2.602081919999989</v>
      </c>
      <c r="W34" s="273">
        <v>2.603034689999987</v>
      </c>
      <c r="X34" s="273">
        <v>2.6795074800000123</v>
      </c>
      <c r="Y34" s="273">
        <v>2.6079345599999897</v>
      </c>
    </row>
    <row r="35" spans="1:25" ht="15.75" thickBot="1">
      <c r="A35" s="55"/>
      <c r="B35" s="78">
        <v>702</v>
      </c>
      <c r="C35" s="174" t="s">
        <v>55</v>
      </c>
      <c r="D35" s="175">
        <v>313.2296559551682</v>
      </c>
      <c r="E35" s="80">
        <v>295.11030168280405</v>
      </c>
      <c r="F35" s="80">
        <v>293.7869797963566</v>
      </c>
      <c r="G35" s="80">
        <v>294.70693802179994</v>
      </c>
      <c r="H35" s="80">
        <v>277.09358079699996</v>
      </c>
      <c r="I35" s="80">
        <v>230.13618103936992</v>
      </c>
      <c r="J35" s="80">
        <v>245.99353722038867</v>
      </c>
      <c r="K35" s="80">
        <v>236.9698875959656</v>
      </c>
      <c r="L35" s="80">
        <v>236.49038209084432</v>
      </c>
      <c r="M35" s="80">
        <v>236.04853832999999</v>
      </c>
      <c r="N35" s="80">
        <v>235.72718258</v>
      </c>
      <c r="O35" s="80">
        <v>226.1019498</v>
      </c>
      <c r="P35" s="80">
        <v>220.1962486</v>
      </c>
      <c r="Q35" s="80">
        <v>211.75038321</v>
      </c>
      <c r="R35" s="80">
        <v>197.92349799000002</v>
      </c>
      <c r="S35" s="80">
        <v>192.1124722600001</v>
      </c>
      <c r="T35" s="80">
        <v>187.50948477000003</v>
      </c>
      <c r="U35" s="80">
        <v>181.08182674000005</v>
      </c>
      <c r="V35" s="80">
        <v>181.30764608000007</v>
      </c>
      <c r="W35" s="274">
        <v>173.19569131000003</v>
      </c>
      <c r="X35" s="274">
        <v>168.34247951999998</v>
      </c>
      <c r="Y35" s="274">
        <v>165.51741543999995</v>
      </c>
    </row>
    <row r="36" spans="1:18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24"/>
      <c r="B38" s="86">
        <v>45</v>
      </c>
      <c r="C38" s="176" t="s">
        <v>58</v>
      </c>
      <c r="D38" s="177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178" t="s">
        <v>59</v>
      </c>
      <c r="D39" s="149">
        <v>48.61189581973963</v>
      </c>
      <c r="E39" s="44">
        <v>50.44436304087571</v>
      </c>
      <c r="F39" s="44">
        <v>48.43139025628328</v>
      </c>
      <c r="G39" s="44">
        <v>46.343017690093745</v>
      </c>
      <c r="H39" s="44">
        <v>41.31019594265195</v>
      </c>
      <c r="I39" s="44">
        <v>49.57261843754325</v>
      </c>
      <c r="J39" s="44">
        <v>45.044798556572516</v>
      </c>
      <c r="K39" s="44">
        <v>46.789925797299944</v>
      </c>
      <c r="L39" s="44">
        <v>45.51234839842154</v>
      </c>
      <c r="M39" s="44">
        <v>44.92423264178058</v>
      </c>
      <c r="N39" s="44">
        <v>44.43795996131031</v>
      </c>
      <c r="O39" s="44">
        <v>45.74363459929018</v>
      </c>
      <c r="P39" s="44">
        <v>43.50994637227594</v>
      </c>
      <c r="Q39" s="44">
        <v>41.621000594824935</v>
      </c>
      <c r="R39" s="44">
        <v>44.87104925641484</v>
      </c>
      <c r="S39" s="44">
        <v>47.52087639931116</v>
      </c>
      <c r="T39" s="44">
        <v>47.40266760018127</v>
      </c>
      <c r="U39" s="44">
        <v>46.989796855602044</v>
      </c>
      <c r="V39" s="44">
        <v>47.162303453572605</v>
      </c>
      <c r="W39" s="276">
        <v>49.356343458370674</v>
      </c>
      <c r="X39" s="276">
        <v>52.22539953298519</v>
      </c>
      <c r="Y39" s="276">
        <v>51.70615377157579</v>
      </c>
    </row>
    <row r="40" spans="1:25" ht="15">
      <c r="A40" s="90"/>
      <c r="B40" s="91">
        <v>801</v>
      </c>
      <c r="C40" s="179" t="s">
        <v>60</v>
      </c>
      <c r="D40" s="180">
        <v>48.284912940054376</v>
      </c>
      <c r="E40" s="93">
        <v>50.48805667293657</v>
      </c>
      <c r="F40" s="93">
        <v>48.71080769976259</v>
      </c>
      <c r="G40" s="93">
        <v>46.88317671504278</v>
      </c>
      <c r="H40" s="93">
        <v>40.405254725126056</v>
      </c>
      <c r="I40" s="93">
        <v>49.046486004592005</v>
      </c>
      <c r="J40" s="93">
        <v>45.476578225103665</v>
      </c>
      <c r="K40" s="93">
        <v>47.62086122615676</v>
      </c>
      <c r="L40" s="93">
        <v>45.87958443799838</v>
      </c>
      <c r="M40" s="93">
        <v>46.59972262929858</v>
      </c>
      <c r="N40" s="93">
        <v>45.78540049024033</v>
      </c>
      <c r="O40" s="93">
        <v>46.88881391911308</v>
      </c>
      <c r="P40" s="93">
        <v>43.92086755286038</v>
      </c>
      <c r="Q40" s="93">
        <v>41.99119514325271</v>
      </c>
      <c r="R40" s="93">
        <v>45.80286174203254</v>
      </c>
      <c r="S40" s="93">
        <v>49.52563149078574</v>
      </c>
      <c r="T40" s="93">
        <v>48.03991664420386</v>
      </c>
      <c r="U40" s="93">
        <v>47.27424836185104</v>
      </c>
      <c r="V40" s="93">
        <v>47.21298647127573</v>
      </c>
      <c r="W40" s="277">
        <v>49.68841981255312</v>
      </c>
      <c r="X40" s="277">
        <v>52.76123531414707</v>
      </c>
      <c r="Y40" s="277">
        <v>52.907763760789194</v>
      </c>
    </row>
    <row r="41" spans="1:25" ht="15.75" thickBot="1">
      <c r="A41" s="24"/>
      <c r="B41" s="94">
        <v>90</v>
      </c>
      <c r="C41" s="181" t="s">
        <v>61</v>
      </c>
      <c r="D41" s="182">
        <v>5.328214055560028</v>
      </c>
      <c r="E41" s="96">
        <v>5.004878299829354</v>
      </c>
      <c r="F41" s="96">
        <v>4.964256029619825</v>
      </c>
      <c r="G41" s="96">
        <v>4.953294682113497</v>
      </c>
      <c r="H41" s="96">
        <v>4.29795818167892</v>
      </c>
      <c r="I41" s="96">
        <v>3.578590450010264</v>
      </c>
      <c r="J41" s="96">
        <v>3.8199033855807287</v>
      </c>
      <c r="K41" s="96">
        <v>3.880765761649551</v>
      </c>
      <c r="L41" s="96">
        <v>3.847058108885663</v>
      </c>
      <c r="M41" s="96">
        <v>3.816039185352939</v>
      </c>
      <c r="N41" s="96">
        <v>3.7880484223878232</v>
      </c>
      <c r="O41" s="96">
        <v>3.606058232268416</v>
      </c>
      <c r="P41" s="96">
        <v>3.479545851528384</v>
      </c>
      <c r="Q41" s="96">
        <v>3.3537355991053697</v>
      </c>
      <c r="R41" s="96">
        <v>3.0953353853274708</v>
      </c>
      <c r="S41" s="96">
        <v>3.0068793952017296</v>
      </c>
      <c r="T41" s="96">
        <v>2.90954611784141</v>
      </c>
      <c r="U41" s="96">
        <v>2.797432505292658</v>
      </c>
      <c r="V41" s="96">
        <v>2.7893426357059448</v>
      </c>
      <c r="W41" s="278">
        <v>2.644226069430239</v>
      </c>
      <c r="X41" s="278">
        <v>2.5585624074323414</v>
      </c>
      <c r="Y41" s="278">
        <v>2.5074623415361663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64321</v>
      </c>
      <c r="P43" s="99">
        <v>64815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ht="12.75">
      <c r="B47" s="138"/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 ht="12.75">
      <c r="B48" s="138"/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141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</row>
    <row r="50" spans="2:17" ht="15.75">
      <c r="B50" s="157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</row>
    <row r="51" spans="2:17" ht="15.75">
      <c r="B51" s="118"/>
      <c r="C51" s="139" t="s">
        <v>66</v>
      </c>
      <c r="D51" s="143">
        <f>D14</f>
        <v>153.4809669125445</v>
      </c>
      <c r="E51" s="143">
        <f aca="true" t="shared" si="0" ref="E51:L51">E14</f>
        <v>149.80394766268458</v>
      </c>
      <c r="F51" s="143">
        <f t="shared" si="0"/>
        <v>145.2159133467595</v>
      </c>
      <c r="G51" s="143">
        <f t="shared" si="0"/>
        <v>140.11599394</v>
      </c>
      <c r="H51" s="143">
        <f t="shared" si="0"/>
        <v>113.36531009999995</v>
      </c>
      <c r="I51" s="143">
        <f t="shared" si="0"/>
        <v>114.57768457667001</v>
      </c>
      <c r="J51" s="143">
        <f t="shared" si="0"/>
        <v>113.40189301071</v>
      </c>
      <c r="K51" s="143">
        <f t="shared" si="0"/>
        <v>114.45368515047997</v>
      </c>
      <c r="L51" s="143">
        <f t="shared" si="0"/>
        <v>110.00274957818999</v>
      </c>
      <c r="M51" s="160">
        <f>M14</f>
        <v>111.50068899999998</v>
      </c>
      <c r="N51" s="160">
        <f>N14</f>
        <v>109.38691400000002</v>
      </c>
      <c r="O51" s="160">
        <f>O14</f>
        <v>107.49164</v>
      </c>
      <c r="P51" s="160">
        <f>P14</f>
        <v>97.99117999999999</v>
      </c>
      <c r="Q51" s="160">
        <f>Q14</f>
        <v>90.04079299999998</v>
      </c>
    </row>
    <row r="52" spans="2:25" ht="15.75">
      <c r="B52" s="118"/>
      <c r="C52" s="139" t="s">
        <v>67</v>
      </c>
      <c r="D52" s="143">
        <f>D23+D15</f>
        <v>186.10214100000005</v>
      </c>
      <c r="E52" s="143">
        <f aca="true" t="shared" si="1" ref="E52:L52">E23+E15</f>
        <v>167.99275</v>
      </c>
      <c r="F52" s="143">
        <f t="shared" si="1"/>
        <v>171.85984099999993</v>
      </c>
      <c r="G52" s="143">
        <f t="shared" si="1"/>
        <v>180.39163999999997</v>
      </c>
      <c r="H52" s="143">
        <f t="shared" si="1"/>
        <v>186.4081</v>
      </c>
      <c r="I52" s="143">
        <f t="shared" si="1"/>
        <v>135.41079999999997</v>
      </c>
      <c r="J52" s="143">
        <f t="shared" si="1"/>
        <v>151.6531</v>
      </c>
      <c r="K52" s="143">
        <f t="shared" si="1"/>
        <v>145.2484</v>
      </c>
      <c r="L52" s="143">
        <f t="shared" si="1"/>
        <v>147.21390000000002</v>
      </c>
      <c r="M52" s="160">
        <f aca="true" t="shared" si="2" ref="M52:V52">M15+M23</f>
        <v>147.9308</v>
      </c>
      <c r="N52" s="160">
        <f t="shared" si="2"/>
        <v>149.4494</v>
      </c>
      <c r="O52" s="160">
        <f t="shared" si="2"/>
        <v>140.4526</v>
      </c>
      <c r="P52" s="160">
        <f t="shared" si="2"/>
        <v>142.2482</v>
      </c>
      <c r="Q52" s="160">
        <f t="shared" si="2"/>
        <v>141.4094</v>
      </c>
      <c r="R52" s="160">
        <f t="shared" si="2"/>
        <v>127.30781900000001</v>
      </c>
      <c r="S52" s="160">
        <f t="shared" si="2"/>
        <v>117.49457100000006</v>
      </c>
      <c r="T52" s="160">
        <f t="shared" si="2"/>
        <v>115.67092</v>
      </c>
      <c r="U52" s="160">
        <f t="shared" si="2"/>
        <v>112.58417000000001</v>
      </c>
      <c r="V52" s="160">
        <f t="shared" si="2"/>
        <v>113.13105100000004</v>
      </c>
      <c r="W52" s="160">
        <f>W15+W23</f>
        <v>104.43774300000001</v>
      </c>
      <c r="X52" s="160">
        <f>X15+X23</f>
        <v>96.728046</v>
      </c>
      <c r="Y52" s="160">
        <f>Y15+Y23</f>
        <v>95.88875799999997</v>
      </c>
    </row>
    <row r="53" spans="2:25" ht="15.75">
      <c r="B53" s="118"/>
      <c r="C53" s="139" t="s">
        <v>68</v>
      </c>
      <c r="D53" s="143">
        <f>D25</f>
        <v>0</v>
      </c>
      <c r="E53" s="143">
        <f aca="true" t="shared" si="3" ref="E53:L53">E25</f>
        <v>0</v>
      </c>
      <c r="F53" s="143">
        <f t="shared" si="3"/>
        <v>0</v>
      </c>
      <c r="G53" s="143">
        <f t="shared" si="3"/>
        <v>0</v>
      </c>
      <c r="H53" s="143">
        <f t="shared" si="3"/>
        <v>0</v>
      </c>
      <c r="I53" s="143">
        <f t="shared" si="3"/>
        <v>0</v>
      </c>
      <c r="J53" s="143">
        <f t="shared" si="3"/>
        <v>0</v>
      </c>
      <c r="K53" s="143">
        <f t="shared" si="3"/>
        <v>0</v>
      </c>
      <c r="L53" s="143">
        <f t="shared" si="3"/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339.58310791254456</v>
      </c>
      <c r="E54" s="143">
        <f aca="true" t="shared" si="4" ref="E54:L54">E26+E17</f>
        <v>317.7966976626846</v>
      </c>
      <c r="F54" s="143">
        <f t="shared" si="4"/>
        <v>317.07575434675937</v>
      </c>
      <c r="G54" s="143">
        <f t="shared" si="4"/>
        <v>320.50763394</v>
      </c>
      <c r="H54" s="143">
        <f t="shared" si="4"/>
        <v>299.7734101</v>
      </c>
      <c r="I54" s="143">
        <f t="shared" si="4"/>
        <v>249.98848457667</v>
      </c>
      <c r="J54" s="143">
        <f t="shared" si="4"/>
        <v>265.05499301071</v>
      </c>
      <c r="K54" s="143">
        <f t="shared" si="4"/>
        <v>259.70208515048</v>
      </c>
      <c r="L54" s="143">
        <f t="shared" si="4"/>
        <v>257.21664957819</v>
      </c>
      <c r="M54" s="160">
        <f>SUM(M51:M53)</f>
        <v>259.431489</v>
      </c>
      <c r="N54" s="160">
        <f>SUM(N51:N53)</f>
        <v>258.836314</v>
      </c>
      <c r="O54" s="160">
        <f>SUM(O51:O53)</f>
        <v>247.94423999999998</v>
      </c>
      <c r="P54" s="160">
        <f>SUM(P51:P53)</f>
        <v>240.23937999999998</v>
      </c>
      <c r="Q54" s="160">
        <f>SUM(Q51:Q53)</f>
        <v>231.45019299999998</v>
      </c>
      <c r="R54" s="144"/>
      <c r="S54" s="144"/>
      <c r="T54" s="144"/>
      <c r="U54" s="144"/>
      <c r="V54" s="144"/>
      <c r="W54" s="144"/>
      <c r="X54" s="144"/>
      <c r="Y54" s="144"/>
    </row>
    <row r="55" spans="2:25" s="144" customFormat="1" ht="15.75">
      <c r="B55" s="118"/>
      <c r="C55" s="139" t="s">
        <v>70</v>
      </c>
      <c r="D55" s="143">
        <f>D27+D17</f>
        <v>21.717841999999997</v>
      </c>
      <c r="E55" s="143">
        <f aca="true" t="shared" si="5" ref="E55:L55">E27+E17</f>
        <v>18.189667999999998</v>
      </c>
      <c r="F55" s="143">
        <f t="shared" si="5"/>
        <v>18.957287</v>
      </c>
      <c r="G55" s="143">
        <f t="shared" si="5"/>
        <v>21.645646000000003</v>
      </c>
      <c r="H55" s="143">
        <f t="shared" si="5"/>
        <v>19.2027</v>
      </c>
      <c r="I55" s="143">
        <f t="shared" si="5"/>
        <v>16.3781</v>
      </c>
      <c r="J55" s="143">
        <f t="shared" si="5"/>
        <v>15.691699999999999</v>
      </c>
      <c r="K55" s="143">
        <f t="shared" si="5"/>
        <v>19.3585</v>
      </c>
      <c r="L55" s="143">
        <f t="shared" si="5"/>
        <v>17.4526</v>
      </c>
      <c r="M55" s="160">
        <f aca="true" t="shared" si="6" ref="M55:V55">M17+M27</f>
        <v>20.1582</v>
      </c>
      <c r="N55" s="160">
        <f t="shared" si="6"/>
        <v>19.9241</v>
      </c>
      <c r="O55" s="160">
        <f t="shared" si="6"/>
        <v>18.6963</v>
      </c>
      <c r="P55" s="160">
        <f t="shared" si="6"/>
        <v>17.1309</v>
      </c>
      <c r="Q55" s="160">
        <f t="shared" si="6"/>
        <v>17.0224</v>
      </c>
      <c r="R55" s="160">
        <f t="shared" si="6"/>
        <v>18.575264</v>
      </c>
      <c r="S55" s="160">
        <f t="shared" si="6"/>
        <v>19.124626</v>
      </c>
      <c r="T55" s="160">
        <f t="shared" si="6"/>
        <v>16.835314</v>
      </c>
      <c r="U55" s="160">
        <f t="shared" si="6"/>
        <v>15.742241000000003</v>
      </c>
      <c r="V55" s="160">
        <f t="shared" si="6"/>
        <v>16.050597999999997</v>
      </c>
      <c r="W55" s="160">
        <f>W17+W27</f>
        <v>15.990625999999999</v>
      </c>
      <c r="X55" s="160">
        <f>X17+X27</f>
        <v>15.939371999999999</v>
      </c>
      <c r="Y55" s="160">
        <f>Y17+Y27</f>
        <v>16.714771</v>
      </c>
    </row>
    <row r="56" spans="2:25" ht="15.75">
      <c r="B56" s="118"/>
      <c r="C56" s="139" t="s">
        <v>71</v>
      </c>
      <c r="D56" s="143">
        <f>D54-D55-D27</f>
        <v>307.26917391254455</v>
      </c>
      <c r="E56" s="143">
        <f aca="true" t="shared" si="7" ref="E56:L56">E54-E55-E27</f>
        <v>290.3233566626846</v>
      </c>
      <c r="F56" s="143">
        <f t="shared" si="7"/>
        <v>288.5670353467594</v>
      </c>
      <c r="G56" s="143">
        <f t="shared" si="7"/>
        <v>287.60508694</v>
      </c>
      <c r="H56" s="143">
        <f t="shared" si="7"/>
        <v>269.13941009999996</v>
      </c>
      <c r="I56" s="143">
        <f t="shared" si="7"/>
        <v>222.46088457667003</v>
      </c>
      <c r="J56" s="143">
        <f t="shared" si="7"/>
        <v>240.17239301071</v>
      </c>
      <c r="K56" s="143">
        <f t="shared" si="7"/>
        <v>227.76058515048</v>
      </c>
      <c r="L56" s="143">
        <f t="shared" si="7"/>
        <v>228.43014957819003</v>
      </c>
      <c r="M56" s="160">
        <f aca="true" t="shared" si="8" ref="M56:U56">+M54-M55-M57</f>
        <v>239.273289</v>
      </c>
      <c r="N56" s="160">
        <f t="shared" si="8"/>
        <v>238.912214</v>
      </c>
      <c r="O56" s="160">
        <f t="shared" si="8"/>
        <v>229.24793999999997</v>
      </c>
      <c r="P56" s="160">
        <f t="shared" si="8"/>
        <v>223.10848</v>
      </c>
      <c r="Q56" s="160">
        <f t="shared" si="8"/>
        <v>214.42779299999998</v>
      </c>
      <c r="R56" s="160">
        <f t="shared" si="8"/>
        <v>-18.575264</v>
      </c>
      <c r="S56" s="160">
        <f t="shared" si="8"/>
        <v>-19.124626</v>
      </c>
      <c r="T56" s="160">
        <f t="shared" si="8"/>
        <v>-16.835314</v>
      </c>
      <c r="U56" s="160">
        <f t="shared" si="8"/>
        <v>-15.742241000000003</v>
      </c>
      <c r="V56" s="160"/>
      <c r="W56" s="160"/>
      <c r="X56" s="160"/>
      <c r="Y56" s="160"/>
    </row>
    <row r="57" spans="2:25" ht="15.75">
      <c r="B57" s="162"/>
      <c r="C57" s="139" t="s">
        <v>72</v>
      </c>
      <c r="D57" s="143">
        <f>D29</f>
        <v>0</v>
      </c>
      <c r="E57" s="143">
        <f aca="true" t="shared" si="9" ref="E57:L57">E29</f>
        <v>0</v>
      </c>
      <c r="F57" s="143">
        <f t="shared" si="9"/>
        <v>0</v>
      </c>
      <c r="G57" s="143">
        <f t="shared" si="9"/>
        <v>0</v>
      </c>
      <c r="H57" s="143">
        <f t="shared" si="9"/>
        <v>0</v>
      </c>
      <c r="I57" s="143">
        <f t="shared" si="9"/>
        <v>0</v>
      </c>
      <c r="J57" s="143">
        <f t="shared" si="9"/>
        <v>0</v>
      </c>
      <c r="K57" s="143">
        <f t="shared" si="9"/>
        <v>0</v>
      </c>
      <c r="L57" s="143">
        <f t="shared" si="9"/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43">
        <v>100</v>
      </c>
      <c r="H58" s="143">
        <v>100</v>
      </c>
      <c r="I58" s="143">
        <v>100</v>
      </c>
      <c r="J58" s="143">
        <v>100</v>
      </c>
      <c r="K58" s="143">
        <v>100</v>
      </c>
      <c r="L58" s="143">
        <v>100</v>
      </c>
      <c r="M58" s="160">
        <v>100</v>
      </c>
      <c r="N58" s="143">
        <v>100</v>
      </c>
      <c r="O58" s="143">
        <v>100</v>
      </c>
      <c r="P58" s="143">
        <v>100</v>
      </c>
      <c r="Q58" s="143">
        <v>100</v>
      </c>
      <c r="R58" s="144">
        <v>100</v>
      </c>
      <c r="S58" s="144">
        <v>100</v>
      </c>
      <c r="T58" s="143">
        <v>100</v>
      </c>
      <c r="U58" s="144">
        <v>100</v>
      </c>
      <c r="V58" s="144">
        <v>100</v>
      </c>
      <c r="W58" s="144">
        <v>100</v>
      </c>
      <c r="X58" s="144">
        <v>100</v>
      </c>
      <c r="Y58" s="144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11" sqref="M11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83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modified xsi:type="dcterms:W3CDTF">2018-10-03T08:53:32Z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