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tabRatio="602" firstSheet="17" activeTab="0"/>
  </bookViews>
  <sheets>
    <sheet name="Sommaire" sheetId="1" r:id="rId1"/>
    <sheet name="Sucre.93_94" sheetId="2" r:id="rId2"/>
    <sheet name="Sucre.94_95" sheetId="3" r:id="rId3"/>
    <sheet name="Sucre.95_96" sheetId="4" r:id="rId4"/>
    <sheet name="Sucre.96_97" sheetId="5" r:id="rId5"/>
    <sheet name="Sucre.97_98" sheetId="6" r:id="rId6"/>
    <sheet name="Sucre.98_99" sheetId="7" r:id="rId7"/>
    <sheet name="Sucre.99_00" sheetId="8" r:id="rId8"/>
    <sheet name="Sucre.00_01" sheetId="9" r:id="rId9"/>
    <sheet name="Sucre.01_02" sheetId="10" r:id="rId10"/>
    <sheet name="Sucre.02_03" sheetId="11" r:id="rId11"/>
    <sheet name="Sucre.03_04" sheetId="12" r:id="rId12"/>
    <sheet name="Sucre.04_05" sheetId="13" r:id="rId13"/>
    <sheet name="Sucre.05_06" sheetId="14" r:id="rId14"/>
    <sheet name="Sucre.06_07" sheetId="15" r:id="rId15"/>
    <sheet name="Sucre.07_08" sheetId="16" r:id="rId16"/>
    <sheet name="Sucre.08_09" sheetId="17" r:id="rId17"/>
    <sheet name="Sucre.09_10" sheetId="18" r:id="rId18"/>
    <sheet name="Sucre.10_11" sheetId="19" r:id="rId19"/>
    <sheet name="Sucre.11_12" sheetId="20" r:id="rId20"/>
    <sheet name="Sucre.12_13" sheetId="21" r:id="rId21"/>
    <sheet name="Sucre.13_14" sheetId="22" r:id="rId22"/>
    <sheet name="Sucre.14_15" sheetId="23" r:id="rId23"/>
    <sheet name="Sucre.15_16" sheetId="24" r:id="rId24"/>
    <sheet name="Sucre.16_17" sheetId="25" r:id="rId25"/>
  </sheets>
  <definedNames/>
  <calcPr fullCalcOnLoad="1"/>
</workbook>
</file>

<file path=xl/comments22.xml><?xml version="1.0" encoding="utf-8"?>
<comments xmlns="http://schemas.openxmlformats.org/spreadsheetml/2006/main">
  <authors>
    <author>vigourouxh</author>
  </authors>
  <commentList>
    <comment ref="H52" authorId="0">
      <text>
        <r>
          <rPr>
            <b/>
            <sz val="8"/>
            <rFont val="Tahoma"/>
            <family val="0"/>
          </rPr>
          <t>vigourouxh:</t>
        </r>
        <r>
          <rPr>
            <sz val="8"/>
            <rFont val="Tahoma"/>
            <family val="0"/>
          </rPr>
          <t xml:space="preserve">
80/20 : répartition qui vient du snfs qui l'estime, 
pour transformé, sucre de bouche confirmé par M. Schweitzer 25/01/2010
</t>
        </r>
      </text>
    </comment>
  </commentList>
</comments>
</file>

<file path=xl/sharedStrings.xml><?xml version="1.0" encoding="utf-8"?>
<sst xmlns="http://schemas.openxmlformats.org/spreadsheetml/2006/main" count="2355" uniqueCount="207">
  <si>
    <t xml:space="preserve">          - dont vers EUR 25</t>
  </si>
  <si>
    <t xml:space="preserve">        -  dont de EUR 25</t>
  </si>
  <si>
    <t>Population au 01/01/2005 (en milliers), (y c. DOM)</t>
  </si>
  <si>
    <t>Campagne 2005/2006</t>
  </si>
  <si>
    <t>(4)         940</t>
  </si>
  <si>
    <t>Population au 01/01/2006(en milliers), (y c. DOM)</t>
  </si>
  <si>
    <t>Campagne 2006/2007</t>
  </si>
  <si>
    <t>(4)         971</t>
  </si>
  <si>
    <t>Population au 01/01/2007 (en milliers), (y c. DOM)</t>
  </si>
  <si>
    <t>Campagne 2007/2008</t>
  </si>
  <si>
    <t>(4)         976</t>
  </si>
  <si>
    <t>Population au 01/01/2008 (en milliers), (y c. DOM)</t>
  </si>
  <si>
    <t>Campagne 2008/2009</t>
  </si>
  <si>
    <t>(4)         980</t>
  </si>
  <si>
    <t>Population au 01/01/2009 (en milliers), (y c. DOM)</t>
  </si>
  <si>
    <t xml:space="preserve"> (Année campagne : 1.7 - 30.6)</t>
  </si>
  <si>
    <t>Campagne 2009/2010</t>
  </si>
  <si>
    <t>(4)        996</t>
  </si>
  <si>
    <t xml:space="preserve">      - dont de EUR 27</t>
  </si>
  <si>
    <t xml:space="preserve">          - dont de EUR 27</t>
  </si>
  <si>
    <t xml:space="preserve">     -  dont  vers  EUR 27</t>
  </si>
  <si>
    <t xml:space="preserve">          - dont vers EUR 27</t>
  </si>
  <si>
    <t xml:space="preserve">     - dont alcool et levures</t>
  </si>
  <si>
    <t>- consommation humaine-</t>
  </si>
  <si>
    <t>Population au 1/1/2010 (en milliers), (y c. DOM)</t>
  </si>
  <si>
    <t xml:space="preserve">  </t>
  </si>
  <si>
    <t>Campagne 2010/2011</t>
  </si>
  <si>
    <t>(4)       982</t>
  </si>
  <si>
    <t>taux calculé</t>
  </si>
  <si>
    <t xml:space="preserve"> </t>
  </si>
  <si>
    <t>Population au 1/1/2012 (en milliers), (y c. DOM)</t>
  </si>
  <si>
    <t>Population au 1/1/2011 (en milliers), (y c. DOM)</t>
  </si>
  <si>
    <t>Campagne 2011/2012</t>
  </si>
  <si>
    <t>Campagne 2012/2013</t>
  </si>
  <si>
    <t>Population au 1/1/2013 (en milliers), (y c. DOM)</t>
  </si>
  <si>
    <t>Campagne 2013/2014</t>
  </si>
  <si>
    <t>2011/12</t>
  </si>
  <si>
    <t>2012/13</t>
  </si>
  <si>
    <t>2013/14</t>
  </si>
  <si>
    <t>Population au 01/01/94 (en milliers), (y c. DOM)</t>
  </si>
  <si>
    <t xml:space="preserve"> (1-2-3-4), il s'agit pour :</t>
  </si>
  <si>
    <t>Les mélasses, le sucre blanc :</t>
  </si>
  <si>
    <t xml:space="preserve">   (1) produits de base transformés (1000 t)</t>
  </si>
  <si>
    <t xml:space="preserve">   (2) taux d'extraction</t>
  </si>
  <si>
    <t xml:space="preserve">   (3) production (sucre ou mélasses, 1000 t)</t>
  </si>
  <si>
    <t>Le miel :</t>
  </si>
  <si>
    <t xml:space="preserve">  (4) nombre de ruches</t>
  </si>
  <si>
    <t>Campagne 1994/1995</t>
  </si>
  <si>
    <t>1 000 t</t>
  </si>
  <si>
    <t xml:space="preserve">(4)   1107     </t>
  </si>
  <si>
    <t xml:space="preserve">      - dont de EUR 15</t>
  </si>
  <si>
    <t xml:space="preserve">          - dont de EUR 15</t>
  </si>
  <si>
    <t xml:space="preserve">     -  dont  vers  EUR 15</t>
  </si>
  <si>
    <t xml:space="preserve">          - dont vers EUR 15</t>
  </si>
  <si>
    <t xml:space="preserve">        -  dont de EUR 15</t>
  </si>
  <si>
    <t>Population au 01/01/1995 (en milliers), (y c. DOM)</t>
  </si>
  <si>
    <t xml:space="preserve">                             BILAN  :  SUCRE</t>
  </si>
  <si>
    <t>Campagne 1995/1996</t>
  </si>
  <si>
    <t>(4)   1125</t>
  </si>
  <si>
    <t xml:space="preserve">     - dont de produits transformes</t>
  </si>
  <si>
    <t>Population au 01/01/1996 (en milliers), (y c. DOM)</t>
  </si>
  <si>
    <t>Campagne 1996/1997</t>
  </si>
  <si>
    <t>(4)   1127</t>
  </si>
  <si>
    <t>SUPERFICIE  (1 000  ha)     ou    (1 &amp; 4)</t>
  </si>
  <si>
    <t>RENDEMENT  (100  kg/ha) ou    (2)</t>
  </si>
  <si>
    <t>PRODUCTION (1 000 t)      ou    (3)</t>
  </si>
  <si>
    <t>n.d</t>
  </si>
  <si>
    <t>Population au 01/01/1997 (en milliers), (y c. DOM)</t>
  </si>
  <si>
    <t>Campagne 1997/1998</t>
  </si>
  <si>
    <t xml:space="preserve">(4)  1138 </t>
  </si>
  <si>
    <t>Population au 01/01/1998 (en milliers), (y c. DOM)</t>
  </si>
  <si>
    <t>Campagne 1998/1999</t>
  </si>
  <si>
    <t>PRODUCTION : (1000 tonnes de produits)</t>
  </si>
  <si>
    <t>BILAN : production + importations + stocks début = exportations + stocks finaux + utilisation intérieure</t>
  </si>
  <si>
    <t xml:space="preserve">                 1 000 tonnes</t>
  </si>
  <si>
    <t>1 000 tonnes de produit</t>
  </si>
  <si>
    <t>Population au 01/1/1999 (en milliers), (y c. DOM)</t>
  </si>
  <si>
    <t>Campagne 1999/2000</t>
  </si>
  <si>
    <t>PRODUCTION :</t>
  </si>
  <si>
    <t>(4)         1153</t>
  </si>
  <si>
    <t>-</t>
  </si>
  <si>
    <t>Population au 01/01/2000 (en milliers), (y c. DOM)</t>
  </si>
  <si>
    <t>Campagne 2000/2001</t>
  </si>
  <si>
    <t>(4)         932</t>
  </si>
  <si>
    <t>Population au 01/01/2001(en milliers), (y c. DOM)</t>
  </si>
  <si>
    <t>Campagne 2001/2002</t>
  </si>
  <si>
    <t>(4)         927</t>
  </si>
  <si>
    <t>Population au 01/01/2002 (en milliers), (y c. DOM)</t>
  </si>
  <si>
    <t>Campagne 2002/2003</t>
  </si>
  <si>
    <t>(4)         919</t>
  </si>
  <si>
    <t>Population au 01/01/2003 (en milliers), (y c. DOM)</t>
  </si>
  <si>
    <t>Campagne 2003/2004</t>
  </si>
  <si>
    <t>(4)         925</t>
  </si>
  <si>
    <t>Population au 01/01/2004 (en milliers), (y c. DOM)</t>
  </si>
  <si>
    <t>Campagne 2004/2005</t>
  </si>
  <si>
    <t>Cette colonne n'est</t>
  </si>
  <si>
    <t>(4)         934</t>
  </si>
  <si>
    <t>plus renseignée</t>
  </si>
  <si>
    <t xml:space="preserve">      - dont de EUR 25</t>
  </si>
  <si>
    <t xml:space="preserve">          - dont de EUR 25</t>
  </si>
  <si>
    <t xml:space="preserve">     -  dont  vers  EUR 25</t>
  </si>
  <si>
    <t>Bilans du groupe sucre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</si>
  <si>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</si>
  <si>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</si>
  <si>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Bilans complets par campagne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</si>
  <si>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</si>
  <si>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</si>
  <si>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</si>
  <si>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</si>
  <si>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</si>
  <si>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</si>
  <si>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</si>
  <si>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</si>
  <si>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</si>
  <si>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</si>
  <si>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</si>
  <si>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</si>
  <si>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</si>
  <si>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</si>
  <si>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</si>
  <si>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</si>
  <si>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</si>
  <si>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</si>
  <si>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Betteraves, cannes à sucre, mélasses, sucre et miel</t>
  </si>
  <si>
    <t>BILAN  :  SUCRE</t>
  </si>
  <si>
    <t>PAYS : FRANCE</t>
  </si>
  <si>
    <t xml:space="preserve"> (Année campagne : 1er juillet au 30 juin)</t>
  </si>
  <si>
    <t>Campagne 1993/1994</t>
  </si>
  <si>
    <t>C</t>
  </si>
  <si>
    <t>BETTERAVES</t>
  </si>
  <si>
    <t>CANNES</t>
  </si>
  <si>
    <t>SUCRE</t>
  </si>
  <si>
    <t>O</t>
  </si>
  <si>
    <t>A</t>
  </si>
  <si>
    <t>MELASSES</t>
  </si>
  <si>
    <t>MIEL</t>
  </si>
  <si>
    <t>D</t>
  </si>
  <si>
    <t>SUCRIERES</t>
  </si>
  <si>
    <t>SUCRES</t>
  </si>
  <si>
    <t>( sucre blanc )</t>
  </si>
  <si>
    <t>E</t>
  </si>
  <si>
    <t>CODE PRODUIT</t>
  </si>
  <si>
    <t>151A</t>
  </si>
  <si>
    <t>PRODUCTION : (1000 tonnes de produit)</t>
  </si>
  <si>
    <t>1 000 t de produit</t>
  </si>
  <si>
    <t>(4) nombre de ruches (1000 ruches)</t>
  </si>
  <si>
    <t>SUPERFICIE  (1 000  ha)      (1-4)</t>
  </si>
  <si>
    <t>(4)       1120</t>
  </si>
  <si>
    <t>RENDEMENT  (100  kg/ha)  (2)</t>
  </si>
  <si>
    <t>PRODUCTION (1 000 t)       (3)</t>
  </si>
  <si>
    <t>dont destiné aux sucreries :</t>
  </si>
  <si>
    <t>dont betteraves destinées aux sucreries :</t>
  </si>
  <si>
    <t>BILAN : production + importations + stocks début = exportations + stocks finaux + utilisation intérieure (1000 tonnes)</t>
  </si>
  <si>
    <t>PRODUCTION  UTILISABLE</t>
  </si>
  <si>
    <t>- dont sucre de betterave</t>
  </si>
  <si>
    <t>IMPORTATIONS</t>
  </si>
  <si>
    <t xml:space="preserve">      - dont de EUR 12</t>
  </si>
  <si>
    <t xml:space="preserve">      - dont produits sucrés</t>
  </si>
  <si>
    <t xml:space="preserve">          - dont de EUR 12</t>
  </si>
  <si>
    <t>STOCKS DE DEBUT</t>
  </si>
  <si>
    <t>- dont sucr. / sucrat. / raffineries</t>
  </si>
  <si>
    <t>- dont autres stocks(commerçants/importateurs)</t>
  </si>
  <si>
    <t>TOTAL  RESSOURCES = EMPLOIS</t>
  </si>
  <si>
    <t>EXPORTATIONS</t>
  </si>
  <si>
    <t xml:space="preserve">     -  dont  vers  EUR 12</t>
  </si>
  <si>
    <t xml:space="preserve">          - dont vers EUR 12</t>
  </si>
  <si>
    <t>STOCKS  FINAUX</t>
  </si>
  <si>
    <t>UTILISATION  INTERIEURE</t>
  </si>
  <si>
    <t>-  pertes</t>
  </si>
  <si>
    <t>-  alimentation animale</t>
  </si>
  <si>
    <t xml:space="preserve"> - dont origine importée</t>
  </si>
  <si>
    <t xml:space="preserve">        -  dont de EUR 12</t>
  </si>
  <si>
    <t>-  usages industriels</t>
  </si>
  <si>
    <r>
      <t xml:space="preserve">     </t>
    </r>
    <r>
      <rPr>
        <sz val="11"/>
        <rFont val="Times New Roman"/>
        <family val="1"/>
      </rPr>
      <t>- dont alcool et levures</t>
    </r>
  </si>
  <si>
    <t xml:space="preserve">     - dont acides</t>
  </si>
  <si>
    <t>- transformation (sucre)</t>
  </si>
  <si>
    <t>- consommation humaine</t>
  </si>
  <si>
    <t xml:space="preserve">     - dont de produits transformés</t>
  </si>
  <si>
    <t>flux d'échange DOM-métropole</t>
  </si>
  <si>
    <t>flux d'échanges métropole-DOM</t>
  </si>
  <si>
    <t>RATIOS :</t>
  </si>
  <si>
    <t>VARIATION  DES  STOCKS (1 000 t)</t>
  </si>
  <si>
    <t>TAUX D'APPROV. EN %</t>
  </si>
  <si>
    <t>CONS. HUMAINE (Kg/tête/an)</t>
  </si>
  <si>
    <t>Source : FIRS - AGRESTE - BILANS</t>
  </si>
  <si>
    <t>SUPERFICIE  (1 000  ha)</t>
  </si>
  <si>
    <t>PRODUIT DE BASE TRANSFORME (1 000 t)</t>
  </si>
  <si>
    <t>NOMBRES DE RUCHES</t>
  </si>
  <si>
    <t>RENDEMENT  (100  kg/ha)</t>
  </si>
  <si>
    <t>TAUX D'EXTRACTION</t>
  </si>
  <si>
    <t>PRODUCTION (1 000 t)</t>
  </si>
  <si>
    <t>dont bettrevaves destinées aux sucreries :</t>
  </si>
  <si>
    <t>1 000 tonnes</t>
  </si>
  <si>
    <t xml:space="preserve">        -  dont de EUR 27</t>
  </si>
  <si>
    <t xml:space="preserve">     - dont alcool, levures, pharmacie</t>
  </si>
  <si>
    <t>Source : FRANCEAGRIMER - AGRESTE - BILANS</t>
  </si>
  <si>
    <t>Population au 1/1 (en milliers), (y compris DOM)</t>
  </si>
  <si>
    <t>Campagne 2014/2015</t>
  </si>
  <si>
    <t xml:space="preserve">      - dont de EUR 28</t>
  </si>
  <si>
    <t xml:space="preserve">          - dont de EUR 28</t>
  </si>
  <si>
    <t xml:space="preserve">     -  dont  vers  EUR 28</t>
  </si>
  <si>
    <t xml:space="preserve">          - dont vers EUR 28</t>
  </si>
  <si>
    <t xml:space="preserve">        -  dont de EUR 28</t>
  </si>
  <si>
    <t>2014/15</t>
  </si>
  <si>
    <t>Campagne 2015/2016</t>
  </si>
  <si>
    <t>2015/16</t>
  </si>
  <si>
    <t>Campagne 2016/2017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</si>
</sst>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%"/>
    <numFmt numFmtId="173" formatCode="0.0"/>
    <numFmt numFmtId="174" formatCode="#,##0.0"/>
    <numFmt numFmtId="175" formatCode="#,##0.000"/>
    <numFmt numFmtId="176" formatCode="0.000"/>
    <numFmt numFmtId="177" formatCode="#,##0.00000"/>
  </numFmts>
  <fonts count="64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0"/>
      <color indexed="40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4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45" applyNumberForma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52" applyFont="1">
      <alignment/>
      <protection/>
    </xf>
    <xf numFmtId="0" fontId="9" fillId="0" borderId="0" xfId="0" applyFont="1" applyAlignment="1">
      <alignment/>
    </xf>
    <xf numFmtId="0" fontId="8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9" fillId="0" borderId="0" xfId="0" applyFont="1" applyFill="1" applyAlignment="1">
      <alignment/>
    </xf>
    <xf numFmtId="0" fontId="11" fillId="0" borderId="0" xfId="52" applyFont="1" applyFill="1" applyBorder="1" applyAlignment="1">
      <alignment horizontal="center"/>
      <protection/>
    </xf>
    <xf numFmtId="0" fontId="12" fillId="0" borderId="0" xfId="52" applyFont="1" applyFill="1" applyBorder="1" applyAlignment="1">
      <alignment horizontal="left"/>
      <protection/>
    </xf>
    <xf numFmtId="0" fontId="13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10" fillId="0" borderId="0" xfId="52" applyFont="1" applyFill="1" applyBorder="1">
      <alignment/>
      <protection/>
    </xf>
    <xf numFmtId="0" fontId="10" fillId="0" borderId="0" xfId="52" applyFont="1" applyFill="1" applyAlignment="1">
      <alignment horizontal="center"/>
      <protection/>
    </xf>
    <xf numFmtId="0" fontId="14" fillId="0" borderId="0" xfId="52" applyFont="1">
      <alignment/>
      <protection/>
    </xf>
    <xf numFmtId="0" fontId="14" fillId="0" borderId="0" xfId="52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14" fillId="0" borderId="0" xfId="52" applyFont="1" applyFill="1">
      <alignment/>
      <protection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52" applyFont="1" applyFill="1" applyAlignment="1">
      <alignment horizontal="left"/>
      <protection/>
    </xf>
    <xf numFmtId="0" fontId="15" fillId="0" borderId="0" xfId="52" applyFont="1" applyFill="1">
      <alignment/>
      <protection/>
    </xf>
    <xf numFmtId="0" fontId="15" fillId="0" borderId="0" xfId="52" applyFont="1">
      <alignment/>
      <protection/>
    </xf>
    <xf numFmtId="0" fontId="14" fillId="0" borderId="10" xfId="52" applyFont="1" applyFill="1" applyBorder="1" applyAlignment="1">
      <alignment horizontal="center"/>
      <protection/>
    </xf>
    <xf numFmtId="0" fontId="14" fillId="0" borderId="11" xfId="52" applyFont="1" applyFill="1" applyBorder="1" applyAlignment="1">
      <alignment horizontal="center"/>
      <protection/>
    </xf>
    <xf numFmtId="0" fontId="14" fillId="0" borderId="12" xfId="52" applyFont="1" applyFill="1" applyBorder="1" applyAlignment="1">
      <alignment horizontal="center"/>
      <protection/>
    </xf>
    <xf numFmtId="0" fontId="14" fillId="0" borderId="13" xfId="52" applyFont="1" applyFill="1" applyBorder="1" applyAlignment="1">
      <alignment horizontal="center"/>
      <protection/>
    </xf>
    <xf numFmtId="0" fontId="14" fillId="0" borderId="14" xfId="52" applyFont="1" applyFill="1" applyBorder="1" applyAlignment="1">
      <alignment horizontal="center"/>
      <protection/>
    </xf>
    <xf numFmtId="0" fontId="14" fillId="0" borderId="15" xfId="52" applyFont="1" applyFill="1" applyBorder="1" applyAlignment="1">
      <alignment horizontal="center"/>
      <protection/>
    </xf>
    <xf numFmtId="0" fontId="14" fillId="0" borderId="16" xfId="52" applyFont="1" applyFill="1" applyBorder="1" applyAlignment="1">
      <alignment horizontal="center"/>
      <protection/>
    </xf>
    <xf numFmtId="0" fontId="14" fillId="0" borderId="17" xfId="52" applyFont="1" applyFill="1" applyBorder="1" applyAlignment="1">
      <alignment horizontal="center"/>
      <protection/>
    </xf>
    <xf numFmtId="0" fontId="14" fillId="0" borderId="18" xfId="52" applyFont="1" applyFill="1" applyBorder="1" applyAlignment="1">
      <alignment horizontal="center"/>
      <protection/>
    </xf>
    <xf numFmtId="0" fontId="14" fillId="0" borderId="19" xfId="52" applyFont="1" applyFill="1" applyBorder="1" applyAlignment="1">
      <alignment horizontal="center"/>
      <protection/>
    </xf>
    <xf numFmtId="0" fontId="14" fillId="0" borderId="20" xfId="52" applyFont="1" applyFill="1" applyBorder="1" applyAlignment="1">
      <alignment horizontal="center"/>
      <protection/>
    </xf>
    <xf numFmtId="0" fontId="14" fillId="0" borderId="21" xfId="52" applyFont="1" applyFill="1" applyBorder="1" applyAlignment="1">
      <alignment horizontal="center"/>
      <protection/>
    </xf>
    <xf numFmtId="0" fontId="15" fillId="0" borderId="0" xfId="52" applyFont="1" applyFill="1" applyBorder="1" applyAlignment="1">
      <alignment horizontal="center"/>
      <protection/>
    </xf>
    <xf numFmtId="0" fontId="15" fillId="0" borderId="0" xfId="52" applyFont="1" applyFill="1" applyBorder="1">
      <alignment/>
      <protection/>
    </xf>
    <xf numFmtId="0" fontId="14" fillId="0" borderId="0" xfId="5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52" applyFont="1" applyFill="1" applyBorder="1" applyAlignment="1">
      <alignment/>
      <protection/>
    </xf>
    <xf numFmtId="0" fontId="14" fillId="0" borderId="0" xfId="53" applyFont="1">
      <alignment/>
      <protection/>
    </xf>
    <xf numFmtId="0" fontId="14" fillId="33" borderId="22" xfId="53" applyFont="1" applyFill="1" applyBorder="1" applyAlignment="1">
      <alignment horizontal="center"/>
      <protection/>
    </xf>
    <xf numFmtId="3" fontId="14" fillId="0" borderId="23" xfId="53" applyNumberFormat="1" applyFont="1" applyBorder="1">
      <alignment/>
      <protection/>
    </xf>
    <xf numFmtId="3" fontId="14" fillId="0" borderId="24" xfId="53" applyNumberFormat="1" applyFont="1" applyFill="1" applyBorder="1">
      <alignment/>
      <protection/>
    </xf>
    <xf numFmtId="3" fontId="14" fillId="0" borderId="10" xfId="0" applyNumberFormat="1" applyFont="1" applyBorder="1" applyAlignment="1">
      <alignment/>
    </xf>
    <xf numFmtId="3" fontId="14" fillId="0" borderId="10" xfId="53" applyNumberFormat="1" applyFont="1" applyFill="1" applyBorder="1">
      <alignment/>
      <protection/>
    </xf>
    <xf numFmtId="0" fontId="14" fillId="0" borderId="10" xfId="0" applyFont="1" applyBorder="1" applyAlignment="1">
      <alignment horizontal="left"/>
    </xf>
    <xf numFmtId="0" fontId="14" fillId="33" borderId="25" xfId="52" applyFont="1" applyFill="1" applyBorder="1" applyAlignment="1">
      <alignment horizontal="center"/>
      <protection/>
    </xf>
    <xf numFmtId="3" fontId="14" fillId="0" borderId="26" xfId="52" applyNumberFormat="1" applyFont="1" applyBorder="1" applyAlignment="1">
      <alignment horizontal="left"/>
      <protection/>
    </xf>
    <xf numFmtId="3" fontId="14" fillId="0" borderId="15" xfId="52" applyNumberFormat="1" applyFont="1" applyFill="1" applyBorder="1" applyAlignment="1">
      <alignment horizontal="right"/>
      <protection/>
    </xf>
    <xf numFmtId="3" fontId="14" fillId="0" borderId="13" xfId="0" applyNumberFormat="1" applyFont="1" applyBorder="1" applyAlignment="1">
      <alignment/>
    </xf>
    <xf numFmtId="172" fontId="14" fillId="0" borderId="13" xfId="52" applyNumberFormat="1" applyFont="1" applyFill="1" applyBorder="1" applyAlignment="1">
      <alignment horizontal="right"/>
      <protection/>
    </xf>
    <xf numFmtId="3" fontId="14" fillId="33" borderId="13" xfId="52" applyNumberFormat="1" applyFont="1" applyFill="1" applyBorder="1" applyAlignment="1">
      <alignment horizontal="right"/>
      <protection/>
    </xf>
    <xf numFmtId="0" fontId="14" fillId="33" borderId="18" xfId="52" applyFont="1" applyFill="1" applyBorder="1" applyAlignment="1">
      <alignment horizontal="center"/>
      <protection/>
    </xf>
    <xf numFmtId="0" fontId="14" fillId="0" borderId="27" xfId="52" applyFont="1" applyBorder="1">
      <alignment/>
      <protection/>
    </xf>
    <xf numFmtId="3" fontId="14" fillId="0" borderId="20" xfId="52" applyNumberFormat="1" applyFont="1" applyFill="1" applyBorder="1">
      <alignment/>
      <protection/>
    </xf>
    <xf numFmtId="3" fontId="14" fillId="0" borderId="18" xfId="0" applyNumberFormat="1" applyFont="1" applyBorder="1" applyAlignment="1">
      <alignment/>
    </xf>
    <xf numFmtId="0" fontId="14" fillId="0" borderId="18" xfId="52" applyFont="1" applyFill="1" applyBorder="1">
      <alignment/>
      <protection/>
    </xf>
    <xf numFmtId="0" fontId="14" fillId="33" borderId="18" xfId="52" applyFont="1" applyFill="1" applyBorder="1">
      <alignment/>
      <protection/>
    </xf>
    <xf numFmtId="0" fontId="14" fillId="0" borderId="0" xfId="52" applyFont="1" applyBorder="1">
      <alignment/>
      <protection/>
    </xf>
    <xf numFmtId="0" fontId="14" fillId="0" borderId="0" xfId="52" applyFont="1" applyFill="1" applyBorder="1">
      <alignment/>
      <protection/>
    </xf>
    <xf numFmtId="0" fontId="9" fillId="0" borderId="0" xfId="0" applyFont="1" applyBorder="1" applyAlignment="1">
      <alignment/>
    </xf>
    <xf numFmtId="3" fontId="14" fillId="33" borderId="11" xfId="53" applyNumberFormat="1" applyFont="1" applyFill="1" applyBorder="1">
      <alignment/>
      <protection/>
    </xf>
    <xf numFmtId="3" fontId="14" fillId="33" borderId="14" xfId="52" applyNumberFormat="1" applyFont="1" applyFill="1" applyBorder="1" applyAlignment="1">
      <alignment horizontal="right"/>
      <protection/>
    </xf>
    <xf numFmtId="0" fontId="14" fillId="33" borderId="27" xfId="52" applyFont="1" applyFill="1" applyBorder="1">
      <alignment/>
      <protection/>
    </xf>
    <xf numFmtId="0" fontId="14" fillId="0" borderId="0" xfId="40" applyFont="1">
      <alignment/>
      <protection/>
    </xf>
    <xf numFmtId="0" fontId="14" fillId="0" borderId="0" xfId="40" applyFont="1" applyFill="1">
      <alignment/>
      <protection/>
    </xf>
    <xf numFmtId="0" fontId="14" fillId="34" borderId="22" xfId="52" applyFont="1" applyFill="1" applyBorder="1" applyAlignment="1">
      <alignment horizontal="center"/>
      <protection/>
    </xf>
    <xf numFmtId="0" fontId="14" fillId="0" borderId="22" xfId="52" applyFont="1" applyBorder="1">
      <alignment/>
      <protection/>
    </xf>
    <xf numFmtId="3" fontId="14" fillId="0" borderId="22" xfId="52" applyNumberFormat="1" applyFont="1" applyBorder="1">
      <alignment/>
      <protection/>
    </xf>
    <xf numFmtId="3" fontId="14" fillId="0" borderId="28" xfId="52" applyNumberFormat="1" applyFont="1" applyBorder="1">
      <alignment/>
      <protection/>
    </xf>
    <xf numFmtId="0" fontId="14" fillId="0" borderId="28" xfId="52" applyFont="1" applyBorder="1">
      <alignment/>
      <protection/>
    </xf>
    <xf numFmtId="0" fontId="15" fillId="34" borderId="21" xfId="52" applyFont="1" applyFill="1" applyBorder="1" applyAlignment="1">
      <alignment horizontal="center"/>
      <protection/>
    </xf>
    <xf numFmtId="0" fontId="15" fillId="0" borderId="21" xfId="52" applyFont="1" applyBorder="1">
      <alignment/>
      <protection/>
    </xf>
    <xf numFmtId="3" fontId="14" fillId="33" borderId="21" xfId="52" applyNumberFormat="1" applyFont="1" applyFill="1" applyBorder="1">
      <alignment/>
      <protection/>
    </xf>
    <xf numFmtId="3" fontId="14" fillId="33" borderId="19" xfId="52" applyNumberFormat="1" applyFont="1" applyFill="1" applyBorder="1">
      <alignment/>
      <protection/>
    </xf>
    <xf numFmtId="0" fontId="14" fillId="33" borderId="21" xfId="52" applyFont="1" applyFill="1" applyBorder="1">
      <alignment/>
      <protection/>
    </xf>
    <xf numFmtId="0" fontId="14" fillId="0" borderId="21" xfId="52" applyFont="1" applyBorder="1">
      <alignment/>
      <protection/>
    </xf>
    <xf numFmtId="0" fontId="14" fillId="33" borderId="19" xfId="52" applyFont="1" applyFill="1" applyBorder="1">
      <alignment/>
      <protection/>
    </xf>
    <xf numFmtId="0" fontId="15" fillId="34" borderId="25" xfId="52" applyFont="1" applyFill="1" applyBorder="1" applyAlignment="1">
      <alignment horizontal="center"/>
      <protection/>
    </xf>
    <xf numFmtId="0" fontId="15" fillId="0" borderId="25" xfId="52" applyFont="1" applyBorder="1" applyAlignment="1">
      <alignment horizontal="left"/>
      <protection/>
    </xf>
    <xf numFmtId="3" fontId="15" fillId="0" borderId="25" xfId="52" applyNumberFormat="1" applyFont="1" applyBorder="1">
      <alignment/>
      <protection/>
    </xf>
    <xf numFmtId="3" fontId="15" fillId="0" borderId="29" xfId="52" applyNumberFormat="1" applyFont="1" applyBorder="1">
      <alignment/>
      <protection/>
    </xf>
    <xf numFmtId="0" fontId="15" fillId="0" borderId="25" xfId="52" applyFont="1" applyBorder="1">
      <alignment/>
      <protection/>
    </xf>
    <xf numFmtId="0" fontId="15" fillId="0" borderId="29" xfId="52" applyFont="1" applyBorder="1">
      <alignment/>
      <protection/>
    </xf>
    <xf numFmtId="0" fontId="15" fillId="34" borderId="17" xfId="52" applyFont="1" applyFill="1" applyBorder="1" applyAlignment="1">
      <alignment horizontal="center"/>
      <protection/>
    </xf>
    <xf numFmtId="0" fontId="15" fillId="0" borderId="17" xfId="52" applyFont="1" applyBorder="1" applyAlignment="1">
      <alignment horizontal="left"/>
      <protection/>
    </xf>
    <xf numFmtId="0" fontId="15" fillId="33" borderId="17" xfId="52" applyFont="1" applyFill="1" applyBorder="1">
      <alignment/>
      <protection/>
    </xf>
    <xf numFmtId="0" fontId="15" fillId="33" borderId="30" xfId="52" applyFont="1" applyFill="1" applyBorder="1">
      <alignment/>
      <protection/>
    </xf>
    <xf numFmtId="0" fontId="15" fillId="0" borderId="17" xfId="52" applyFont="1" applyBorder="1">
      <alignment/>
      <protection/>
    </xf>
    <xf numFmtId="0" fontId="14" fillId="0" borderId="22" xfId="52" applyFont="1" applyBorder="1" applyAlignment="1">
      <alignment horizontal="left"/>
      <protection/>
    </xf>
    <xf numFmtId="0" fontId="14" fillId="34" borderId="22" xfId="52" applyFont="1" applyFill="1" applyBorder="1">
      <alignment/>
      <protection/>
    </xf>
    <xf numFmtId="0" fontId="14" fillId="34" borderId="28" xfId="52" applyFont="1" applyFill="1" applyBorder="1">
      <alignment/>
      <protection/>
    </xf>
    <xf numFmtId="0" fontId="15" fillId="34" borderId="25" xfId="52" applyFont="1" applyFill="1" applyBorder="1">
      <alignment/>
      <protection/>
    </xf>
    <xf numFmtId="0" fontId="15" fillId="34" borderId="29" xfId="52" applyFont="1" applyFill="1" applyBorder="1">
      <alignment/>
      <protection/>
    </xf>
    <xf numFmtId="0" fontId="15" fillId="0" borderId="21" xfId="52" applyFont="1" applyBorder="1" applyAlignment="1">
      <alignment horizontal="left"/>
      <protection/>
    </xf>
    <xf numFmtId="3" fontId="15" fillId="0" borderId="21" xfId="52" applyNumberFormat="1" applyFont="1" applyBorder="1">
      <alignment/>
      <protection/>
    </xf>
    <xf numFmtId="3" fontId="15" fillId="0" borderId="19" xfId="52" applyNumberFormat="1" applyFont="1" applyBorder="1">
      <alignment/>
      <protection/>
    </xf>
    <xf numFmtId="0" fontId="15" fillId="34" borderId="21" xfId="52" applyFont="1" applyFill="1" applyBorder="1">
      <alignment/>
      <protection/>
    </xf>
    <xf numFmtId="0" fontId="15" fillId="34" borderId="19" xfId="52" applyFont="1" applyFill="1" applyBorder="1">
      <alignment/>
      <protection/>
    </xf>
    <xf numFmtId="0" fontId="14" fillId="34" borderId="31" xfId="52" applyFont="1" applyFill="1" applyBorder="1" applyAlignment="1">
      <alignment horizontal="center"/>
      <protection/>
    </xf>
    <xf numFmtId="0" fontId="14" fillId="34" borderId="31" xfId="52" applyFont="1" applyFill="1" applyBorder="1">
      <alignment/>
      <protection/>
    </xf>
    <xf numFmtId="3" fontId="14" fillId="34" borderId="31" xfId="52" applyNumberFormat="1" applyFont="1" applyFill="1" applyBorder="1">
      <alignment/>
      <protection/>
    </xf>
    <xf numFmtId="3" fontId="14" fillId="34" borderId="32" xfId="52" applyNumberFormat="1" applyFont="1" applyFill="1" applyBorder="1">
      <alignment/>
      <protection/>
    </xf>
    <xf numFmtId="0" fontId="14" fillId="0" borderId="31" xfId="52" applyFont="1" applyBorder="1">
      <alignment/>
      <protection/>
    </xf>
    <xf numFmtId="0" fontId="14" fillId="0" borderId="32" xfId="52" applyFont="1" applyBorder="1">
      <alignment/>
      <protection/>
    </xf>
    <xf numFmtId="0" fontId="14" fillId="0" borderId="33" xfId="52" applyFont="1" applyBorder="1">
      <alignment/>
      <protection/>
    </xf>
    <xf numFmtId="0" fontId="15" fillId="0" borderId="34" xfId="52" applyFont="1" applyBorder="1" applyAlignment="1">
      <alignment horizontal="left"/>
      <protection/>
    </xf>
    <xf numFmtId="0" fontId="15" fillId="0" borderId="35" xfId="52" applyFont="1" applyBorder="1" applyAlignment="1">
      <alignment horizontal="left"/>
      <protection/>
    </xf>
    <xf numFmtId="0" fontId="15" fillId="0" borderId="13" xfId="52" applyFont="1" applyBorder="1">
      <alignment/>
      <protection/>
    </xf>
    <xf numFmtId="0" fontId="15" fillId="0" borderId="14" xfId="52" applyFont="1" applyBorder="1">
      <alignment/>
      <protection/>
    </xf>
    <xf numFmtId="0" fontId="15" fillId="0" borderId="19" xfId="52" applyFont="1" applyBorder="1">
      <alignment/>
      <protection/>
    </xf>
    <xf numFmtId="3" fontId="14" fillId="0" borderId="25" xfId="52" applyNumberFormat="1" applyFont="1" applyBorder="1">
      <alignment/>
      <protection/>
    </xf>
    <xf numFmtId="3" fontId="14" fillId="0" borderId="29" xfId="52" applyNumberFormat="1" applyFont="1" applyBorder="1">
      <alignment/>
      <protection/>
    </xf>
    <xf numFmtId="0" fontId="14" fillId="0" borderId="25" xfId="52" applyFont="1" applyBorder="1">
      <alignment/>
      <protection/>
    </xf>
    <xf numFmtId="0" fontId="14" fillId="0" borderId="29" xfId="52" applyFont="1" applyBorder="1">
      <alignment/>
      <protection/>
    </xf>
    <xf numFmtId="0" fontId="14" fillId="34" borderId="25" xfId="52" applyFont="1" applyFill="1" applyBorder="1" applyAlignment="1">
      <alignment horizontal="center"/>
      <protection/>
    </xf>
    <xf numFmtId="0" fontId="14" fillId="0" borderId="25" xfId="52" applyFont="1" applyBorder="1" applyAlignment="1">
      <alignment horizontal="left"/>
      <protection/>
    </xf>
    <xf numFmtId="0" fontId="14" fillId="33" borderId="29" xfId="52" applyFont="1" applyFill="1" applyBorder="1">
      <alignment/>
      <protection/>
    </xf>
    <xf numFmtId="0" fontId="15" fillId="33" borderId="29" xfId="52" applyFont="1" applyFill="1" applyBorder="1">
      <alignment/>
      <protection/>
    </xf>
    <xf numFmtId="3" fontId="15" fillId="34" borderId="25" xfId="52" applyNumberFormat="1" applyFont="1" applyFill="1" applyBorder="1">
      <alignment/>
      <protection/>
    </xf>
    <xf numFmtId="3" fontId="15" fillId="34" borderId="29" xfId="52" applyNumberFormat="1" applyFont="1" applyFill="1" applyBorder="1">
      <alignment/>
      <protection/>
    </xf>
    <xf numFmtId="3" fontId="15" fillId="34" borderId="25" xfId="52" applyNumberFormat="1" applyFont="1" applyFill="1" applyBorder="1" applyAlignment="1">
      <alignment horizontal="right"/>
      <protection/>
    </xf>
    <xf numFmtId="3" fontId="15" fillId="34" borderId="29" xfId="52" applyNumberFormat="1" applyFont="1" applyFill="1" applyBorder="1" applyAlignment="1">
      <alignment horizontal="right"/>
      <protection/>
    </xf>
    <xf numFmtId="0" fontId="15" fillId="0" borderId="25" xfId="52" applyFont="1" applyBorder="1" applyAlignment="1">
      <alignment horizontal="right"/>
      <protection/>
    </xf>
    <xf numFmtId="0" fontId="15" fillId="33" borderId="29" xfId="52" applyFont="1" applyFill="1" applyBorder="1" applyAlignment="1">
      <alignment horizontal="right"/>
      <protection/>
    </xf>
    <xf numFmtId="0" fontId="14" fillId="33" borderId="25" xfId="52" applyFont="1" applyFill="1" applyBorder="1">
      <alignment/>
      <protection/>
    </xf>
    <xf numFmtId="0" fontId="14" fillId="33" borderId="25" xfId="52" applyFont="1" applyFill="1" applyBorder="1" applyAlignment="1">
      <alignment horizontal="right"/>
      <protection/>
    </xf>
    <xf numFmtId="0" fontId="14" fillId="33" borderId="29" xfId="52" applyFont="1" applyFill="1" applyBorder="1" applyAlignment="1">
      <alignment horizontal="right"/>
      <protection/>
    </xf>
    <xf numFmtId="3" fontId="14" fillId="33" borderId="25" xfId="52" applyNumberFormat="1" applyFont="1" applyFill="1" applyBorder="1">
      <alignment/>
      <protection/>
    </xf>
    <xf numFmtId="0" fontId="15" fillId="34" borderId="18" xfId="52" applyFont="1" applyFill="1" applyBorder="1" applyAlignment="1">
      <alignment horizontal="center"/>
      <protection/>
    </xf>
    <xf numFmtId="0" fontId="15" fillId="0" borderId="27" xfId="52" applyFont="1" applyBorder="1" applyAlignment="1">
      <alignment horizontal="left"/>
      <protection/>
    </xf>
    <xf numFmtId="0" fontId="15" fillId="0" borderId="18" xfId="52" applyFont="1" applyBorder="1">
      <alignment/>
      <protection/>
    </xf>
    <xf numFmtId="0" fontId="15" fillId="0" borderId="0" xfId="52" applyFont="1" applyBorder="1" applyAlignment="1">
      <alignment horizontal="left"/>
      <protection/>
    </xf>
    <xf numFmtId="0" fontId="15" fillId="0" borderId="0" xfId="52" applyFont="1" applyBorder="1">
      <alignment/>
      <protection/>
    </xf>
    <xf numFmtId="0" fontId="15" fillId="0" borderId="36" xfId="52" applyFont="1" applyBorder="1" applyAlignment="1">
      <alignment horizontal="left"/>
      <protection/>
    </xf>
    <xf numFmtId="0" fontId="14" fillId="0" borderId="0" xfId="52" applyFont="1" applyBorder="1" applyAlignment="1">
      <alignment horizontal="left"/>
      <protection/>
    </xf>
    <xf numFmtId="0" fontId="15" fillId="34" borderId="22" xfId="52" applyFont="1" applyFill="1" applyBorder="1" applyAlignment="1">
      <alignment horizontal="center"/>
      <protection/>
    </xf>
    <xf numFmtId="0" fontId="15" fillId="0" borderId="22" xfId="52" applyFont="1" applyBorder="1" applyAlignment="1">
      <alignment horizontal="left"/>
      <protection/>
    </xf>
    <xf numFmtId="0" fontId="15" fillId="0" borderId="22" xfId="52" applyFont="1" applyBorder="1">
      <alignment/>
      <protection/>
    </xf>
    <xf numFmtId="0" fontId="15" fillId="0" borderId="28" xfId="52" applyFont="1" applyBorder="1">
      <alignment/>
      <protection/>
    </xf>
    <xf numFmtId="0" fontId="15" fillId="0" borderId="18" xfId="52" applyFont="1" applyBorder="1" applyAlignment="1">
      <alignment horizontal="left"/>
      <protection/>
    </xf>
    <xf numFmtId="0" fontId="14" fillId="0" borderId="19" xfId="52" applyFont="1" applyBorder="1">
      <alignment/>
      <protection/>
    </xf>
    <xf numFmtId="0" fontId="14" fillId="0" borderId="0" xfId="52" applyFont="1" applyAlignment="1">
      <alignment horizontal="left"/>
      <protection/>
    </xf>
    <xf numFmtId="0" fontId="14" fillId="34" borderId="10" xfId="52" applyFont="1" applyFill="1" applyBorder="1" applyAlignment="1">
      <alignment horizontal="center"/>
      <protection/>
    </xf>
    <xf numFmtId="0" fontId="14" fillId="0" borderId="37" xfId="52" applyFont="1" applyBorder="1">
      <alignment/>
      <protection/>
    </xf>
    <xf numFmtId="0" fontId="14" fillId="0" borderId="38" xfId="52" applyFont="1" applyBorder="1">
      <alignment/>
      <protection/>
    </xf>
    <xf numFmtId="9" fontId="14" fillId="0" borderId="25" xfId="40" applyNumberFormat="1" applyFont="1" applyBorder="1">
      <alignment/>
      <protection/>
    </xf>
    <xf numFmtId="9" fontId="14" fillId="0" borderId="29" xfId="40" applyNumberFormat="1" applyFont="1" applyBorder="1">
      <alignment/>
      <protection/>
    </xf>
    <xf numFmtId="0" fontId="14" fillId="34" borderId="18" xfId="52" applyFont="1" applyFill="1" applyBorder="1" applyAlignment="1">
      <alignment horizontal="center"/>
      <protection/>
    </xf>
    <xf numFmtId="0" fontId="14" fillId="0" borderId="39" xfId="40" applyFont="1" applyBorder="1">
      <alignment/>
      <protection/>
    </xf>
    <xf numFmtId="1" fontId="14" fillId="33" borderId="21" xfId="40" applyNumberFormat="1" applyFont="1" applyFill="1" applyBorder="1">
      <alignment/>
      <protection/>
    </xf>
    <xf numFmtId="1" fontId="14" fillId="0" borderId="19" xfId="40" applyNumberFormat="1" applyFont="1" applyBorder="1">
      <alignment/>
      <protection/>
    </xf>
    <xf numFmtId="1" fontId="14" fillId="0" borderId="21" xfId="40" applyNumberFormat="1" applyFont="1" applyBorder="1">
      <alignment/>
      <protection/>
    </xf>
    <xf numFmtId="173" fontId="14" fillId="0" borderId="21" xfId="40" applyNumberFormat="1" applyFont="1" applyBorder="1">
      <alignment/>
      <protection/>
    </xf>
    <xf numFmtId="173" fontId="14" fillId="0" borderId="19" xfId="40" applyNumberFormat="1" applyFont="1" applyBorder="1">
      <alignment/>
      <protection/>
    </xf>
    <xf numFmtId="0" fontId="15" fillId="0" borderId="0" xfId="52" applyFont="1" applyAlignment="1">
      <alignment horizontal="center"/>
      <protection/>
    </xf>
    <xf numFmtId="0" fontId="14" fillId="0" borderId="0" xfId="53" applyFont="1" applyBorder="1" applyAlignment="1">
      <alignment horizontal="right"/>
      <protection/>
    </xf>
    <xf numFmtId="3" fontId="14" fillId="0" borderId="0" xfId="40" applyNumberFormat="1" applyFont="1">
      <alignment/>
      <protection/>
    </xf>
    <xf numFmtId="3" fontId="16" fillId="0" borderId="0" xfId="40" applyNumberFormat="1" applyFont="1">
      <alignment/>
      <protection/>
    </xf>
    <xf numFmtId="0" fontId="14" fillId="0" borderId="0" xfId="40" applyFont="1" applyAlignment="1">
      <alignment horizontal="right"/>
      <protection/>
    </xf>
    <xf numFmtId="0" fontId="14" fillId="0" borderId="0" xfId="52" applyFont="1" applyBorder="1" applyAlignment="1">
      <alignment horizontal="center"/>
      <protection/>
    </xf>
    <xf numFmtId="0" fontId="14" fillId="0" borderId="0" xfId="52" applyFont="1" applyBorder="1" applyAlignment="1">
      <alignment/>
      <protection/>
    </xf>
    <xf numFmtId="0" fontId="14" fillId="0" borderId="0" xfId="52" applyFont="1" applyFill="1" applyBorder="1" applyAlignment="1">
      <alignment horizontal="right"/>
      <protection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53" applyFont="1" applyFill="1" applyBorder="1">
      <alignment/>
      <protection/>
    </xf>
    <xf numFmtId="0" fontId="14" fillId="0" borderId="0" xfId="40" applyFont="1" applyFill="1" applyBorder="1">
      <alignment/>
      <protection/>
    </xf>
    <xf numFmtId="0" fontId="8" fillId="0" borderId="0" xfId="52" applyFont="1" applyFill="1" applyBorder="1">
      <alignment/>
      <protection/>
    </xf>
    <xf numFmtId="0" fontId="8" fillId="0" borderId="0" xfId="52" applyFont="1" applyAlignment="1">
      <alignment horizontal="center"/>
      <protection/>
    </xf>
    <xf numFmtId="0" fontId="9" fillId="0" borderId="0" xfId="52" applyFont="1">
      <alignment/>
      <protection/>
    </xf>
    <xf numFmtId="0" fontId="14" fillId="0" borderId="0" xfId="0" applyFont="1" applyFill="1" applyAlignment="1">
      <alignment horizontal="center"/>
    </xf>
    <xf numFmtId="0" fontId="15" fillId="34" borderId="0" xfId="52" applyFont="1" applyFill="1" applyBorder="1" applyAlignment="1">
      <alignment horizontal="center"/>
      <protection/>
    </xf>
    <xf numFmtId="0" fontId="9" fillId="0" borderId="0" xfId="52" applyFont="1" applyBorder="1">
      <alignment/>
      <protection/>
    </xf>
    <xf numFmtId="3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0" xfId="53" applyFont="1">
      <alignment/>
      <protection/>
    </xf>
    <xf numFmtId="3" fontId="10" fillId="0" borderId="13" xfId="0" applyNumberFormat="1" applyFont="1" applyBorder="1" applyAlignment="1">
      <alignment/>
    </xf>
    <xf numFmtId="0" fontId="14" fillId="33" borderId="21" xfId="52" applyFont="1" applyFill="1" applyBorder="1" applyAlignment="1">
      <alignment horizontal="center"/>
      <protection/>
    </xf>
    <xf numFmtId="3" fontId="10" fillId="0" borderId="18" xfId="0" applyNumberFormat="1" applyFont="1" applyBorder="1" applyAlignment="1">
      <alignment/>
    </xf>
    <xf numFmtId="0" fontId="1" fillId="0" borderId="0" xfId="40" applyFont="1">
      <alignment/>
      <protection/>
    </xf>
    <xf numFmtId="0" fontId="14" fillId="0" borderId="0" xfId="0" applyFont="1" applyAlignment="1">
      <alignment horizontal="center"/>
    </xf>
    <xf numFmtId="0" fontId="10" fillId="0" borderId="0" xfId="40" applyFont="1">
      <alignment/>
      <protection/>
    </xf>
    <xf numFmtId="1" fontId="10" fillId="0" borderId="0" xfId="52" applyNumberFormat="1" applyFont="1">
      <alignment/>
      <protection/>
    </xf>
    <xf numFmtId="3" fontId="14" fillId="0" borderId="0" xfId="40" applyNumberFormat="1" applyFont="1" applyAlignment="1">
      <alignment/>
      <protection/>
    </xf>
    <xf numFmtId="3" fontId="16" fillId="0" borderId="0" xfId="40" applyNumberFormat="1" applyFont="1" applyAlignment="1">
      <alignment/>
      <protection/>
    </xf>
    <xf numFmtId="0" fontId="12" fillId="0" borderId="0" xfId="52" applyFont="1" applyBorder="1" applyAlignment="1">
      <alignment/>
      <protection/>
    </xf>
    <xf numFmtId="0" fontId="8" fillId="0" borderId="0" xfId="52" applyFont="1" applyFill="1" applyBorder="1" applyAlignment="1">
      <alignment horizontal="center"/>
      <protection/>
    </xf>
    <xf numFmtId="0" fontId="8" fillId="0" borderId="0" xfId="52" applyFont="1" applyFill="1" applyAlignment="1">
      <alignment horizontal="left"/>
      <protection/>
    </xf>
    <xf numFmtId="0" fontId="10" fillId="0" borderId="0" xfId="52" applyFont="1" applyFill="1">
      <alignment/>
      <protection/>
    </xf>
    <xf numFmtId="0" fontId="14" fillId="0" borderId="10" xfId="0" applyFont="1" applyFill="1" applyBorder="1" applyAlignment="1">
      <alignment horizontal="left"/>
    </xf>
    <xf numFmtId="3" fontId="14" fillId="0" borderId="18" xfId="52" applyNumberFormat="1" applyFont="1" applyFill="1" applyBorder="1">
      <alignment/>
      <protection/>
    </xf>
    <xf numFmtId="0" fontId="14" fillId="0" borderId="22" xfId="53" applyFont="1" applyFill="1" applyBorder="1" applyAlignment="1">
      <alignment horizontal="center"/>
      <protection/>
    </xf>
    <xf numFmtId="3" fontId="14" fillId="34" borderId="10" xfId="53" applyNumberFormat="1" applyFont="1" applyFill="1" applyBorder="1">
      <alignment/>
      <protection/>
    </xf>
    <xf numFmtId="0" fontId="14" fillId="0" borderId="25" xfId="52" applyFont="1" applyFill="1" applyBorder="1" applyAlignment="1">
      <alignment horizontal="center"/>
      <protection/>
    </xf>
    <xf numFmtId="172" fontId="14" fillId="34" borderId="13" xfId="52" applyNumberFormat="1" applyFont="1" applyFill="1" applyBorder="1" applyAlignment="1">
      <alignment horizontal="right"/>
      <protection/>
    </xf>
    <xf numFmtId="0" fontId="14" fillId="34" borderId="18" xfId="52" applyFont="1" applyFill="1" applyBorder="1">
      <alignment/>
      <protection/>
    </xf>
    <xf numFmtId="3" fontId="14" fillId="34" borderId="18" xfId="52" applyNumberFormat="1" applyFont="1" applyFill="1" applyBorder="1">
      <alignment/>
      <protection/>
    </xf>
    <xf numFmtId="0" fontId="15" fillId="0" borderId="22" xfId="52" applyFont="1" applyBorder="1" applyAlignment="1">
      <alignment horizontal="right"/>
      <protection/>
    </xf>
    <xf numFmtId="0" fontId="15" fillId="0" borderId="21" xfId="52" applyFont="1" applyBorder="1" applyAlignment="1">
      <alignment horizontal="right"/>
      <protection/>
    </xf>
    <xf numFmtId="1" fontId="14" fillId="0" borderId="18" xfId="52" applyNumberFormat="1" applyFont="1" applyFill="1" applyBorder="1">
      <alignment/>
      <protection/>
    </xf>
    <xf numFmtId="0" fontId="10" fillId="0" borderId="10" xfId="0" applyFont="1" applyBorder="1" applyAlignment="1">
      <alignment horizontal="left"/>
    </xf>
    <xf numFmtId="3" fontId="14" fillId="0" borderId="11" xfId="53" applyNumberFormat="1" applyFont="1" applyFill="1" applyBorder="1">
      <alignment/>
      <protection/>
    </xf>
    <xf numFmtId="3" fontId="14" fillId="0" borderId="14" xfId="52" applyNumberFormat="1" applyFont="1" applyFill="1" applyBorder="1" applyAlignment="1">
      <alignment horizontal="right"/>
      <protection/>
    </xf>
    <xf numFmtId="0" fontId="14" fillId="0" borderId="27" xfId="52" applyFont="1" applyFill="1" applyBorder="1">
      <alignment/>
      <protection/>
    </xf>
    <xf numFmtId="0" fontId="10" fillId="0" borderId="10" xfId="0" applyFont="1" applyBorder="1" applyAlignment="1">
      <alignment/>
    </xf>
    <xf numFmtId="1" fontId="14" fillId="34" borderId="18" xfId="52" applyNumberFormat="1" applyFont="1" applyFill="1" applyBorder="1">
      <alignment/>
      <protection/>
    </xf>
    <xf numFmtId="3" fontId="14" fillId="0" borderId="0" xfId="52" applyNumberFormat="1" applyFont="1" applyFill="1" applyBorder="1">
      <alignment/>
      <protection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4" fillId="0" borderId="0" xfId="40" applyNumberFormat="1" applyFont="1" applyFill="1">
      <alignment/>
      <protection/>
    </xf>
    <xf numFmtId="3" fontId="14" fillId="0" borderId="0" xfId="0" applyNumberFormat="1" applyFont="1" applyFill="1" applyAlignment="1">
      <alignment/>
    </xf>
    <xf numFmtId="3" fontId="15" fillId="33" borderId="17" xfId="52" applyNumberFormat="1" applyFont="1" applyFill="1" applyBorder="1">
      <alignment/>
      <protection/>
    </xf>
    <xf numFmtId="3" fontId="15" fillId="0" borderId="17" xfId="52" applyNumberFormat="1" applyFont="1" applyBorder="1">
      <alignment/>
      <protection/>
    </xf>
    <xf numFmtId="0" fontId="14" fillId="0" borderId="28" xfId="52" applyFont="1" applyBorder="1" applyAlignment="1">
      <alignment horizontal="right"/>
      <protection/>
    </xf>
    <xf numFmtId="3" fontId="15" fillId="0" borderId="13" xfId="52" applyNumberFormat="1" applyFont="1" applyBorder="1">
      <alignment/>
      <protection/>
    </xf>
    <xf numFmtId="0" fontId="15" fillId="0" borderId="14" xfId="52" applyFont="1" applyBorder="1" applyAlignment="1">
      <alignment horizontal="right"/>
      <protection/>
    </xf>
    <xf numFmtId="0" fontId="15" fillId="0" borderId="19" xfId="52" applyFont="1" applyBorder="1" applyAlignment="1">
      <alignment horizontal="right"/>
      <protection/>
    </xf>
    <xf numFmtId="3" fontId="14" fillId="0" borderId="31" xfId="52" applyNumberFormat="1" applyFont="1" applyBorder="1">
      <alignment/>
      <protection/>
    </xf>
    <xf numFmtId="3" fontId="15" fillId="0" borderId="25" xfId="52" applyNumberFormat="1" applyFont="1" applyBorder="1" applyAlignment="1">
      <alignment horizontal="right"/>
      <protection/>
    </xf>
    <xf numFmtId="3" fontId="14" fillId="33" borderId="25" xfId="52" applyNumberFormat="1" applyFont="1" applyFill="1" applyBorder="1" applyAlignment="1">
      <alignment horizontal="right"/>
      <protection/>
    </xf>
    <xf numFmtId="3" fontId="14" fillId="33" borderId="18" xfId="52" applyNumberFormat="1" applyFont="1" applyFill="1" applyBorder="1">
      <alignment/>
      <protection/>
    </xf>
    <xf numFmtId="3" fontId="15" fillId="0" borderId="18" xfId="52" applyNumberFormat="1" applyFont="1" applyBorder="1">
      <alignment/>
      <protection/>
    </xf>
    <xf numFmtId="3" fontId="14" fillId="0" borderId="0" xfId="52" applyNumberFormat="1" applyFont="1" applyBorder="1">
      <alignment/>
      <protection/>
    </xf>
    <xf numFmtId="3" fontId="15" fillId="0" borderId="22" xfId="52" applyNumberFormat="1" applyFont="1" applyBorder="1">
      <alignment/>
      <protection/>
    </xf>
    <xf numFmtId="3" fontId="15" fillId="0" borderId="22" xfId="52" applyNumberFormat="1" applyFont="1" applyBorder="1" applyAlignment="1">
      <alignment horizontal="right"/>
      <protection/>
    </xf>
    <xf numFmtId="3" fontId="15" fillId="0" borderId="21" xfId="52" applyNumberFormat="1" applyFont="1" applyBorder="1" applyAlignment="1">
      <alignment horizontal="right"/>
      <protection/>
    </xf>
    <xf numFmtId="3" fontId="15" fillId="0" borderId="0" xfId="52" applyNumberFormat="1" applyFont="1">
      <alignment/>
      <protection/>
    </xf>
    <xf numFmtId="3" fontId="14" fillId="0" borderId="21" xfId="40" applyNumberFormat="1" applyFont="1" applyBorder="1">
      <alignment/>
      <protection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3" fontId="14" fillId="0" borderId="10" xfId="52" applyNumberFormat="1" applyFont="1" applyFill="1" applyBorder="1">
      <alignment/>
      <protection/>
    </xf>
    <xf numFmtId="3" fontId="14" fillId="0" borderId="13" xfId="52" applyNumberFormat="1" applyFont="1" applyFill="1" applyBorder="1">
      <alignment/>
      <protection/>
    </xf>
    <xf numFmtId="172" fontId="14" fillId="0" borderId="13" xfId="52" applyNumberFormat="1" applyFont="1" applyFill="1" applyBorder="1">
      <alignment/>
      <protection/>
    </xf>
    <xf numFmtId="3" fontId="17" fillId="0" borderId="0" xfId="0" applyNumberFormat="1" applyFont="1" applyBorder="1" applyAlignment="1">
      <alignment/>
    </xf>
    <xf numFmtId="3" fontId="14" fillId="0" borderId="0" xfId="0" applyNumberFormat="1" applyFont="1" applyAlignment="1">
      <alignment horizontal="center"/>
    </xf>
    <xf numFmtId="1" fontId="14" fillId="0" borderId="28" xfId="52" applyNumberFormat="1" applyFont="1" applyBorder="1">
      <alignment/>
      <protection/>
    </xf>
    <xf numFmtId="3" fontId="15" fillId="0" borderId="38" xfId="52" applyNumberFormat="1" applyFont="1" applyBorder="1">
      <alignment/>
      <protection/>
    </xf>
    <xf numFmtId="3" fontId="15" fillId="0" borderId="40" xfId="52" applyNumberFormat="1" applyFont="1" applyBorder="1">
      <alignment/>
      <protection/>
    </xf>
    <xf numFmtId="1" fontId="14" fillId="0" borderId="32" xfId="52" applyNumberFormat="1" applyFont="1" applyBorder="1">
      <alignment/>
      <protection/>
    </xf>
    <xf numFmtId="3" fontId="14" fillId="0" borderId="37" xfId="52" applyNumberFormat="1" applyFont="1" applyBorder="1" applyAlignment="1">
      <alignment horizontal="right"/>
      <protection/>
    </xf>
    <xf numFmtId="1" fontId="14" fillId="0" borderId="29" xfId="52" applyNumberFormat="1" applyFont="1" applyBorder="1">
      <alignment/>
      <protection/>
    </xf>
    <xf numFmtId="174" fontId="14" fillId="0" borderId="21" xfId="40" applyNumberFormat="1" applyFont="1" applyBorder="1">
      <alignment/>
      <protection/>
    </xf>
    <xf numFmtId="3" fontId="19" fillId="0" borderId="10" xfId="52" applyNumberFormat="1" applyFont="1" applyFill="1" applyBorder="1">
      <alignment/>
      <protection/>
    </xf>
    <xf numFmtId="172" fontId="19" fillId="0" borderId="13" xfId="52" applyNumberFormat="1" applyFont="1" applyFill="1" applyBorder="1">
      <alignment/>
      <protection/>
    </xf>
    <xf numFmtId="3" fontId="15" fillId="33" borderId="21" xfId="52" applyNumberFormat="1" applyFont="1" applyFill="1" applyBorder="1">
      <alignment/>
      <protection/>
    </xf>
    <xf numFmtId="3" fontId="14" fillId="0" borderId="0" xfId="52" applyNumberFormat="1" applyFont="1" applyFill="1" applyBorder="1" applyAlignment="1">
      <alignment horizontal="right"/>
      <protection/>
    </xf>
    <xf numFmtId="4" fontId="14" fillId="0" borderId="13" xfId="52" applyNumberFormat="1" applyFont="1" applyFill="1" applyBorder="1">
      <alignment/>
      <protection/>
    </xf>
    <xf numFmtId="3" fontId="9" fillId="0" borderId="0" xfId="0" applyNumberFormat="1" applyFont="1" applyAlignment="1">
      <alignment/>
    </xf>
    <xf numFmtId="3" fontId="14" fillId="0" borderId="22" xfId="52" applyNumberFormat="1" applyFont="1" applyFill="1" applyBorder="1">
      <alignment/>
      <protection/>
    </xf>
    <xf numFmtId="1" fontId="14" fillId="33" borderId="29" xfId="52" applyNumberFormat="1" applyFont="1" applyFill="1" applyBorder="1" applyAlignment="1">
      <alignment horizontal="right"/>
      <protection/>
    </xf>
    <xf numFmtId="3" fontId="14" fillId="0" borderId="25" xfId="52" applyNumberFormat="1" applyFont="1" applyFill="1" applyBorder="1">
      <alignment/>
      <protection/>
    </xf>
    <xf numFmtId="9" fontId="14" fillId="0" borderId="0" xfId="52" applyNumberFormat="1" applyFont="1" applyBorder="1">
      <alignment/>
      <protection/>
    </xf>
    <xf numFmtId="173" fontId="9" fillId="0" borderId="0" xfId="0" applyNumberFormat="1" applyFont="1" applyAlignment="1">
      <alignment/>
    </xf>
    <xf numFmtId="174" fontId="14" fillId="0" borderId="13" xfId="52" applyNumberFormat="1" applyFont="1" applyFill="1" applyBorder="1">
      <alignment/>
      <protection/>
    </xf>
    <xf numFmtId="175" fontId="17" fillId="0" borderId="0" xfId="0" applyNumberFormat="1" applyFont="1" applyBorder="1" applyAlignment="1">
      <alignment/>
    </xf>
    <xf numFmtId="174" fontId="14" fillId="0" borderId="22" xfId="52" applyNumberFormat="1" applyFont="1" applyBorder="1">
      <alignment/>
      <protection/>
    </xf>
    <xf numFmtId="174" fontId="15" fillId="0" borderId="25" xfId="52" applyNumberFormat="1" applyFont="1" applyBorder="1">
      <alignment/>
      <protection/>
    </xf>
    <xf numFmtId="1" fontId="15" fillId="0" borderId="29" xfId="52" applyNumberFormat="1" applyFont="1" applyBorder="1">
      <alignment/>
      <protection/>
    </xf>
    <xf numFmtId="4" fontId="14" fillId="0" borderId="22" xfId="52" applyNumberFormat="1" applyFont="1" applyBorder="1">
      <alignment/>
      <protection/>
    </xf>
    <xf numFmtId="173" fontId="14" fillId="0" borderId="28" xfId="52" applyNumberFormat="1" applyFont="1" applyBorder="1">
      <alignment/>
      <protection/>
    </xf>
    <xf numFmtId="4" fontId="15" fillId="0" borderId="25" xfId="52" applyNumberFormat="1" applyFont="1" applyBorder="1">
      <alignment/>
      <protection/>
    </xf>
    <xf numFmtId="1" fontId="9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6" fillId="0" borderId="0" xfId="52" applyFont="1" applyFill="1" applyBorder="1" applyAlignment="1">
      <alignment horizontal="center"/>
      <protection/>
    </xf>
    <xf numFmtId="0" fontId="20" fillId="0" borderId="0" xfId="52" applyFont="1" applyFill="1" applyBorder="1" applyAlignment="1">
      <alignment/>
      <protection/>
    </xf>
    <xf numFmtId="17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5" fillId="0" borderId="10" xfId="52" applyNumberFormat="1" applyFont="1" applyFill="1" applyBorder="1">
      <alignment/>
      <protection/>
    </xf>
    <xf numFmtId="1" fontId="10" fillId="0" borderId="1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2" fontId="9" fillId="0" borderId="0" xfId="0" applyNumberFormat="1" applyFont="1" applyFill="1" applyAlignment="1">
      <alignment/>
    </xf>
    <xf numFmtId="172" fontId="15" fillId="0" borderId="13" xfId="52" applyNumberFormat="1" applyFont="1" applyFill="1" applyBorder="1">
      <alignment/>
      <protection/>
    </xf>
    <xf numFmtId="9" fontId="9" fillId="0" borderId="0" xfId="0" applyNumberFormat="1" applyFont="1" applyFill="1" applyAlignment="1">
      <alignment/>
    </xf>
    <xf numFmtId="1" fontId="14" fillId="0" borderId="17" xfId="52" applyNumberFormat="1" applyFont="1" applyFill="1" applyBorder="1">
      <alignment/>
      <protection/>
    </xf>
    <xf numFmtId="1" fontId="14" fillId="0" borderId="0" xfId="52" applyNumberFormat="1" applyFont="1" applyFill="1" applyBorder="1">
      <alignment/>
      <protection/>
    </xf>
    <xf numFmtId="1" fontId="21" fillId="0" borderId="0" xfId="52" applyNumberFormat="1" applyFont="1" applyFill="1" applyBorder="1">
      <alignment/>
      <protection/>
    </xf>
    <xf numFmtId="4" fontId="21" fillId="0" borderId="0" xfId="52" applyNumberFormat="1" applyFont="1" applyFill="1" applyBorder="1" applyAlignment="1">
      <alignment horizontal="center"/>
      <protection/>
    </xf>
    <xf numFmtId="3" fontId="22" fillId="0" borderId="0" xfId="52" applyNumberFormat="1" applyFont="1" applyFill="1" applyBorder="1" applyAlignment="1">
      <alignment horizontal="center"/>
      <protection/>
    </xf>
    <xf numFmtId="4" fontId="22" fillId="0" borderId="0" xfId="52" applyNumberFormat="1" applyFont="1" applyFill="1" applyBorder="1" applyAlignment="1">
      <alignment horizontal="center"/>
      <protection/>
    </xf>
    <xf numFmtId="0" fontId="22" fillId="0" borderId="0" xfId="52" applyFont="1" applyFill="1" applyBorder="1">
      <alignment/>
      <protection/>
    </xf>
    <xf numFmtId="9" fontId="21" fillId="0" borderId="0" xfId="52" applyNumberFormat="1" applyFont="1" applyFill="1" applyBorder="1">
      <alignment/>
      <protection/>
    </xf>
    <xf numFmtId="0" fontId="15" fillId="0" borderId="0" xfId="40" applyFont="1" applyFill="1">
      <alignment/>
      <protection/>
    </xf>
    <xf numFmtId="1" fontId="14" fillId="0" borderId="28" xfId="52" applyNumberFormat="1" applyFont="1" applyFill="1" applyBorder="1">
      <alignment/>
      <protection/>
    </xf>
    <xf numFmtId="3" fontId="14" fillId="0" borderId="21" xfId="52" applyNumberFormat="1" applyFont="1" applyFill="1" applyBorder="1">
      <alignment/>
      <protection/>
    </xf>
    <xf numFmtId="4" fontId="14" fillId="0" borderId="22" xfId="52" applyNumberFormat="1" applyFont="1" applyFill="1" applyBorder="1">
      <alignment/>
      <protection/>
    </xf>
    <xf numFmtId="3" fontId="14" fillId="0" borderId="28" xfId="52" applyNumberFormat="1" applyFont="1" applyFill="1" applyBorder="1">
      <alignment/>
      <protection/>
    </xf>
    <xf numFmtId="3" fontId="23" fillId="0" borderId="0" xfId="52" applyNumberFormat="1" applyFont="1" applyFill="1" applyBorder="1" applyAlignment="1">
      <alignment horizontal="center"/>
      <protection/>
    </xf>
    <xf numFmtId="3" fontId="15" fillId="0" borderId="25" xfId="52" applyNumberFormat="1" applyFont="1" applyFill="1" applyBorder="1">
      <alignment/>
      <protection/>
    </xf>
    <xf numFmtId="4" fontId="15" fillId="0" borderId="25" xfId="52" applyNumberFormat="1" applyFont="1" applyFill="1" applyBorder="1">
      <alignment/>
      <protection/>
    </xf>
    <xf numFmtId="1" fontId="15" fillId="0" borderId="29" xfId="52" applyNumberFormat="1" applyFont="1" applyFill="1" applyBorder="1">
      <alignment/>
      <protection/>
    </xf>
    <xf numFmtId="0" fontId="24" fillId="0" borderId="0" xfId="52" applyFont="1" applyFill="1" applyBorder="1" applyAlignment="1">
      <alignment horizontal="center"/>
      <protection/>
    </xf>
    <xf numFmtId="0" fontId="24" fillId="0" borderId="0" xfId="52" applyFont="1" applyFill="1" applyBorder="1">
      <alignment/>
      <protection/>
    </xf>
    <xf numFmtId="0" fontId="23" fillId="0" borderId="0" xfId="0" applyFont="1" applyFill="1" applyBorder="1" applyAlignment="1">
      <alignment horizontal="center"/>
    </xf>
    <xf numFmtId="3" fontId="15" fillId="0" borderId="13" xfId="52" applyNumberFormat="1" applyFont="1" applyFill="1" applyBorder="1">
      <alignment/>
      <protection/>
    </xf>
    <xf numFmtId="0" fontId="15" fillId="0" borderId="0" xfId="52" applyFont="1" applyFill="1" applyBorder="1" applyAlignment="1">
      <alignment horizontal="right"/>
      <protection/>
    </xf>
    <xf numFmtId="3" fontId="15" fillId="0" borderId="21" xfId="52" applyNumberFormat="1" applyFont="1" applyFill="1" applyBorder="1">
      <alignment/>
      <protection/>
    </xf>
    <xf numFmtId="3" fontId="14" fillId="0" borderId="31" xfId="52" applyNumberFormat="1" applyFont="1" applyFill="1" applyBorder="1">
      <alignment/>
      <protection/>
    </xf>
    <xf numFmtId="1" fontId="24" fillId="0" borderId="0" xfId="52" applyNumberFormat="1" applyFont="1" applyFill="1" applyBorder="1">
      <alignment/>
      <protection/>
    </xf>
    <xf numFmtId="174" fontId="14" fillId="0" borderId="22" xfId="52" applyNumberFormat="1" applyFont="1" applyFill="1" applyBorder="1">
      <alignment/>
      <protection/>
    </xf>
    <xf numFmtId="3" fontId="24" fillId="0" borderId="0" xfId="52" applyNumberFormat="1" applyFont="1" applyFill="1" applyBorder="1">
      <alignment/>
      <protection/>
    </xf>
    <xf numFmtId="174" fontId="15" fillId="0" borderId="25" xfId="52" applyNumberFormat="1" applyFont="1" applyFill="1" applyBorder="1">
      <alignment/>
      <protection/>
    </xf>
    <xf numFmtId="3" fontId="15" fillId="0" borderId="0" xfId="52" applyNumberFormat="1" applyFont="1" applyFill="1" applyBorder="1">
      <alignment/>
      <protection/>
    </xf>
    <xf numFmtId="3" fontId="15" fillId="0" borderId="0" xfId="52" applyNumberFormat="1" applyFont="1" applyFill="1" applyBorder="1" applyAlignment="1">
      <alignment horizontal="right"/>
      <protection/>
    </xf>
    <xf numFmtId="3" fontId="14" fillId="0" borderId="25" xfId="52" applyNumberFormat="1" applyFont="1" applyFill="1" applyBorder="1" applyAlignment="1">
      <alignment horizontal="right"/>
      <protection/>
    </xf>
    <xf numFmtId="3" fontId="15" fillId="0" borderId="25" xfId="52" applyNumberFormat="1" applyFont="1" applyFill="1" applyBorder="1" applyAlignment="1">
      <alignment horizontal="right"/>
      <protection/>
    </xf>
    <xf numFmtId="0" fontId="25" fillId="0" borderId="0" xfId="52" applyFont="1" applyFill="1" applyBorder="1" applyAlignment="1">
      <alignment horizontal="right"/>
      <protection/>
    </xf>
    <xf numFmtId="3" fontId="14" fillId="0" borderId="29" xfId="52" applyNumberFormat="1" applyFont="1" applyFill="1" applyBorder="1" applyAlignment="1">
      <alignment horizontal="right"/>
      <protection/>
    </xf>
    <xf numFmtId="1" fontId="25" fillId="0" borderId="0" xfId="0" applyNumberFormat="1" applyFont="1" applyFill="1" applyAlignment="1">
      <alignment/>
    </xf>
    <xf numFmtId="3" fontId="14" fillId="0" borderId="25" xfId="52" applyNumberFormat="1" applyFont="1" applyFill="1" applyBorder="1" applyProtection="1">
      <alignment/>
      <protection locked="0"/>
    </xf>
    <xf numFmtId="0" fontId="15" fillId="0" borderId="0" xfId="52" applyFont="1" applyFill="1" applyBorder="1" applyAlignment="1">
      <alignment horizontal="left"/>
      <protection/>
    </xf>
    <xf numFmtId="9" fontId="14" fillId="0" borderId="0" xfId="52" applyNumberFormat="1" applyFont="1" applyFill="1" applyBorder="1">
      <alignment/>
      <protection/>
    </xf>
    <xf numFmtId="0" fontId="15" fillId="0" borderId="0" xfId="52" applyFont="1" applyBorder="1" applyAlignment="1">
      <alignment horizontal="right"/>
      <protection/>
    </xf>
    <xf numFmtId="4" fontId="15" fillId="0" borderId="0" xfId="52" applyNumberFormat="1" applyFont="1" applyBorder="1">
      <alignment/>
      <protection/>
    </xf>
    <xf numFmtId="4" fontId="15" fillId="0" borderId="0" xfId="52" applyNumberFormat="1" applyFont="1" applyBorder="1" applyAlignment="1">
      <alignment horizontal="right"/>
      <protection/>
    </xf>
    <xf numFmtId="3" fontId="15" fillId="0" borderId="0" xfId="52" applyNumberFormat="1" applyFont="1" applyBorder="1">
      <alignment/>
      <protection/>
    </xf>
    <xf numFmtId="2" fontId="15" fillId="0" borderId="0" xfId="52" applyNumberFormat="1" applyFont="1" applyFill="1" applyBorder="1">
      <alignment/>
      <protection/>
    </xf>
    <xf numFmtId="3" fontId="15" fillId="0" borderId="22" xfId="52" applyNumberFormat="1" applyFont="1" applyFill="1" applyBorder="1" applyAlignment="1">
      <alignment horizontal="right"/>
      <protection/>
    </xf>
    <xf numFmtId="3" fontId="15" fillId="0" borderId="21" xfId="52" applyNumberFormat="1" applyFont="1" applyFill="1" applyBorder="1" applyAlignment="1">
      <alignment horizontal="right"/>
      <protection/>
    </xf>
    <xf numFmtId="3" fontId="15" fillId="0" borderId="0" xfId="52" applyNumberFormat="1" applyFont="1" applyFill="1">
      <alignment/>
      <protection/>
    </xf>
    <xf numFmtId="9" fontId="14" fillId="0" borderId="25" xfId="40" applyNumberFormat="1" applyFont="1" applyFill="1" applyBorder="1">
      <alignment/>
      <protection/>
    </xf>
    <xf numFmtId="9" fontId="14" fillId="0" borderId="0" xfId="40" applyNumberFormat="1" applyFont="1" applyFill="1" applyBorder="1">
      <alignment/>
      <protection/>
    </xf>
    <xf numFmtId="174" fontId="14" fillId="0" borderId="21" xfId="40" applyNumberFormat="1" applyFont="1" applyFill="1" applyBorder="1">
      <alignment/>
      <protection/>
    </xf>
    <xf numFmtId="173" fontId="14" fillId="0" borderId="0" xfId="40" applyNumberFormat="1" applyFont="1" applyFill="1" applyBorder="1">
      <alignment/>
      <protection/>
    </xf>
    <xf numFmtId="3" fontId="14" fillId="0" borderId="0" xfId="40" applyNumberFormat="1" applyFont="1" applyFill="1" applyAlignment="1">
      <alignment/>
      <protection/>
    </xf>
    <xf numFmtId="1" fontId="10" fillId="0" borderId="10" xfId="0" applyNumberFormat="1" applyFont="1" applyFill="1" applyBorder="1" applyAlignment="1">
      <alignment horizontal="right"/>
    </xf>
    <xf numFmtId="3" fontId="15" fillId="0" borderId="25" xfId="52" applyNumberFormat="1" applyFont="1" applyFill="1" applyBorder="1" applyProtection="1">
      <alignment/>
      <protection locked="0"/>
    </xf>
    <xf numFmtId="0" fontId="11" fillId="0" borderId="0" xfId="52" applyFont="1" applyFill="1" applyBorder="1" applyAlignment="1">
      <alignment horizontal="centerContinuous"/>
      <protection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0" xfId="52" applyFont="1" applyFill="1" applyAlignment="1">
      <alignment horizontal="centerContinuous"/>
      <protection/>
    </xf>
    <xf numFmtId="0" fontId="10" fillId="0" borderId="0" xfId="52" applyFont="1" applyFill="1" applyAlignment="1">
      <alignment horizontal="centerContinuous"/>
      <protection/>
    </xf>
    <xf numFmtId="0" fontId="14" fillId="0" borderId="0" xfId="52" applyFont="1" applyFill="1" applyBorder="1" applyAlignment="1" quotePrefix="1">
      <alignment horizontal="left"/>
      <protection/>
    </xf>
    <xf numFmtId="0" fontId="14" fillId="0" borderId="0" xfId="52" applyFont="1" applyFill="1" applyAlignment="1" quotePrefix="1">
      <alignment horizontal="left"/>
      <protection/>
    </xf>
    <xf numFmtId="0" fontId="14" fillId="0" borderId="41" xfId="52" applyFont="1" applyFill="1" applyBorder="1" applyAlignment="1">
      <alignment horizontal="center"/>
      <protection/>
    </xf>
    <xf numFmtId="0" fontId="14" fillId="0" borderId="42" xfId="52" applyFont="1" applyFill="1" applyBorder="1" applyAlignment="1">
      <alignment horizontal="center"/>
      <protection/>
    </xf>
    <xf numFmtId="0" fontId="14" fillId="0" borderId="43" xfId="52" applyFont="1" applyFill="1" applyBorder="1" applyAlignment="1">
      <alignment horizontal="center"/>
      <protection/>
    </xf>
    <xf numFmtId="173" fontId="0" fillId="0" borderId="0" xfId="0" applyNumberFormat="1" applyFont="1" applyFill="1" applyAlignment="1">
      <alignment/>
    </xf>
    <xf numFmtId="0" fontId="14" fillId="0" borderId="44" xfId="52" applyFont="1" applyFill="1" applyBorder="1" applyAlignment="1">
      <alignment horizontal="center"/>
      <protection/>
    </xf>
    <xf numFmtId="0" fontId="14" fillId="0" borderId="45" xfId="52" applyFont="1" applyFill="1" applyBorder="1" applyAlignment="1">
      <alignment horizontal="center"/>
      <protection/>
    </xf>
    <xf numFmtId="0" fontId="14" fillId="0" borderId="46" xfId="52" applyFont="1" applyFill="1" applyBorder="1" applyAlignment="1">
      <alignment horizontal="center"/>
      <protection/>
    </xf>
    <xf numFmtId="0" fontId="14" fillId="0" borderId="47" xfId="52" applyFont="1" applyFill="1" applyBorder="1" applyAlignment="1">
      <alignment horizontal="center"/>
      <protection/>
    </xf>
    <xf numFmtId="0" fontId="14" fillId="0" borderId="48" xfId="52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14" fillId="0" borderId="49" xfId="52" applyFont="1" applyFill="1" applyBorder="1" applyAlignment="1">
      <alignment horizontal="center"/>
      <protection/>
    </xf>
    <xf numFmtId="0" fontId="14" fillId="0" borderId="50" xfId="52" applyFont="1" applyFill="1" applyBorder="1" applyAlignment="1">
      <alignment horizontal="center"/>
      <protection/>
    </xf>
    <xf numFmtId="0" fontId="14" fillId="0" borderId="51" xfId="52" applyFont="1" applyFill="1" applyBorder="1" applyAlignment="1">
      <alignment horizontal="center"/>
      <protection/>
    </xf>
    <xf numFmtId="0" fontId="14" fillId="0" borderId="52" xfId="52" applyFont="1" applyFill="1" applyBorder="1" applyAlignment="1">
      <alignment horizontal="center"/>
      <protection/>
    </xf>
    <xf numFmtId="3" fontId="20" fillId="0" borderId="0" xfId="0" applyNumberFormat="1" applyFont="1" applyFill="1" applyAlignment="1">
      <alignment/>
    </xf>
    <xf numFmtId="0" fontId="14" fillId="35" borderId="53" xfId="53" applyFont="1" applyFill="1" applyBorder="1" applyAlignment="1">
      <alignment horizontal="center"/>
      <protection/>
    </xf>
    <xf numFmtId="3" fontId="14" fillId="0" borderId="54" xfId="53" applyNumberFormat="1" applyFont="1" applyBorder="1">
      <alignment/>
      <protection/>
    </xf>
    <xf numFmtId="3" fontId="14" fillId="0" borderId="41" xfId="52" applyNumberFormat="1" applyFont="1" applyFill="1" applyBorder="1">
      <alignment/>
      <protection/>
    </xf>
    <xf numFmtId="3" fontId="15" fillId="0" borderId="41" xfId="52" applyNumberFormat="1" applyFont="1" applyFill="1" applyBorder="1">
      <alignment/>
      <protection/>
    </xf>
    <xf numFmtId="1" fontId="10" fillId="0" borderId="41" xfId="0" applyNumberFormat="1" applyFont="1" applyFill="1" applyBorder="1" applyAlignment="1" quotePrefix="1">
      <alignment horizontal="right"/>
    </xf>
    <xf numFmtId="0" fontId="14" fillId="35" borderId="55" xfId="52" applyFont="1" applyFill="1" applyBorder="1" applyAlignment="1">
      <alignment horizontal="center"/>
      <protection/>
    </xf>
    <xf numFmtId="3" fontId="14" fillId="0" borderId="56" xfId="52" applyNumberFormat="1" applyFont="1" applyBorder="1" applyAlignment="1">
      <alignment horizontal="left"/>
      <protection/>
    </xf>
    <xf numFmtId="3" fontId="14" fillId="0" borderId="44" xfId="52" applyNumberFormat="1" applyFont="1" applyFill="1" applyBorder="1">
      <alignment/>
      <protection/>
    </xf>
    <xf numFmtId="174" fontId="14" fillId="0" borderId="44" xfId="52" applyNumberFormat="1" applyFont="1" applyFill="1" applyBorder="1">
      <alignment/>
      <protection/>
    </xf>
    <xf numFmtId="172" fontId="15" fillId="0" borderId="44" xfId="52" applyNumberFormat="1" applyFont="1" applyFill="1" applyBorder="1">
      <alignment/>
      <protection/>
    </xf>
    <xf numFmtId="172" fontId="14" fillId="0" borderId="44" xfId="52" applyNumberFormat="1" applyFont="1" applyFill="1" applyBorder="1">
      <alignment/>
      <protection/>
    </xf>
    <xf numFmtId="3" fontId="14" fillId="35" borderId="44" xfId="52" applyNumberFormat="1" applyFont="1" applyFill="1" applyBorder="1" applyAlignment="1">
      <alignment horizontal="left"/>
      <protection/>
    </xf>
    <xf numFmtId="3" fontId="14" fillId="35" borderId="44" xfId="52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 quotePrefix="1">
      <alignment horizontal="left"/>
    </xf>
    <xf numFmtId="176" fontId="9" fillId="0" borderId="0" xfId="0" applyNumberFormat="1" applyFont="1" applyFill="1" applyBorder="1" applyAlignment="1">
      <alignment horizontal="center"/>
    </xf>
    <xf numFmtId="0" fontId="14" fillId="35" borderId="52" xfId="52" applyFont="1" applyFill="1" applyBorder="1" applyAlignment="1">
      <alignment horizontal="center"/>
      <protection/>
    </xf>
    <xf numFmtId="0" fontId="14" fillId="0" borderId="57" xfId="52" applyFont="1" applyBorder="1">
      <alignment/>
      <protection/>
    </xf>
    <xf numFmtId="3" fontId="14" fillId="0" borderId="49" xfId="52" applyNumberFormat="1" applyFont="1" applyFill="1" applyBorder="1">
      <alignment/>
      <protection/>
    </xf>
    <xf numFmtId="1" fontId="14" fillId="0" borderId="49" xfId="52" applyNumberFormat="1" applyFont="1" applyBorder="1">
      <alignment/>
      <protection/>
    </xf>
    <xf numFmtId="172" fontId="21" fillId="0" borderId="0" xfId="52" applyNumberFormat="1" applyFont="1" applyFill="1" applyBorder="1">
      <alignment/>
      <protection/>
    </xf>
    <xf numFmtId="9" fontId="20" fillId="0" borderId="0" xfId="52" applyNumberFormat="1" applyFont="1" applyFill="1" applyBorder="1">
      <alignment/>
      <protection/>
    </xf>
    <xf numFmtId="3" fontId="14" fillId="35" borderId="42" xfId="52" applyNumberFormat="1" applyFont="1" applyFill="1" applyBorder="1">
      <alignment/>
      <protection/>
    </xf>
    <xf numFmtId="3" fontId="14" fillId="35" borderId="42" xfId="53" applyNumberFormat="1" applyFont="1" applyFill="1" applyBorder="1">
      <alignment/>
      <protection/>
    </xf>
    <xf numFmtId="172" fontId="14" fillId="35" borderId="45" xfId="52" applyNumberFormat="1" applyFont="1" applyFill="1" applyBorder="1">
      <alignment/>
      <protection/>
    </xf>
    <xf numFmtId="3" fontId="14" fillId="35" borderId="45" xfId="52" applyNumberFormat="1" applyFont="1" applyFill="1" applyBorder="1" applyAlignment="1">
      <alignment horizontal="right"/>
      <protection/>
    </xf>
    <xf numFmtId="3" fontId="14" fillId="35" borderId="57" xfId="52" applyNumberFormat="1" applyFont="1" applyFill="1" applyBorder="1">
      <alignment/>
      <protection/>
    </xf>
    <xf numFmtId="0" fontId="14" fillId="35" borderId="57" xfId="52" applyFont="1" applyFill="1" applyBorder="1">
      <alignment/>
      <protection/>
    </xf>
    <xf numFmtId="3" fontId="6" fillId="0" borderId="0" xfId="0" applyNumberFormat="1" applyFont="1" applyAlignment="1">
      <alignment/>
    </xf>
    <xf numFmtId="9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14" fillId="0" borderId="58" xfId="40" applyNumberFormat="1" applyFont="1" applyBorder="1" applyAlignment="1">
      <alignment horizontal="center"/>
      <protection/>
    </xf>
    <xf numFmtId="3" fontId="14" fillId="0" borderId="0" xfId="40" applyNumberFormat="1" applyFont="1" applyAlignment="1">
      <alignment horizontal="center"/>
      <protection/>
    </xf>
    <xf numFmtId="0" fontId="14" fillId="36" borderId="53" xfId="52" applyFont="1" applyFill="1" applyBorder="1" applyAlignment="1">
      <alignment horizontal="center"/>
      <protection/>
    </xf>
    <xf numFmtId="0" fontId="14" fillId="0" borderId="53" xfId="52" applyFont="1" applyBorder="1">
      <alignment/>
      <protection/>
    </xf>
    <xf numFmtId="3" fontId="14" fillId="0" borderId="53" xfId="52" applyNumberFormat="1" applyFont="1" applyFill="1" applyBorder="1">
      <alignment/>
      <protection/>
    </xf>
    <xf numFmtId="3" fontId="14" fillId="0" borderId="53" xfId="52" applyNumberFormat="1" applyFont="1" applyBorder="1">
      <alignment/>
      <protection/>
    </xf>
    <xf numFmtId="1" fontId="14" fillId="0" borderId="59" xfId="52" applyNumberFormat="1" applyFont="1" applyBorder="1">
      <alignment/>
      <protection/>
    </xf>
    <xf numFmtId="0" fontId="15" fillId="36" borderId="52" xfId="52" applyFont="1" applyFill="1" applyBorder="1" applyAlignment="1">
      <alignment horizontal="center"/>
      <protection/>
    </xf>
    <xf numFmtId="0" fontId="15" fillId="0" borderId="52" xfId="52" applyFont="1" applyBorder="1" quotePrefix="1">
      <alignment/>
      <protection/>
    </xf>
    <xf numFmtId="3" fontId="14" fillId="35" borderId="52" xfId="52" applyNumberFormat="1" applyFont="1" applyFill="1" applyBorder="1">
      <alignment/>
      <protection/>
    </xf>
    <xf numFmtId="3" fontId="14" fillId="0" borderId="52" xfId="52" applyNumberFormat="1" applyFont="1" applyFill="1" applyBorder="1">
      <alignment/>
      <protection/>
    </xf>
    <xf numFmtId="0" fontId="15" fillId="35" borderId="52" xfId="52" applyFont="1" applyFill="1" applyBorder="1" quotePrefix="1">
      <alignment/>
      <protection/>
    </xf>
    <xf numFmtId="0" fontId="14" fillId="35" borderId="50" xfId="52" applyFont="1" applyFill="1" applyBorder="1">
      <alignment/>
      <protection/>
    </xf>
    <xf numFmtId="4" fontId="14" fillId="0" borderId="53" xfId="52" applyNumberFormat="1" applyFont="1" applyBorder="1">
      <alignment/>
      <protection/>
    </xf>
    <xf numFmtId="3" fontId="14" fillId="0" borderId="59" xfId="52" applyNumberFormat="1" applyFont="1" applyBorder="1">
      <alignment/>
      <protection/>
    </xf>
    <xf numFmtId="0" fontId="15" fillId="36" borderId="55" xfId="52" applyFont="1" applyFill="1" applyBorder="1" applyAlignment="1">
      <alignment horizontal="center"/>
      <protection/>
    </xf>
    <xf numFmtId="0" fontId="15" fillId="0" borderId="55" xfId="52" applyFont="1" applyBorder="1" applyAlignment="1" quotePrefix="1">
      <alignment horizontal="left"/>
      <protection/>
    </xf>
    <xf numFmtId="3" fontId="15" fillId="0" borderId="55" xfId="52" applyNumberFormat="1" applyFont="1" applyBorder="1">
      <alignment/>
      <protection/>
    </xf>
    <xf numFmtId="4" fontId="15" fillId="0" borderId="55" xfId="52" applyNumberFormat="1" applyFont="1" applyBorder="1">
      <alignment/>
      <protection/>
    </xf>
    <xf numFmtId="1" fontId="15" fillId="0" borderId="60" xfId="52" applyNumberFormat="1" applyFont="1" applyBorder="1">
      <alignment/>
      <protection/>
    </xf>
    <xf numFmtId="0" fontId="15" fillId="36" borderId="48" xfId="52" applyFont="1" applyFill="1" applyBorder="1" applyAlignment="1">
      <alignment horizontal="center"/>
      <protection/>
    </xf>
    <xf numFmtId="0" fontId="15" fillId="0" borderId="48" xfId="52" applyFont="1" applyBorder="1" applyAlignment="1" quotePrefix="1">
      <alignment horizontal="left"/>
      <protection/>
    </xf>
    <xf numFmtId="3" fontId="15" fillId="35" borderId="48" xfId="52" applyNumberFormat="1" applyFont="1" applyFill="1" applyBorder="1">
      <alignment/>
      <protection/>
    </xf>
    <xf numFmtId="0" fontId="15" fillId="35" borderId="61" xfId="52" applyFont="1" applyFill="1" applyBorder="1">
      <alignment/>
      <protection/>
    </xf>
    <xf numFmtId="0" fontId="23" fillId="0" borderId="0" xfId="0" applyFont="1" applyFill="1" applyBorder="1" applyAlignment="1" quotePrefix="1">
      <alignment horizontal="center"/>
    </xf>
    <xf numFmtId="0" fontId="14" fillId="0" borderId="53" xfId="52" applyFont="1" applyBorder="1" applyAlignment="1">
      <alignment horizontal="left"/>
      <protection/>
    </xf>
    <xf numFmtId="0" fontId="14" fillId="0" borderId="59" xfId="52" applyFont="1" applyBorder="1" applyAlignment="1">
      <alignment horizontal="right"/>
      <protection/>
    </xf>
    <xf numFmtId="3" fontId="15" fillId="0" borderId="44" xfId="52" applyNumberFormat="1" applyFont="1" applyBorder="1">
      <alignment/>
      <protection/>
    </xf>
    <xf numFmtId="0" fontId="15" fillId="0" borderId="45" xfId="52" applyFont="1" applyBorder="1" applyAlignment="1">
      <alignment horizontal="right"/>
      <protection/>
    </xf>
    <xf numFmtId="0" fontId="15" fillId="0" borderId="52" xfId="52" applyFont="1" applyBorder="1" applyAlignment="1" quotePrefix="1">
      <alignment horizontal="left"/>
      <protection/>
    </xf>
    <xf numFmtId="3" fontId="15" fillId="0" borderId="52" xfId="52" applyNumberFormat="1" applyFont="1" applyBorder="1">
      <alignment/>
      <protection/>
    </xf>
    <xf numFmtId="0" fontId="15" fillId="0" borderId="50" xfId="52" applyFont="1" applyBorder="1" applyAlignment="1">
      <alignment horizontal="right"/>
      <protection/>
    </xf>
    <xf numFmtId="0" fontId="14" fillId="36" borderId="62" xfId="52" applyFont="1" applyFill="1" applyBorder="1" applyAlignment="1">
      <alignment horizontal="center"/>
      <protection/>
    </xf>
    <xf numFmtId="0" fontId="14" fillId="36" borderId="62" xfId="52" applyFont="1" applyFill="1" applyBorder="1">
      <alignment/>
      <protection/>
    </xf>
    <xf numFmtId="3" fontId="14" fillId="36" borderId="62" xfId="52" applyNumberFormat="1" applyFont="1" applyFill="1" applyBorder="1">
      <alignment/>
      <protection/>
    </xf>
    <xf numFmtId="0" fontId="14" fillId="0" borderId="63" xfId="52" applyFont="1" applyBorder="1">
      <alignment/>
      <protection/>
    </xf>
    <xf numFmtId="174" fontId="14" fillId="0" borderId="53" xfId="52" applyNumberFormat="1" applyFont="1" applyBorder="1">
      <alignment/>
      <protection/>
    </xf>
    <xf numFmtId="0" fontId="15" fillId="0" borderId="64" xfId="52" applyFont="1" applyBorder="1" applyAlignment="1" quotePrefix="1">
      <alignment horizontal="left"/>
      <protection/>
    </xf>
    <xf numFmtId="174" fontId="15" fillId="0" borderId="55" xfId="52" applyNumberFormat="1" applyFont="1" applyBorder="1">
      <alignment/>
      <protection/>
    </xf>
    <xf numFmtId="0" fontId="15" fillId="0" borderId="65" xfId="52" applyFont="1" applyBorder="1" applyAlignment="1" quotePrefix="1">
      <alignment horizontal="left"/>
      <protection/>
    </xf>
    <xf numFmtId="3" fontId="14" fillId="0" borderId="55" xfId="52" applyNumberFormat="1" applyFont="1" applyBorder="1">
      <alignment/>
      <protection/>
    </xf>
    <xf numFmtId="0" fontId="14" fillId="36" borderId="55" xfId="52" applyFont="1" applyFill="1" applyBorder="1" applyAlignment="1">
      <alignment horizontal="center"/>
      <protection/>
    </xf>
    <xf numFmtId="0" fontId="14" fillId="0" borderId="55" xfId="52" applyFont="1" applyBorder="1" applyAlignment="1" quotePrefix="1">
      <alignment horizontal="left"/>
      <protection/>
    </xf>
    <xf numFmtId="0" fontId="14" fillId="0" borderId="60" xfId="52" applyFont="1" applyBorder="1">
      <alignment/>
      <protection/>
    </xf>
    <xf numFmtId="0" fontId="14" fillId="35" borderId="60" xfId="52" applyFont="1" applyFill="1" applyBorder="1">
      <alignment/>
      <protection/>
    </xf>
    <xf numFmtId="0" fontId="15" fillId="0" borderId="55" xfId="52" applyFont="1" applyBorder="1" applyAlignment="1">
      <alignment horizontal="left"/>
      <protection/>
    </xf>
    <xf numFmtId="0" fontId="15" fillId="35" borderId="60" xfId="52" applyFont="1" applyFill="1" applyBorder="1">
      <alignment/>
      <protection/>
    </xf>
    <xf numFmtId="3" fontId="14" fillId="0" borderId="55" xfId="52" applyNumberFormat="1" applyFont="1" applyFill="1" applyBorder="1">
      <alignment/>
      <protection/>
    </xf>
    <xf numFmtId="3" fontId="15" fillId="37" borderId="55" xfId="52" applyNumberFormat="1" applyFont="1" applyFill="1" applyBorder="1">
      <alignment/>
      <protection/>
    </xf>
    <xf numFmtId="3" fontId="15" fillId="37" borderId="55" xfId="52" applyNumberFormat="1" applyFont="1" applyFill="1" applyBorder="1" applyAlignment="1">
      <alignment horizontal="right"/>
      <protection/>
    </xf>
    <xf numFmtId="3" fontId="15" fillId="0" borderId="55" xfId="52" applyNumberFormat="1" applyFont="1" applyBorder="1" applyAlignment="1">
      <alignment horizontal="right"/>
      <protection/>
    </xf>
    <xf numFmtId="0" fontId="15" fillId="35" borderId="60" xfId="52" applyFont="1" applyFill="1" applyBorder="1" applyAlignment="1">
      <alignment horizontal="right"/>
      <protection/>
    </xf>
    <xf numFmtId="3" fontId="14" fillId="37" borderId="55" xfId="52" applyNumberFormat="1" applyFont="1" applyFill="1" applyBorder="1">
      <alignment/>
      <protection/>
    </xf>
    <xf numFmtId="3" fontId="14" fillId="35" borderId="55" xfId="52" applyNumberFormat="1" applyFont="1" applyFill="1" applyBorder="1">
      <alignment/>
      <protection/>
    </xf>
    <xf numFmtId="3" fontId="14" fillId="35" borderId="60" xfId="52" applyNumberFormat="1" applyFont="1" applyFill="1" applyBorder="1" applyAlignment="1">
      <alignment horizontal="right"/>
      <protection/>
    </xf>
    <xf numFmtId="3" fontId="25" fillId="0" borderId="0" xfId="52" applyNumberFormat="1" applyFont="1" applyFill="1" applyBorder="1" applyAlignment="1">
      <alignment horizontal="right"/>
      <protection/>
    </xf>
    <xf numFmtId="1" fontId="14" fillId="0" borderId="60" xfId="52" applyNumberFormat="1" applyFont="1" applyBorder="1">
      <alignment/>
      <protection/>
    </xf>
    <xf numFmtId="0" fontId="15" fillId="36" borderId="49" xfId="52" applyFont="1" applyFill="1" applyBorder="1" applyAlignment="1">
      <alignment horizontal="center"/>
      <protection/>
    </xf>
    <xf numFmtId="0" fontId="15" fillId="0" borderId="57" xfId="52" applyFont="1" applyBorder="1" applyAlignment="1">
      <alignment horizontal="left"/>
      <protection/>
    </xf>
    <xf numFmtId="3" fontId="14" fillId="35" borderId="49" xfId="52" applyNumberFormat="1" applyFont="1" applyFill="1" applyBorder="1">
      <alignment/>
      <protection/>
    </xf>
    <xf numFmtId="3" fontId="14" fillId="35" borderId="49" xfId="52" applyNumberFormat="1" applyFont="1" applyFill="1" applyBorder="1" applyAlignment="1">
      <alignment horizontal="right"/>
      <protection/>
    </xf>
    <xf numFmtId="2" fontId="15" fillId="0" borderId="0" xfId="52" applyNumberFormat="1" applyFont="1" applyBorder="1">
      <alignment/>
      <protection/>
    </xf>
    <xf numFmtId="0" fontId="15" fillId="36" borderId="53" xfId="52" applyFont="1" applyFill="1" applyBorder="1" applyAlignment="1">
      <alignment horizontal="center"/>
      <protection/>
    </xf>
    <xf numFmtId="0" fontId="15" fillId="0" borderId="53" xfId="52" applyFont="1" applyBorder="1" applyAlignment="1">
      <alignment horizontal="left"/>
      <protection/>
    </xf>
    <xf numFmtId="3" fontId="15" fillId="0" borderId="53" xfId="52" applyNumberFormat="1" applyFont="1" applyBorder="1">
      <alignment/>
      <protection/>
    </xf>
    <xf numFmtId="0" fontId="15" fillId="0" borderId="59" xfId="52" applyFont="1" applyBorder="1">
      <alignment/>
      <protection/>
    </xf>
    <xf numFmtId="0" fontId="15" fillId="0" borderId="49" xfId="52" applyFont="1" applyBorder="1" applyAlignment="1">
      <alignment horizontal="left"/>
      <protection/>
    </xf>
    <xf numFmtId="0" fontId="15" fillId="0" borderId="50" xfId="52" applyFont="1" applyBorder="1">
      <alignment/>
      <protection/>
    </xf>
    <xf numFmtId="0" fontId="14" fillId="36" borderId="41" xfId="52" applyFont="1" applyFill="1" applyBorder="1" applyAlignment="1">
      <alignment horizontal="center"/>
      <protection/>
    </xf>
    <xf numFmtId="0" fontId="14" fillId="0" borderId="66" xfId="52" applyFont="1" applyBorder="1">
      <alignment/>
      <protection/>
    </xf>
    <xf numFmtId="0" fontId="14" fillId="0" borderId="59" xfId="52" applyFont="1" applyBorder="1">
      <alignment/>
      <protection/>
    </xf>
    <xf numFmtId="0" fontId="14" fillId="0" borderId="67" xfId="52" applyFont="1" applyBorder="1">
      <alignment/>
      <protection/>
    </xf>
    <xf numFmtId="9" fontId="14" fillId="0" borderId="55" xfId="40" applyNumberFormat="1" applyFont="1" applyBorder="1">
      <alignment/>
      <protection/>
    </xf>
    <xf numFmtId="0" fontId="14" fillId="36" borderId="49" xfId="52" applyFont="1" applyFill="1" applyBorder="1" applyAlignment="1">
      <alignment horizontal="center"/>
      <protection/>
    </xf>
    <xf numFmtId="0" fontId="14" fillId="0" borderId="68" xfId="40" applyFont="1" applyBorder="1">
      <alignment/>
      <protection/>
    </xf>
    <xf numFmtId="3" fontId="14" fillId="0" borderId="52" xfId="40" applyNumberFormat="1" applyFont="1" applyBorder="1">
      <alignment/>
      <protection/>
    </xf>
    <xf numFmtId="174" fontId="14" fillId="0" borderId="52" xfId="40" applyNumberFormat="1" applyFont="1" applyBorder="1">
      <alignment/>
      <protection/>
    </xf>
    <xf numFmtId="173" fontId="14" fillId="0" borderId="50" xfId="40" applyNumberFormat="1" applyFont="1" applyBorder="1">
      <alignment/>
      <protection/>
    </xf>
    <xf numFmtId="1" fontId="14" fillId="0" borderId="0" xfId="40" applyNumberFormat="1" applyFont="1">
      <alignment/>
      <protection/>
    </xf>
    <xf numFmtId="174" fontId="14" fillId="0" borderId="0" xfId="40" applyNumberFormat="1" applyFont="1" applyAlignment="1">
      <alignment/>
      <protection/>
    </xf>
    <xf numFmtId="0" fontId="14" fillId="0" borderId="0" xfId="0" applyFont="1" applyBorder="1" applyAlignment="1" quotePrefix="1">
      <alignment horizontal="right"/>
    </xf>
    <xf numFmtId="0" fontId="14" fillId="0" borderId="0" xfId="52" applyFont="1" applyBorder="1" applyAlignment="1">
      <alignment horizontal="centerContinuous"/>
      <protection/>
    </xf>
    <xf numFmtId="0" fontId="14" fillId="0" borderId="0" xfId="52" applyFont="1" applyFill="1" applyBorder="1" applyAlignment="1">
      <alignment horizontal="centerContinuous"/>
      <protection/>
    </xf>
    <xf numFmtId="0" fontId="14" fillId="0" borderId="0" xfId="52" applyFont="1" applyFill="1" applyAlignment="1">
      <alignment horizontal="center"/>
      <protection/>
    </xf>
    <xf numFmtId="3" fontId="14" fillId="37" borderId="41" xfId="52" applyNumberFormat="1" applyFont="1" applyFill="1" applyBorder="1">
      <alignment/>
      <protection/>
    </xf>
    <xf numFmtId="177" fontId="9" fillId="0" borderId="0" xfId="0" applyNumberFormat="1" applyFont="1" applyBorder="1" applyAlignment="1">
      <alignment/>
    </xf>
    <xf numFmtId="0" fontId="11" fillId="0" borderId="0" xfId="52" applyFont="1" applyFill="1" applyBorder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PDTT1B" xfId="52"/>
    <cellStyle name="Normal_PDTT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39</xdr:row>
      <xdr:rowOff>9525</xdr:rowOff>
    </xdr:from>
    <xdr:to>
      <xdr:col>8</xdr:col>
      <xdr:colOff>0</xdr:colOff>
      <xdr:row>39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067800" y="7400925"/>
          <a:ext cx="0" cy="95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7.7109375" style="2" customWidth="1"/>
    <col min="4" max="4" width="7.7109375" style="3" customWidth="1"/>
    <col min="5" max="25" width="7.7109375" style="2" customWidth="1"/>
    <col min="26" max="16384" width="7.7109375" style="1" customWidth="1"/>
  </cols>
  <sheetData>
    <row r="2" spans="2:27" s="4" customFormat="1" ht="28.5" customHeight="1">
      <c r="B2" s="5" t="s">
        <v>101</v>
      </c>
      <c r="C2" s="6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2:27" s="4" customFormat="1" ht="28.5" customHeight="1">
      <c r="B3" s="5"/>
      <c r="C3" s="6"/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5" s="4" customFormat="1" ht="24.75" customHeight="1">
      <c r="A4" s="8" t="s">
        <v>102</v>
      </c>
      <c r="B4" s="9" t="s">
        <v>103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4" customFormat="1" ht="24.75" customHeight="1">
      <c r="A5" s="8"/>
      <c r="B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12" customFormat="1" ht="19.5" customHeight="1">
      <c r="A6" s="10" t="s">
        <v>104</v>
      </c>
      <c r="B6" s="11" t="s">
        <v>105</v>
      </c>
      <c r="C6" s="11" t="s">
        <v>106</v>
      </c>
      <c r="D6" s="11" t="s">
        <v>107</v>
      </c>
      <c r="E6" s="11" t="s">
        <v>108</v>
      </c>
      <c r="F6" s="11" t="s">
        <v>109</v>
      </c>
      <c r="G6" s="11" t="s">
        <v>110</v>
      </c>
      <c r="H6" s="11" t="s">
        <v>111</v>
      </c>
      <c r="I6" s="11" t="s">
        <v>112</v>
      </c>
      <c r="J6" s="11" t="s">
        <v>113</v>
      </c>
      <c r="K6" s="11" t="s">
        <v>114</v>
      </c>
      <c r="L6" s="11" t="s">
        <v>115</v>
      </c>
      <c r="M6" s="11" t="s">
        <v>116</v>
      </c>
      <c r="N6" s="11" t="s">
        <v>117</v>
      </c>
      <c r="O6" s="11" t="s">
        <v>118</v>
      </c>
      <c r="P6" s="11" t="s">
        <v>119</v>
      </c>
      <c r="Q6" s="11" t="s">
        <v>120</v>
      </c>
      <c r="R6" s="11" t="s">
        <v>121</v>
      </c>
      <c r="S6" s="11" t="s">
        <v>122</v>
      </c>
      <c r="T6" s="11" t="s">
        <v>36</v>
      </c>
      <c r="U6" s="11" t="s">
        <v>37</v>
      </c>
      <c r="V6" s="11" t="s">
        <v>38</v>
      </c>
      <c r="W6" s="11" t="s">
        <v>203</v>
      </c>
      <c r="X6" s="11" t="s">
        <v>205</v>
      </c>
      <c r="Y6" s="11"/>
    </row>
    <row r="7" spans="1:25" ht="18" customHeight="1">
      <c r="A7" s="1" t="s">
        <v>123</v>
      </c>
      <c r="B7" s="13" t="str">
        <f>HYPERLINK("#'Sucre.93_94'!A1","Ici")</f>
        <v>Ici</v>
      </c>
      <c r="C7" s="13" t="str">
        <f>HYPERLINK("#'Sucre.94_95'!A1","Ici")</f>
        <v>Ici</v>
      </c>
      <c r="D7" s="13" t="str">
        <f>HYPERLINK("#'Sucre.95_96'!A1","Ici")</f>
        <v>Ici</v>
      </c>
      <c r="E7" s="13" t="str">
        <f>HYPERLINK("#'Sucre.96_97'!A1","Ici")</f>
        <v>Ici</v>
      </c>
      <c r="F7" s="13" t="str">
        <f>HYPERLINK("#'Sucre.97_98'!A1","Ici")</f>
        <v>Ici</v>
      </c>
      <c r="G7" s="13" t="str">
        <f>HYPERLINK("#'Sucre.98_99'!A1","Ici")</f>
        <v>Ici</v>
      </c>
      <c r="H7" s="13" t="str">
        <f>HYPERLINK("#'Sucre.99_00'!A1","Ici")</f>
        <v>Ici</v>
      </c>
      <c r="I7" s="13" t="str">
        <f>HYPERLINK("#'Sucre.00_01'!A1","Ici")</f>
        <v>Ici</v>
      </c>
      <c r="J7" s="13" t="str">
        <f>HYPERLINK("#'Sucre.01_02'!A1","Ici")</f>
        <v>Ici</v>
      </c>
      <c r="K7" s="13" t="str">
        <f>HYPERLINK("#'Sucre.02_03'!A1","Ici")</f>
        <v>Ici</v>
      </c>
      <c r="L7" s="13" t="str">
        <f>HYPERLINK("#'Sucre.03_04'!A1","Ici")</f>
        <v>Ici</v>
      </c>
      <c r="M7" s="13" t="str">
        <f>HYPERLINK("#'Sucre.04_05'!A1","Ici")</f>
        <v>Ici</v>
      </c>
      <c r="N7" s="13" t="str">
        <f>HYPERLINK("#'Sucre.05_06'!A1","Ici")</f>
        <v>Ici</v>
      </c>
      <c r="O7" s="13" t="str">
        <f>HYPERLINK("#'Sucre.06_07'!A1","Ici")</f>
        <v>Ici</v>
      </c>
      <c r="P7" s="13" t="str">
        <f>HYPERLINK("#'Sucre.07_08'!A1","Ici")</f>
        <v>Ici</v>
      </c>
      <c r="Q7" s="13" t="str">
        <f>HYPERLINK("#'Sucre.08_09'!A1","Ici")</f>
        <v>Ici</v>
      </c>
      <c r="R7" s="13" t="str">
        <f>HYPERLINK("#'Sucre.09_10'!A1","Ici")</f>
        <v>Ici</v>
      </c>
      <c r="S7" s="13" t="str">
        <f>HYPERLINK("#'Sucre.10_11'!A1","Ici")</f>
        <v>Ici</v>
      </c>
      <c r="T7" s="13" t="str">
        <f>HYPERLINK("#'Sucre.11_12'!A1","Ici")</f>
        <v>Ici</v>
      </c>
      <c r="U7" s="13" t="str">
        <f>HYPERLINK("#'Sucre.12_13'!A1","Ici")</f>
        <v>Ici</v>
      </c>
      <c r="V7" s="13" t="str">
        <f>HYPERLINK("#'Sucre.13_14'!A1","Ici")</f>
        <v>Ici</v>
      </c>
      <c r="W7" s="13" t="str">
        <f>HYPERLINK("#'Sucre.14_15'!A1","Ici")</f>
        <v>Ici</v>
      </c>
      <c r="X7" s="13" t="str">
        <f>HYPERLINK("#'Sucre.15_16'!A1","Ici")</f>
        <v>Ici</v>
      </c>
      <c r="Y7" s="14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PageLayoutView="0" workbookViewId="0" topLeftCell="A22">
      <selection activeCell="A1" sqref="A1"/>
    </sheetView>
  </sheetViews>
  <sheetFormatPr defaultColWidth="11.421875" defaultRowHeight="12.75"/>
  <cols>
    <col min="1" max="1" width="3.8515625" style="16" customWidth="1"/>
    <col min="2" max="2" width="4.8515625" style="16" customWidth="1"/>
    <col min="3" max="3" width="48.00390625" style="16" customWidth="1"/>
    <col min="4" max="4" width="15.7109375" style="16" customWidth="1"/>
    <col min="5" max="5" width="13.140625" style="16" customWidth="1"/>
    <col min="6" max="6" width="17.140625" style="16" customWidth="1"/>
    <col min="7" max="7" width="17.421875" style="16" customWidth="1"/>
    <col min="8" max="8" width="20.421875" style="16" customWidth="1"/>
    <col min="9" max="9" width="19.421875" style="16" customWidth="1"/>
    <col min="10" max="16384" width="11.421875" style="16" customWidth="1"/>
  </cols>
  <sheetData>
    <row r="1" spans="1:8" ht="15.75">
      <c r="A1" s="23"/>
      <c r="B1" s="204"/>
      <c r="C1" s="23"/>
      <c r="D1" s="23"/>
      <c r="E1" s="23"/>
      <c r="F1" s="19"/>
      <c r="G1" s="19"/>
      <c r="H1" s="19"/>
    </row>
    <row r="2" spans="1:8" ht="12.75">
      <c r="A2" s="205"/>
      <c r="B2" s="19"/>
      <c r="C2" s="19"/>
      <c r="D2" s="19"/>
      <c r="E2" s="19"/>
      <c r="F2" s="19"/>
      <c r="G2" s="19"/>
      <c r="H2" s="19"/>
    </row>
    <row r="3" spans="1:8" ht="18.75">
      <c r="A3" s="205"/>
      <c r="B3" s="483" t="s">
        <v>124</v>
      </c>
      <c r="C3" s="483"/>
      <c r="D3" s="483"/>
      <c r="E3" s="483"/>
      <c r="F3" s="483"/>
      <c r="G3" s="483"/>
      <c r="H3" s="483"/>
    </row>
    <row r="4" spans="1:8" ht="15.75">
      <c r="A4" s="205"/>
      <c r="B4" s="19"/>
      <c r="C4" s="22"/>
      <c r="D4" s="19"/>
      <c r="E4" s="23"/>
      <c r="F4" s="24"/>
      <c r="G4" s="19"/>
      <c r="H4" s="19"/>
    </row>
    <row r="5" spans="1:8" ht="12.75">
      <c r="A5" s="205"/>
      <c r="B5" s="19"/>
      <c r="C5" s="245"/>
      <c r="D5" s="25"/>
      <c r="E5" s="25"/>
      <c r="F5" s="24"/>
      <c r="G5" s="19"/>
      <c r="H5" s="19"/>
    </row>
    <row r="6" spans="1:8" ht="15">
      <c r="A6" s="29"/>
      <c r="B6" s="27" t="s">
        <v>125</v>
      </c>
      <c r="C6" s="28"/>
      <c r="D6" s="27" t="s">
        <v>126</v>
      </c>
      <c r="E6" s="29"/>
      <c r="F6" s="28"/>
      <c r="G6" s="246" t="s">
        <v>85</v>
      </c>
      <c r="H6" s="28"/>
    </row>
    <row r="7" spans="1:8" ht="15">
      <c r="A7" s="28"/>
      <c r="B7" s="32"/>
      <c r="C7" s="33"/>
      <c r="D7" s="29"/>
      <c r="E7" s="29"/>
      <c r="F7" s="29"/>
      <c r="G7" s="28"/>
      <c r="H7" s="28"/>
    </row>
    <row r="8" spans="1:8" ht="15">
      <c r="A8" s="33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</row>
    <row r="9" spans="1:8" ht="15">
      <c r="A9" s="33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</row>
    <row r="10" spans="1:8" ht="15">
      <c r="A10" s="33"/>
      <c r="B10" s="38" t="s">
        <v>136</v>
      </c>
      <c r="C10" s="39"/>
      <c r="D10" s="41" t="s">
        <v>137</v>
      </c>
      <c r="E10" s="42" t="s">
        <v>138</v>
      </c>
      <c r="F10" s="42"/>
      <c r="G10" s="38" t="s">
        <v>139</v>
      </c>
      <c r="H10" s="38"/>
    </row>
    <row r="11" spans="1:8" ht="15">
      <c r="A11" s="33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6">
        <v>1520</v>
      </c>
      <c r="H11" s="46">
        <v>4900</v>
      </c>
    </row>
    <row r="12" spans="1:8" ht="15">
      <c r="A12" s="19"/>
      <c r="B12" s="47"/>
      <c r="C12" s="48"/>
      <c r="D12" s="49"/>
      <c r="E12" s="49"/>
      <c r="F12" s="49"/>
      <c r="G12" s="187"/>
      <c r="H12" s="49"/>
    </row>
    <row r="13" spans="1:8" ht="15">
      <c r="A13" s="29" t="s">
        <v>78</v>
      </c>
      <c r="B13" s="47"/>
      <c r="C13" s="48"/>
      <c r="D13" s="49"/>
      <c r="E13" s="49"/>
      <c r="F13" s="51" t="s">
        <v>144</v>
      </c>
      <c r="G13" s="51" t="s">
        <v>144</v>
      </c>
      <c r="H13" s="52" t="s">
        <v>145</v>
      </c>
    </row>
    <row r="14" spans="1:8" ht="14.25">
      <c r="A14" s="53"/>
      <c r="B14" s="54"/>
      <c r="C14" s="55" t="s">
        <v>146</v>
      </c>
      <c r="D14" s="247">
        <v>429</v>
      </c>
      <c r="E14" s="247">
        <v>39</v>
      </c>
      <c r="F14" s="247">
        <v>26679</v>
      </c>
      <c r="G14" s="247">
        <v>26679</v>
      </c>
      <c r="H14" s="217" t="s">
        <v>86</v>
      </c>
    </row>
    <row r="15" spans="1:8" ht="14.25">
      <c r="A15" s="26"/>
      <c r="B15" s="60"/>
      <c r="C15" s="61" t="s">
        <v>148</v>
      </c>
      <c r="D15" s="248">
        <v>625.6643356643357</v>
      </c>
      <c r="E15" s="248">
        <v>675.8974358974359</v>
      </c>
      <c r="F15" s="249">
        <v>0.0284493421792421</v>
      </c>
      <c r="G15" s="249">
        <v>0.14606994265152368</v>
      </c>
      <c r="H15" s="65"/>
    </row>
    <row r="16" spans="1:8" ht="14.25">
      <c r="A16" s="26"/>
      <c r="B16" s="194"/>
      <c r="C16" s="67" t="s">
        <v>149</v>
      </c>
      <c r="D16" s="207">
        <v>26841</v>
      </c>
      <c r="E16" s="207">
        <v>2636</v>
      </c>
      <c r="F16" s="207">
        <v>759</v>
      </c>
      <c r="G16" s="207">
        <v>3897</v>
      </c>
      <c r="H16" s="216">
        <v>16.4</v>
      </c>
    </row>
    <row r="17" spans="1:8" ht="14.25">
      <c r="A17" s="26"/>
      <c r="B17" s="49"/>
      <c r="C17" s="72"/>
      <c r="D17" s="223"/>
      <c r="E17" s="223"/>
      <c r="F17" s="223"/>
      <c r="G17" s="250"/>
      <c r="H17" s="73"/>
    </row>
    <row r="18" spans="1:8" ht="14.25">
      <c r="A18" s="26"/>
      <c r="B18" s="27" t="s">
        <v>150</v>
      </c>
      <c r="C18" s="72"/>
      <c r="D18" s="223"/>
      <c r="E18" s="223"/>
      <c r="F18" s="223"/>
      <c r="G18" s="49" t="s">
        <v>151</v>
      </c>
      <c r="H18" s="73"/>
    </row>
    <row r="19" spans="1:8" ht="14.25">
      <c r="A19" s="26"/>
      <c r="B19" s="49"/>
      <c r="C19" s="72"/>
      <c r="D19" s="223"/>
      <c r="E19" s="223"/>
      <c r="F19" s="223"/>
      <c r="G19" s="224"/>
      <c r="H19" s="73"/>
    </row>
    <row r="20" spans="1:8" ht="14.25">
      <c r="A20" s="26"/>
      <c r="B20" s="54"/>
      <c r="C20" s="55" t="s">
        <v>146</v>
      </c>
      <c r="D20" s="247">
        <v>384</v>
      </c>
      <c r="E20" s="247">
        <v>37.81638846737481</v>
      </c>
      <c r="F20" s="247">
        <v>24265</v>
      </c>
      <c r="G20" s="247">
        <v>24265</v>
      </c>
      <c r="H20" s="75"/>
    </row>
    <row r="21" spans="1:8" ht="14.25">
      <c r="A21" s="26"/>
      <c r="B21" s="60"/>
      <c r="C21" s="61" t="s">
        <v>148</v>
      </c>
      <c r="D21" s="248">
        <v>631.875</v>
      </c>
      <c r="E21" s="248">
        <v>675.8974358974359</v>
      </c>
      <c r="F21" s="249">
        <v>0.027076035441994644</v>
      </c>
      <c r="G21" s="249">
        <v>0.14090253451473314</v>
      </c>
      <c r="H21" s="76"/>
    </row>
    <row r="22" spans="1:8" ht="14.25">
      <c r="A22" s="26"/>
      <c r="B22" s="194"/>
      <c r="C22" s="67" t="s">
        <v>149</v>
      </c>
      <c r="D22" s="207">
        <v>24264</v>
      </c>
      <c r="E22" s="207">
        <v>2556</v>
      </c>
      <c r="F22" s="207">
        <v>657</v>
      </c>
      <c r="G22" s="207">
        <v>3419</v>
      </c>
      <c r="H22" s="77"/>
    </row>
    <row r="23" spans="1:5" ht="14.25">
      <c r="A23" s="26"/>
      <c r="B23" s="49"/>
      <c r="C23" s="72"/>
      <c r="D23" s="223"/>
      <c r="E23" s="224"/>
    </row>
    <row r="24" spans="1:5" ht="14.25">
      <c r="A24" s="78" t="s">
        <v>73</v>
      </c>
      <c r="B24" s="78"/>
      <c r="C24" s="78"/>
      <c r="D24" s="171"/>
      <c r="E24" s="171"/>
    </row>
    <row r="25" spans="1:8" ht="14.25">
      <c r="A25" s="78"/>
      <c r="B25" s="78"/>
      <c r="C25" s="78"/>
      <c r="D25" s="171" t="s">
        <v>74</v>
      </c>
      <c r="E25" s="171"/>
      <c r="F25" s="171"/>
      <c r="G25" s="251" t="s">
        <v>75</v>
      </c>
      <c r="H25" s="78"/>
    </row>
    <row r="26" spans="1:8" ht="14.25">
      <c r="A26" s="26"/>
      <c r="B26" s="80">
        <v>12</v>
      </c>
      <c r="C26" s="81" t="s">
        <v>153</v>
      </c>
      <c r="D26" s="82">
        <v>26841</v>
      </c>
      <c r="E26" s="82">
        <v>2636</v>
      </c>
      <c r="F26" s="82">
        <v>759</v>
      </c>
      <c r="G26" s="82">
        <v>3897</v>
      </c>
      <c r="H26" s="84">
        <v>16.4</v>
      </c>
    </row>
    <row r="27" spans="1:8" ht="15">
      <c r="A27" s="26"/>
      <c r="B27" s="85">
        <v>95</v>
      </c>
      <c r="C27" s="86" t="s">
        <v>154</v>
      </c>
      <c r="D27" s="87"/>
      <c r="E27" s="87"/>
      <c r="F27" s="87"/>
      <c r="G27" s="109">
        <v>3419</v>
      </c>
      <c r="H27" s="91"/>
    </row>
    <row r="28" spans="1:8" ht="14.25">
      <c r="A28" s="26"/>
      <c r="B28" s="80">
        <v>20</v>
      </c>
      <c r="C28" s="81" t="s">
        <v>155</v>
      </c>
      <c r="D28" s="82">
        <v>2</v>
      </c>
      <c r="E28" s="82">
        <v>0</v>
      </c>
      <c r="F28" s="82">
        <v>542</v>
      </c>
      <c r="G28" s="82">
        <v>732</v>
      </c>
      <c r="H28" s="84">
        <v>16</v>
      </c>
    </row>
    <row r="29" spans="1:8" ht="15">
      <c r="A29" s="26"/>
      <c r="B29" s="92">
        <v>25</v>
      </c>
      <c r="C29" s="93" t="s">
        <v>50</v>
      </c>
      <c r="D29" s="94">
        <v>2</v>
      </c>
      <c r="E29" s="94">
        <v>0</v>
      </c>
      <c r="F29" s="94">
        <v>184</v>
      </c>
      <c r="G29" s="94">
        <v>566</v>
      </c>
      <c r="H29" s="97">
        <v>6</v>
      </c>
    </row>
    <row r="30" spans="1:8" ht="15">
      <c r="A30" s="26"/>
      <c r="B30" s="98">
        <v>201</v>
      </c>
      <c r="C30" s="99" t="s">
        <v>157</v>
      </c>
      <c r="D30" s="228"/>
      <c r="E30" s="228"/>
      <c r="F30" s="228"/>
      <c r="G30" s="229">
        <v>420</v>
      </c>
      <c r="H30" s="101"/>
    </row>
    <row r="31" spans="1:8" ht="15">
      <c r="A31" s="26"/>
      <c r="B31" s="98">
        <v>203</v>
      </c>
      <c r="C31" s="99" t="s">
        <v>51</v>
      </c>
      <c r="D31" s="228"/>
      <c r="E31" s="228"/>
      <c r="F31" s="228"/>
      <c r="G31" s="229">
        <v>381</v>
      </c>
      <c r="H31" s="101"/>
    </row>
    <row r="32" spans="1:8" ht="14.25">
      <c r="A32" s="26"/>
      <c r="B32" s="80">
        <v>100</v>
      </c>
      <c r="C32" s="103" t="s">
        <v>159</v>
      </c>
      <c r="D32" s="82">
        <v>0</v>
      </c>
      <c r="E32" s="82">
        <v>0</v>
      </c>
      <c r="F32" s="82"/>
      <c r="G32" s="82">
        <v>1403</v>
      </c>
      <c r="H32" s="230" t="s">
        <v>80</v>
      </c>
    </row>
    <row r="33" spans="1:8" ht="15">
      <c r="A33" s="26"/>
      <c r="B33" s="92">
        <v>104</v>
      </c>
      <c r="C33" s="93" t="s">
        <v>160</v>
      </c>
      <c r="D33" s="231">
        <v>0</v>
      </c>
      <c r="E33" s="231">
        <v>0</v>
      </c>
      <c r="F33" s="231"/>
      <c r="G33" s="231"/>
      <c r="H33" s="232" t="s">
        <v>80</v>
      </c>
    </row>
    <row r="34" spans="1:8" ht="15">
      <c r="A34" s="26"/>
      <c r="B34" s="85">
        <v>105</v>
      </c>
      <c r="C34" s="108" t="s">
        <v>161</v>
      </c>
      <c r="D34" s="109">
        <v>0</v>
      </c>
      <c r="E34" s="109">
        <v>0</v>
      </c>
      <c r="F34" s="109"/>
      <c r="G34" s="109"/>
      <c r="H34" s="233" t="s">
        <v>80</v>
      </c>
    </row>
    <row r="35" spans="1:8" ht="14.25">
      <c r="A35" s="26"/>
      <c r="B35" s="113">
        <v>991</v>
      </c>
      <c r="C35" s="114" t="s">
        <v>162</v>
      </c>
      <c r="D35" s="115">
        <v>26843</v>
      </c>
      <c r="E35" s="115">
        <v>2636</v>
      </c>
      <c r="F35" s="115">
        <v>1301</v>
      </c>
      <c r="G35" s="234">
        <v>6032</v>
      </c>
      <c r="H35" s="118">
        <v>32.4</v>
      </c>
    </row>
    <row r="36" spans="1:8" ht="14.25">
      <c r="A36" s="26"/>
      <c r="B36" s="80">
        <v>30</v>
      </c>
      <c r="C36" s="119" t="s">
        <v>163</v>
      </c>
      <c r="D36" s="82">
        <v>1</v>
      </c>
      <c r="E36" s="82">
        <v>0</v>
      </c>
      <c r="F36" s="82">
        <v>145</v>
      </c>
      <c r="G36" s="82">
        <v>2671</v>
      </c>
      <c r="H36" s="84">
        <v>3</v>
      </c>
    </row>
    <row r="37" spans="1:8" ht="15">
      <c r="A37" s="34"/>
      <c r="B37" s="92">
        <v>35</v>
      </c>
      <c r="C37" s="120" t="s">
        <v>52</v>
      </c>
      <c r="D37" s="94">
        <v>1</v>
      </c>
      <c r="E37" s="94">
        <v>0</v>
      </c>
      <c r="F37" s="94">
        <v>140</v>
      </c>
      <c r="G37" s="94">
        <v>1312</v>
      </c>
      <c r="H37" s="97">
        <v>2</v>
      </c>
    </row>
    <row r="38" spans="1:8" ht="15">
      <c r="A38" s="26"/>
      <c r="B38" s="92">
        <v>301</v>
      </c>
      <c r="C38" s="120" t="s">
        <v>157</v>
      </c>
      <c r="D38" s="228"/>
      <c r="E38" s="228"/>
      <c r="F38" s="228"/>
      <c r="G38" s="229">
        <v>347</v>
      </c>
      <c r="H38" s="101"/>
    </row>
    <row r="39" spans="1:8" ht="15">
      <c r="A39" s="26"/>
      <c r="B39" s="85">
        <v>303</v>
      </c>
      <c r="C39" s="121" t="s">
        <v>53</v>
      </c>
      <c r="D39" s="228"/>
      <c r="E39" s="228"/>
      <c r="F39" s="228"/>
      <c r="G39" s="229">
        <v>262</v>
      </c>
      <c r="H39" s="101"/>
    </row>
    <row r="40" spans="1:8" ht="14.25">
      <c r="A40" s="26"/>
      <c r="B40" s="80">
        <v>40</v>
      </c>
      <c r="C40" s="81" t="s">
        <v>166</v>
      </c>
      <c r="D40" s="82">
        <v>0</v>
      </c>
      <c r="E40" s="82">
        <v>0</v>
      </c>
      <c r="F40" s="82"/>
      <c r="G40" s="82">
        <v>1237</v>
      </c>
      <c r="H40" s="230" t="s">
        <v>80</v>
      </c>
    </row>
    <row r="41" spans="1:8" ht="15">
      <c r="A41" s="26"/>
      <c r="B41" s="92">
        <v>404</v>
      </c>
      <c r="C41" s="93" t="s">
        <v>160</v>
      </c>
      <c r="D41" s="231">
        <v>0</v>
      </c>
      <c r="E41" s="231">
        <v>0</v>
      </c>
      <c r="F41" s="231"/>
      <c r="G41" s="231"/>
      <c r="H41" s="232" t="s">
        <v>80</v>
      </c>
    </row>
    <row r="42" spans="1:8" ht="15">
      <c r="A42" s="26"/>
      <c r="B42" s="85">
        <v>405</v>
      </c>
      <c r="C42" s="108" t="s">
        <v>161</v>
      </c>
      <c r="D42" s="109">
        <v>0</v>
      </c>
      <c r="E42" s="109">
        <v>0</v>
      </c>
      <c r="F42" s="109"/>
      <c r="G42" s="109"/>
      <c r="H42" s="233" t="s">
        <v>80</v>
      </c>
    </row>
    <row r="43" spans="1:8" ht="14.25">
      <c r="A43" s="26"/>
      <c r="B43" s="80">
        <v>50</v>
      </c>
      <c r="C43" s="81" t="s">
        <v>167</v>
      </c>
      <c r="D43" s="125">
        <v>26842</v>
      </c>
      <c r="E43" s="125">
        <v>2636</v>
      </c>
      <c r="F43" s="125">
        <v>1156</v>
      </c>
      <c r="G43" s="125">
        <v>2124</v>
      </c>
      <c r="H43" s="128">
        <v>29.4</v>
      </c>
    </row>
    <row r="44" spans="1:8" ht="14.25">
      <c r="A44" s="26"/>
      <c r="B44" s="129">
        <v>53</v>
      </c>
      <c r="C44" s="130" t="s">
        <v>168</v>
      </c>
      <c r="D44" s="125">
        <v>0</v>
      </c>
      <c r="E44" s="125">
        <v>0</v>
      </c>
      <c r="F44" s="125">
        <v>0</v>
      </c>
      <c r="G44" s="125">
        <v>0</v>
      </c>
      <c r="H44" s="128">
        <v>0</v>
      </c>
    </row>
    <row r="45" spans="1:8" ht="14.25">
      <c r="A45" s="26"/>
      <c r="B45" s="129">
        <v>55</v>
      </c>
      <c r="C45" s="130" t="s">
        <v>169</v>
      </c>
      <c r="D45" s="125">
        <v>0</v>
      </c>
      <c r="E45" s="125">
        <v>0</v>
      </c>
      <c r="F45" s="125">
        <v>374</v>
      </c>
      <c r="G45" s="125">
        <v>0</v>
      </c>
      <c r="H45" s="131"/>
    </row>
    <row r="46" spans="1:8" ht="15">
      <c r="A46" s="34"/>
      <c r="B46" s="92">
        <v>551</v>
      </c>
      <c r="C46" s="93" t="s">
        <v>170</v>
      </c>
      <c r="D46" s="94">
        <v>0</v>
      </c>
      <c r="E46" s="94">
        <v>0</v>
      </c>
      <c r="F46" s="94">
        <v>337</v>
      </c>
      <c r="G46" s="94">
        <v>0</v>
      </c>
      <c r="H46" s="132"/>
    </row>
    <row r="47" spans="1:8" ht="15">
      <c r="A47" s="34"/>
      <c r="B47" s="92">
        <v>585</v>
      </c>
      <c r="C47" s="93" t="s">
        <v>54</v>
      </c>
      <c r="D47" s="94">
        <v>0</v>
      </c>
      <c r="E47" s="94">
        <v>0</v>
      </c>
      <c r="F47" s="94">
        <v>82</v>
      </c>
      <c r="G47" s="94">
        <v>0</v>
      </c>
      <c r="H47" s="132"/>
    </row>
    <row r="48" spans="1:8" ht="14.25">
      <c r="A48" s="26"/>
      <c r="B48" s="129">
        <v>60</v>
      </c>
      <c r="C48" s="130" t="s">
        <v>172</v>
      </c>
      <c r="D48" s="125">
        <v>2577</v>
      </c>
      <c r="E48" s="125">
        <v>222</v>
      </c>
      <c r="F48" s="125">
        <v>782</v>
      </c>
      <c r="G48" s="125">
        <v>47</v>
      </c>
      <c r="H48" s="131"/>
    </row>
    <row r="49" spans="1:8" ht="15">
      <c r="A49" s="26"/>
      <c r="B49" s="92">
        <v>61</v>
      </c>
      <c r="C49" s="130" t="s">
        <v>173</v>
      </c>
      <c r="D49" s="133">
        <v>2577</v>
      </c>
      <c r="E49" s="133">
        <v>222</v>
      </c>
      <c r="F49" s="94">
        <v>677</v>
      </c>
      <c r="G49" s="94">
        <v>47</v>
      </c>
      <c r="H49" s="132"/>
    </row>
    <row r="50" spans="1:8" ht="15">
      <c r="A50" s="34"/>
      <c r="B50" s="92">
        <v>601</v>
      </c>
      <c r="C50" s="93" t="s">
        <v>174</v>
      </c>
      <c r="D50" s="135">
        <v>0</v>
      </c>
      <c r="E50" s="135">
        <v>0</v>
      </c>
      <c r="F50" s="235">
        <v>91</v>
      </c>
      <c r="G50" s="235">
        <v>0</v>
      </c>
      <c r="H50" s="138"/>
    </row>
    <row r="51" spans="1:8" ht="14.25">
      <c r="A51" s="26"/>
      <c r="B51" s="129">
        <v>65</v>
      </c>
      <c r="C51" s="130" t="s">
        <v>175</v>
      </c>
      <c r="D51" s="125">
        <v>24265</v>
      </c>
      <c r="E51" s="125">
        <v>2414</v>
      </c>
      <c r="F51" s="142"/>
      <c r="G51" s="236"/>
      <c r="H51" s="141"/>
    </row>
    <row r="52" spans="1:8" ht="14.25">
      <c r="A52" s="26"/>
      <c r="B52" s="129">
        <v>70</v>
      </c>
      <c r="C52" s="130" t="s">
        <v>176</v>
      </c>
      <c r="D52" s="142"/>
      <c r="E52" s="125">
        <v>0</v>
      </c>
      <c r="F52" s="142"/>
      <c r="G52" s="125">
        <v>2077</v>
      </c>
      <c r="H52" s="128">
        <v>29.4</v>
      </c>
    </row>
    <row r="53" spans="1:8" ht="15">
      <c r="A53" s="26"/>
      <c r="B53" s="143">
        <v>73</v>
      </c>
      <c r="C53" s="144" t="s">
        <v>177</v>
      </c>
      <c r="D53" s="237"/>
      <c r="E53" s="237"/>
      <c r="F53" s="237"/>
      <c r="G53" s="238">
        <v>1575</v>
      </c>
      <c r="H53" s="77"/>
    </row>
    <row r="54" spans="1:8" ht="14.25">
      <c r="A54" s="26"/>
      <c r="C54" s="149"/>
      <c r="D54" s="239"/>
      <c r="E54" s="239"/>
      <c r="F54" s="239"/>
      <c r="G54" s="239"/>
      <c r="H54" s="72"/>
    </row>
    <row r="55" spans="1:8" ht="14.25">
      <c r="A55" s="26"/>
      <c r="C55" s="149"/>
      <c r="D55" s="239"/>
      <c r="E55" s="239"/>
      <c r="F55" s="239"/>
      <c r="G55" s="239"/>
      <c r="H55" s="72"/>
    </row>
    <row r="56" spans="1:8" ht="15">
      <c r="A56" s="26"/>
      <c r="B56" s="150">
        <v>241</v>
      </c>
      <c r="C56" s="151" t="s">
        <v>178</v>
      </c>
      <c r="D56" s="240">
        <v>0</v>
      </c>
      <c r="E56" s="240">
        <v>0</v>
      </c>
      <c r="F56" s="240">
        <v>0</v>
      </c>
      <c r="G56" s="241" t="s">
        <v>66</v>
      </c>
      <c r="H56" s="153">
        <v>0</v>
      </c>
    </row>
    <row r="57" spans="1:8" ht="15">
      <c r="A57" s="26"/>
      <c r="B57" s="85">
        <v>341</v>
      </c>
      <c r="C57" s="154" t="s">
        <v>179</v>
      </c>
      <c r="D57" s="109">
        <v>0</v>
      </c>
      <c r="E57" s="109">
        <v>0</v>
      </c>
      <c r="F57" s="109">
        <v>0</v>
      </c>
      <c r="G57" s="242" t="s">
        <v>66</v>
      </c>
      <c r="H57" s="124">
        <v>0</v>
      </c>
    </row>
    <row r="58" spans="2:8" ht="15">
      <c r="B58" s="156"/>
      <c r="C58" s="34"/>
      <c r="D58" s="243"/>
      <c r="E58" s="243"/>
      <c r="F58" s="243"/>
      <c r="G58" s="243"/>
      <c r="H58" s="34"/>
    </row>
    <row r="59" spans="1:8" ht="15">
      <c r="A59" s="26" t="s">
        <v>180</v>
      </c>
      <c r="B59" s="156"/>
      <c r="C59" s="34"/>
      <c r="D59" s="243"/>
      <c r="E59" s="243"/>
      <c r="F59" s="243"/>
      <c r="G59" s="243"/>
      <c r="H59" s="34"/>
    </row>
    <row r="60" spans="1:8" ht="15">
      <c r="A60" s="34"/>
      <c r="B60" s="157">
        <v>45</v>
      </c>
      <c r="C60" s="158" t="s">
        <v>181</v>
      </c>
      <c r="D60" s="82">
        <v>0</v>
      </c>
      <c r="E60" s="82">
        <v>0</v>
      </c>
      <c r="F60" s="82"/>
      <c r="G60" s="82">
        <v>-166</v>
      </c>
      <c r="H60" s="84"/>
    </row>
    <row r="61" spans="1:8" ht="14.25">
      <c r="A61" s="26"/>
      <c r="B61" s="129">
        <v>80</v>
      </c>
      <c r="C61" s="159" t="s">
        <v>182</v>
      </c>
      <c r="D61" s="160">
        <v>0.999962744951941</v>
      </c>
      <c r="E61" s="160">
        <v>1</v>
      </c>
      <c r="F61" s="160">
        <v>0.6565743944636678</v>
      </c>
      <c r="G61" s="160">
        <v>1.8347457627118644</v>
      </c>
      <c r="H61" s="161">
        <v>0.5578231292517006</v>
      </c>
    </row>
    <row r="62" spans="1:8" ht="14.25">
      <c r="A62" s="26"/>
      <c r="B62" s="162">
        <v>90</v>
      </c>
      <c r="C62" s="163" t="s">
        <v>183</v>
      </c>
      <c r="D62" s="244"/>
      <c r="E62" s="244"/>
      <c r="F62" s="244"/>
      <c r="G62" s="244">
        <v>33.868179891073936</v>
      </c>
      <c r="H62" s="168">
        <v>0.4794051462674885</v>
      </c>
    </row>
    <row r="63" spans="1:8" ht="15">
      <c r="A63" s="34"/>
      <c r="B63" s="169"/>
      <c r="C63" s="156" t="s">
        <v>184</v>
      </c>
      <c r="D63" s="78"/>
      <c r="E63" s="78"/>
      <c r="F63" s="170"/>
      <c r="G63" s="149"/>
      <c r="H63" s="34"/>
    </row>
    <row r="64" spans="1:8" ht="15">
      <c r="A64" s="34"/>
      <c r="C64" s="78" t="s">
        <v>87</v>
      </c>
      <c r="D64" s="200">
        <v>61326</v>
      </c>
      <c r="E64" s="201">
        <v>61326</v>
      </c>
      <c r="F64" s="201">
        <v>61326</v>
      </c>
      <c r="G64" s="201">
        <v>61326</v>
      </c>
      <c r="H64" s="201">
        <v>61326</v>
      </c>
    </row>
    <row r="65" spans="1:8" ht="15">
      <c r="A65" s="34"/>
      <c r="B65" s="169"/>
      <c r="C65" s="78" t="s">
        <v>40</v>
      </c>
      <c r="D65" s="34"/>
      <c r="E65" s="26"/>
      <c r="F65" s="177"/>
      <c r="G65" s="178"/>
      <c r="H65" s="174"/>
    </row>
    <row r="66" spans="1:8" ht="15.75">
      <c r="A66" s="15"/>
      <c r="C66" s="78" t="s">
        <v>41</v>
      </c>
      <c r="E66" s="72"/>
      <c r="H66" s="178"/>
    </row>
    <row r="67" ht="14.25">
      <c r="C67" s="175" t="s">
        <v>42</v>
      </c>
    </row>
    <row r="68" ht="14.25">
      <c r="C68" s="175" t="s">
        <v>43</v>
      </c>
    </row>
    <row r="69" ht="14.25">
      <c r="C69" s="175" t="s">
        <v>44</v>
      </c>
    </row>
    <row r="70" ht="14.25">
      <c r="C70" s="175" t="s">
        <v>45</v>
      </c>
    </row>
    <row r="71" ht="14.25">
      <c r="C71" s="179" t="s">
        <v>46</v>
      </c>
    </row>
  </sheetData>
  <sheetProtection/>
  <mergeCells count="1">
    <mergeCell ref="B3:H3"/>
  </mergeCells>
  <printOptions horizontalCentered="1"/>
  <pageMargins left="0" right="0" top="0" bottom="0.5118055555555555" header="0.5118055555555555" footer="0.5118055555555555"/>
  <pageSetup horizontalDpi="300" verticalDpi="300" orientation="portrait" paperSize="9" scale="71"/>
  <headerFooter alignWithMargins="0">
    <oddFooter>&amp;C&amp;"Times New Roman,Normal"&amp;12 75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16" customWidth="1"/>
    <col min="2" max="2" width="4.8515625" style="16" customWidth="1"/>
    <col min="3" max="3" width="48.00390625" style="16" customWidth="1"/>
    <col min="4" max="4" width="15.7109375" style="16" customWidth="1"/>
    <col min="5" max="5" width="13.140625" style="16" customWidth="1"/>
    <col min="6" max="6" width="17.140625" style="16" customWidth="1"/>
    <col min="7" max="7" width="17.421875" style="16" customWidth="1"/>
    <col min="8" max="8" width="20.421875" style="16" customWidth="1"/>
    <col min="9" max="9" width="19.421875" style="16" customWidth="1"/>
    <col min="10" max="16384" width="11.421875" style="16" customWidth="1"/>
  </cols>
  <sheetData>
    <row r="1" spans="1:8" ht="15.75">
      <c r="A1" s="23"/>
      <c r="B1" s="204"/>
      <c r="C1" s="23"/>
      <c r="D1" s="23"/>
      <c r="E1" s="23"/>
      <c r="F1" s="19"/>
      <c r="G1" s="19"/>
      <c r="H1" s="19"/>
    </row>
    <row r="2" spans="1:8" ht="12.75">
      <c r="A2" s="205"/>
      <c r="B2" s="19"/>
      <c r="C2" s="19"/>
      <c r="D2" s="19"/>
      <c r="E2" s="19"/>
      <c r="F2" s="19"/>
      <c r="G2" s="19"/>
      <c r="H2" s="19"/>
    </row>
    <row r="3" spans="1:8" ht="18.75">
      <c r="A3" s="205"/>
      <c r="B3" s="483" t="s">
        <v>124</v>
      </c>
      <c r="C3" s="483"/>
      <c r="D3" s="483"/>
      <c r="E3" s="483"/>
      <c r="F3" s="483"/>
      <c r="G3" s="483"/>
      <c r="H3" s="483"/>
    </row>
    <row r="4" spans="1:8" ht="15.75">
      <c r="A4" s="205"/>
      <c r="B4" s="19"/>
      <c r="C4" s="22"/>
      <c r="D4" s="19"/>
      <c r="E4" s="23"/>
      <c r="F4" s="24"/>
      <c r="G4" s="19"/>
      <c r="H4" s="19"/>
    </row>
    <row r="5" spans="1:8" ht="12.75">
      <c r="A5" s="205"/>
      <c r="B5" s="19"/>
      <c r="C5" s="245"/>
      <c r="D5" s="25"/>
      <c r="E5" s="25"/>
      <c r="F5" s="24"/>
      <c r="G5" s="19"/>
      <c r="H5" s="19"/>
    </row>
    <row r="6" spans="1:8" ht="15">
      <c r="A6" s="29"/>
      <c r="B6" s="27" t="s">
        <v>125</v>
      </c>
      <c r="C6" s="28"/>
      <c r="D6" s="27" t="s">
        <v>126</v>
      </c>
      <c r="E6" s="29"/>
      <c r="F6" s="28"/>
      <c r="G6" s="246" t="s">
        <v>88</v>
      </c>
      <c r="H6" s="28"/>
    </row>
    <row r="7" spans="1:8" ht="15">
      <c r="A7" s="28"/>
      <c r="B7" s="32"/>
      <c r="C7" s="33"/>
      <c r="D7" s="29"/>
      <c r="E7" s="29"/>
      <c r="F7" s="29"/>
      <c r="G7" s="28"/>
      <c r="H7" s="28"/>
    </row>
    <row r="8" spans="1:8" ht="15">
      <c r="A8" s="33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</row>
    <row r="9" spans="1:8" ht="15">
      <c r="A9" s="33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</row>
    <row r="10" spans="1:8" ht="15">
      <c r="A10" s="33"/>
      <c r="B10" s="38" t="s">
        <v>136</v>
      </c>
      <c r="C10" s="39"/>
      <c r="D10" s="41" t="s">
        <v>137</v>
      </c>
      <c r="E10" s="42" t="s">
        <v>138</v>
      </c>
      <c r="F10" s="42"/>
      <c r="G10" s="38" t="s">
        <v>139</v>
      </c>
      <c r="H10" s="38"/>
    </row>
    <row r="11" spans="1:8" ht="15">
      <c r="A11" s="33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6">
        <v>1520</v>
      </c>
      <c r="H11" s="46">
        <v>4900</v>
      </c>
    </row>
    <row r="12" spans="1:8" ht="15">
      <c r="A12" s="19"/>
      <c r="B12" s="47"/>
      <c r="C12" s="48"/>
      <c r="D12" s="49"/>
      <c r="E12" s="49"/>
      <c r="F12" s="49"/>
      <c r="G12" s="187"/>
      <c r="H12" s="49"/>
    </row>
    <row r="13" spans="1:8" ht="15">
      <c r="A13" s="29" t="s">
        <v>78</v>
      </c>
      <c r="B13" s="47"/>
      <c r="C13" s="48"/>
      <c r="D13" s="49"/>
      <c r="E13" s="49"/>
      <c r="F13" s="51" t="s">
        <v>144</v>
      </c>
      <c r="G13" s="51" t="s">
        <v>144</v>
      </c>
      <c r="H13" s="52" t="s">
        <v>145</v>
      </c>
    </row>
    <row r="14" spans="1:8" ht="14.25">
      <c r="A14" s="53"/>
      <c r="B14" s="54"/>
      <c r="C14" s="55" t="s">
        <v>146</v>
      </c>
      <c r="D14" s="247">
        <v>437.7</v>
      </c>
      <c r="E14" s="247">
        <v>39.2</v>
      </c>
      <c r="F14" s="247">
        <v>32699.513600000002</v>
      </c>
      <c r="G14" s="247">
        <v>32699.513600000002</v>
      </c>
      <c r="H14" s="217" t="s">
        <v>89</v>
      </c>
    </row>
    <row r="15" spans="1:8" ht="14.25">
      <c r="A15" s="26"/>
      <c r="B15" s="60"/>
      <c r="C15" s="61" t="s">
        <v>148</v>
      </c>
      <c r="D15" s="248">
        <v>764.2197852410327</v>
      </c>
      <c r="E15" s="248">
        <v>683.9030612244898</v>
      </c>
      <c r="F15" s="249">
        <v>0.031</v>
      </c>
      <c r="G15" s="249">
        <v>0.1514395614740887</v>
      </c>
      <c r="H15" s="65"/>
    </row>
    <row r="16" spans="1:8" ht="14.25">
      <c r="A16" s="26"/>
      <c r="B16" s="194"/>
      <c r="C16" s="67" t="s">
        <v>149</v>
      </c>
      <c r="D16" s="207">
        <v>33449.9</v>
      </c>
      <c r="E16" s="207">
        <v>2680.9</v>
      </c>
      <c r="F16" s="207">
        <v>1013.6849216</v>
      </c>
      <c r="G16" s="207">
        <v>4952</v>
      </c>
      <c r="H16" s="216">
        <v>16.2</v>
      </c>
    </row>
    <row r="17" spans="1:8" ht="14.25">
      <c r="A17" s="26"/>
      <c r="B17" s="49"/>
      <c r="C17" s="72"/>
      <c r="D17" s="223"/>
      <c r="E17" s="223"/>
      <c r="F17" s="223"/>
      <c r="G17" s="250"/>
      <c r="H17" s="73"/>
    </row>
    <row r="18" spans="1:8" ht="14.25">
      <c r="A18" s="26"/>
      <c r="B18" s="27" t="s">
        <v>150</v>
      </c>
      <c r="C18" s="72"/>
      <c r="D18" s="223"/>
      <c r="E18" s="223"/>
      <c r="F18" s="223"/>
      <c r="G18" s="49" t="s">
        <v>151</v>
      </c>
      <c r="H18" s="73"/>
    </row>
    <row r="19" spans="1:8" ht="14.25">
      <c r="A19" s="26"/>
      <c r="B19" s="49"/>
      <c r="C19" s="72"/>
      <c r="D19" s="223"/>
      <c r="E19" s="223"/>
      <c r="F19" s="223"/>
      <c r="G19" s="224"/>
      <c r="H19" s="73"/>
    </row>
    <row r="20" spans="1:8" ht="14.25">
      <c r="A20" s="26"/>
      <c r="B20" s="54"/>
      <c r="C20" s="55" t="s">
        <v>146</v>
      </c>
      <c r="D20" s="247">
        <v>367</v>
      </c>
      <c r="E20" s="247">
        <v>35.968547875713384</v>
      </c>
      <c r="F20" s="247">
        <v>30239.6136</v>
      </c>
      <c r="G20" s="247">
        <v>30239.6136</v>
      </c>
      <c r="H20" s="75"/>
    </row>
    <row r="21" spans="1:8" ht="14.25">
      <c r="A21" s="26"/>
      <c r="B21" s="60"/>
      <c r="C21" s="61" t="s">
        <v>148</v>
      </c>
      <c r="D21" s="248">
        <v>761.825613079019</v>
      </c>
      <c r="E21" s="248">
        <v>683.9030612244898</v>
      </c>
      <c r="F21" s="249">
        <v>0.031</v>
      </c>
      <c r="G21" s="249">
        <v>0.15529298959031673</v>
      </c>
      <c r="H21" s="76"/>
    </row>
    <row r="22" spans="1:8" ht="14.25">
      <c r="A22" s="26"/>
      <c r="B22" s="194"/>
      <c r="C22" s="67" t="s">
        <v>149</v>
      </c>
      <c r="D22" s="207">
        <v>27959</v>
      </c>
      <c r="E22" s="207">
        <v>2459.9</v>
      </c>
      <c r="F22" s="207">
        <v>937.4280216</v>
      </c>
      <c r="G22" s="207">
        <v>4696</v>
      </c>
      <c r="H22" s="77"/>
    </row>
    <row r="23" spans="1:5" ht="14.25">
      <c r="A23" s="26"/>
      <c r="B23" s="49"/>
      <c r="C23" s="72"/>
      <c r="D23" s="223"/>
      <c r="E23" s="224"/>
    </row>
    <row r="24" spans="1:5" ht="14.25">
      <c r="A24" s="78" t="s">
        <v>73</v>
      </c>
      <c r="B24" s="78"/>
      <c r="C24" s="78"/>
      <c r="D24" s="171"/>
      <c r="E24" s="171"/>
    </row>
    <row r="25" spans="1:8" ht="14.25">
      <c r="A25" s="78"/>
      <c r="B25" s="78"/>
      <c r="C25" s="78"/>
      <c r="D25" s="171" t="s">
        <v>74</v>
      </c>
      <c r="E25" s="171"/>
      <c r="F25" s="171"/>
      <c r="G25" s="251" t="s">
        <v>75</v>
      </c>
      <c r="H25" s="78"/>
    </row>
    <row r="26" spans="1:8" ht="14.25">
      <c r="A26" s="26"/>
      <c r="B26" s="80">
        <v>12</v>
      </c>
      <c r="C26" s="81" t="s">
        <v>153</v>
      </c>
      <c r="D26" s="82">
        <v>33449.9</v>
      </c>
      <c r="E26" s="82">
        <v>2680.9</v>
      </c>
      <c r="F26" s="82">
        <v>1015</v>
      </c>
      <c r="G26" s="82">
        <v>4952</v>
      </c>
      <c r="H26" s="84">
        <v>16.2</v>
      </c>
    </row>
    <row r="27" spans="1:8" ht="15">
      <c r="A27" s="26"/>
      <c r="B27" s="85">
        <v>95</v>
      </c>
      <c r="C27" s="86" t="s">
        <v>154</v>
      </c>
      <c r="D27" s="87"/>
      <c r="E27" s="87"/>
      <c r="F27" s="87"/>
      <c r="G27" s="109">
        <v>4696</v>
      </c>
      <c r="H27" s="91"/>
    </row>
    <row r="28" spans="1:8" ht="14.25">
      <c r="A28" s="26"/>
      <c r="B28" s="80">
        <v>20</v>
      </c>
      <c r="C28" s="81" t="s">
        <v>155</v>
      </c>
      <c r="D28" s="82">
        <v>2</v>
      </c>
      <c r="E28" s="82">
        <v>0</v>
      </c>
      <c r="F28" s="82">
        <v>419</v>
      </c>
      <c r="G28" s="82">
        <v>886</v>
      </c>
      <c r="H28" s="84">
        <v>14.8</v>
      </c>
    </row>
    <row r="29" spans="1:8" ht="15">
      <c r="A29" s="26"/>
      <c r="B29" s="92">
        <v>25</v>
      </c>
      <c r="C29" s="93" t="s">
        <v>50</v>
      </c>
      <c r="D29" s="94">
        <v>2</v>
      </c>
      <c r="E29" s="94">
        <v>0</v>
      </c>
      <c r="F29" s="94">
        <v>135</v>
      </c>
      <c r="G29" s="94">
        <v>699.6</v>
      </c>
      <c r="H29" s="97">
        <v>5</v>
      </c>
    </row>
    <row r="30" spans="1:8" ht="15">
      <c r="A30" s="26"/>
      <c r="B30" s="98">
        <v>201</v>
      </c>
      <c r="C30" s="99" t="s">
        <v>157</v>
      </c>
      <c r="D30" s="228"/>
      <c r="E30" s="228"/>
      <c r="F30" s="228"/>
      <c r="G30" s="229">
        <v>556.4</v>
      </c>
      <c r="H30" s="101"/>
    </row>
    <row r="31" spans="1:8" ht="15">
      <c r="A31" s="26"/>
      <c r="B31" s="98">
        <v>203</v>
      </c>
      <c r="C31" s="99" t="s">
        <v>51</v>
      </c>
      <c r="D31" s="228"/>
      <c r="E31" s="228"/>
      <c r="F31" s="228"/>
      <c r="G31" s="229">
        <v>507.9</v>
      </c>
      <c r="H31" s="101"/>
    </row>
    <row r="32" spans="1:8" ht="14.25">
      <c r="A32" s="26"/>
      <c r="B32" s="80">
        <v>100</v>
      </c>
      <c r="C32" s="103" t="s">
        <v>159</v>
      </c>
      <c r="D32" s="82">
        <v>0</v>
      </c>
      <c r="E32" s="82">
        <v>0</v>
      </c>
      <c r="F32" s="82"/>
      <c r="G32" s="82">
        <v>1237</v>
      </c>
      <c r="H32" s="230" t="s">
        <v>80</v>
      </c>
    </row>
    <row r="33" spans="1:8" ht="15">
      <c r="A33" s="26"/>
      <c r="B33" s="92">
        <v>104</v>
      </c>
      <c r="C33" s="93" t="s">
        <v>160</v>
      </c>
      <c r="D33" s="231">
        <v>0</v>
      </c>
      <c r="E33" s="231">
        <v>0</v>
      </c>
      <c r="F33" s="231"/>
      <c r="G33" s="231"/>
      <c r="H33" s="232" t="s">
        <v>80</v>
      </c>
    </row>
    <row r="34" spans="1:8" ht="15">
      <c r="A34" s="26"/>
      <c r="B34" s="85">
        <v>105</v>
      </c>
      <c r="C34" s="108" t="s">
        <v>161</v>
      </c>
      <c r="D34" s="109">
        <v>0</v>
      </c>
      <c r="E34" s="109">
        <v>0</v>
      </c>
      <c r="F34" s="109"/>
      <c r="G34" s="109"/>
      <c r="H34" s="233" t="s">
        <v>80</v>
      </c>
    </row>
    <row r="35" spans="1:8" ht="14.25">
      <c r="A35" s="26"/>
      <c r="B35" s="113">
        <v>991</v>
      </c>
      <c r="C35" s="114" t="s">
        <v>162</v>
      </c>
      <c r="D35" s="115">
        <v>33451.9</v>
      </c>
      <c r="E35" s="115">
        <v>2680.9</v>
      </c>
      <c r="F35" s="115">
        <v>1434</v>
      </c>
      <c r="G35" s="234">
        <v>7075</v>
      </c>
      <c r="H35" s="118">
        <v>31</v>
      </c>
    </row>
    <row r="36" spans="1:8" ht="14.25">
      <c r="A36" s="26"/>
      <c r="B36" s="80">
        <v>30</v>
      </c>
      <c r="C36" s="119" t="s">
        <v>163</v>
      </c>
      <c r="D36" s="82">
        <v>1</v>
      </c>
      <c r="E36" s="82">
        <v>0</v>
      </c>
      <c r="F36" s="82">
        <v>131</v>
      </c>
      <c r="G36" s="82">
        <v>3228.3</v>
      </c>
      <c r="H36" s="84">
        <v>2.7</v>
      </c>
    </row>
    <row r="37" spans="1:8" ht="15">
      <c r="A37" s="34"/>
      <c r="B37" s="92">
        <v>35</v>
      </c>
      <c r="C37" s="120" t="s">
        <v>52</v>
      </c>
      <c r="D37" s="94">
        <v>1</v>
      </c>
      <c r="E37" s="94">
        <v>0</v>
      </c>
      <c r="F37" s="94">
        <v>120</v>
      </c>
      <c r="G37" s="94">
        <v>1709.9</v>
      </c>
      <c r="H37" s="97">
        <v>2</v>
      </c>
    </row>
    <row r="38" spans="1:8" ht="15">
      <c r="A38" s="26"/>
      <c r="B38" s="92">
        <v>301</v>
      </c>
      <c r="C38" s="120" t="s">
        <v>157</v>
      </c>
      <c r="D38" s="228"/>
      <c r="E38" s="228"/>
      <c r="F38" s="228"/>
      <c r="G38" s="229">
        <v>469.5</v>
      </c>
      <c r="H38" s="101"/>
    </row>
    <row r="39" spans="1:8" ht="15">
      <c r="A39" s="26"/>
      <c r="B39" s="85">
        <v>303</v>
      </c>
      <c r="C39" s="121" t="s">
        <v>53</v>
      </c>
      <c r="D39" s="228"/>
      <c r="E39" s="228"/>
      <c r="F39" s="228"/>
      <c r="G39" s="229">
        <v>382.9</v>
      </c>
      <c r="H39" s="101"/>
    </row>
    <row r="40" spans="1:8" ht="14.25">
      <c r="A40" s="26"/>
      <c r="B40" s="80">
        <v>40</v>
      </c>
      <c r="C40" s="81" t="s">
        <v>166</v>
      </c>
      <c r="D40" s="82">
        <v>0</v>
      </c>
      <c r="E40" s="82">
        <v>0</v>
      </c>
      <c r="F40" s="82"/>
      <c r="G40" s="82">
        <v>1704</v>
      </c>
      <c r="H40" s="230" t="s">
        <v>80</v>
      </c>
    </row>
    <row r="41" spans="1:8" ht="15">
      <c r="A41" s="26"/>
      <c r="B41" s="92">
        <v>404</v>
      </c>
      <c r="C41" s="93" t="s">
        <v>160</v>
      </c>
      <c r="D41" s="231">
        <v>0</v>
      </c>
      <c r="E41" s="231">
        <v>0</v>
      </c>
      <c r="F41" s="231"/>
      <c r="G41" s="231"/>
      <c r="H41" s="232" t="s">
        <v>80</v>
      </c>
    </row>
    <row r="42" spans="1:8" ht="15">
      <c r="A42" s="26"/>
      <c r="B42" s="85">
        <v>405</v>
      </c>
      <c r="C42" s="108" t="s">
        <v>161</v>
      </c>
      <c r="D42" s="109">
        <v>0</v>
      </c>
      <c r="E42" s="109">
        <v>0</v>
      </c>
      <c r="F42" s="109">
        <v>1303</v>
      </c>
      <c r="G42" s="109"/>
      <c r="H42" s="233" t="s">
        <v>80</v>
      </c>
    </row>
    <row r="43" spans="1:8" ht="14.25">
      <c r="A43" s="26"/>
      <c r="B43" s="80">
        <v>50</v>
      </c>
      <c r="C43" s="81" t="s">
        <v>167</v>
      </c>
      <c r="D43" s="125">
        <v>33450.9</v>
      </c>
      <c r="E43" s="125">
        <v>2680.9</v>
      </c>
      <c r="F43" s="125">
        <v>1303</v>
      </c>
      <c r="G43" s="125">
        <v>2242.6</v>
      </c>
      <c r="H43" s="128">
        <v>28.3</v>
      </c>
    </row>
    <row r="44" spans="1:8" ht="14.25">
      <c r="A44" s="26"/>
      <c r="B44" s="129">
        <v>53</v>
      </c>
      <c r="C44" s="130" t="s">
        <v>168</v>
      </c>
      <c r="D44" s="125">
        <v>0</v>
      </c>
      <c r="E44" s="125">
        <v>0</v>
      </c>
      <c r="F44" s="125">
        <v>0</v>
      </c>
      <c r="G44" s="125">
        <v>0</v>
      </c>
      <c r="H44" s="128">
        <v>0</v>
      </c>
    </row>
    <row r="45" spans="1:8" ht="14.25">
      <c r="A45" s="26"/>
      <c r="B45" s="129">
        <v>55</v>
      </c>
      <c r="C45" s="130" t="s">
        <v>169</v>
      </c>
      <c r="D45" s="125">
        <v>0</v>
      </c>
      <c r="E45" s="125">
        <v>0</v>
      </c>
      <c r="F45" s="125">
        <v>418.9704532155254</v>
      </c>
      <c r="G45" s="125">
        <v>0</v>
      </c>
      <c r="H45" s="131"/>
    </row>
    <row r="46" spans="1:8" ht="15">
      <c r="A46" s="34"/>
      <c r="B46" s="92">
        <v>551</v>
      </c>
      <c r="C46" s="93" t="s">
        <v>170</v>
      </c>
      <c r="D46" s="94">
        <v>0</v>
      </c>
      <c r="E46" s="94">
        <v>0</v>
      </c>
      <c r="F46" s="94">
        <v>260</v>
      </c>
      <c r="G46" s="94">
        <v>0</v>
      </c>
      <c r="H46" s="132"/>
    </row>
    <row r="47" spans="1:8" ht="15">
      <c r="A47" s="34"/>
      <c r="B47" s="92">
        <v>585</v>
      </c>
      <c r="C47" s="93" t="s">
        <v>54</v>
      </c>
      <c r="D47" s="94">
        <v>0</v>
      </c>
      <c r="E47" s="94">
        <v>0</v>
      </c>
      <c r="F47" s="94">
        <v>15</v>
      </c>
      <c r="G47" s="94">
        <v>0</v>
      </c>
      <c r="H47" s="132"/>
    </row>
    <row r="48" spans="1:8" ht="14.25">
      <c r="A48" s="26"/>
      <c r="B48" s="129">
        <v>60</v>
      </c>
      <c r="C48" s="130" t="s">
        <v>172</v>
      </c>
      <c r="D48" s="125">
        <v>3211.2864</v>
      </c>
      <c r="E48" s="125">
        <v>221</v>
      </c>
      <c r="F48" s="125">
        <v>884.0295467844745</v>
      </c>
      <c r="G48" s="125">
        <v>66</v>
      </c>
      <c r="H48" s="131"/>
    </row>
    <row r="49" spans="1:8" ht="15">
      <c r="A49" s="26"/>
      <c r="B49" s="92">
        <v>61</v>
      </c>
      <c r="C49" s="130" t="s">
        <v>173</v>
      </c>
      <c r="D49" s="133">
        <v>3211.2864</v>
      </c>
      <c r="E49" s="133">
        <v>221</v>
      </c>
      <c r="F49" s="94">
        <v>812</v>
      </c>
      <c r="G49" s="94">
        <v>66</v>
      </c>
      <c r="H49" s="132"/>
    </row>
    <row r="50" spans="1:8" ht="15">
      <c r="A50" s="34"/>
      <c r="B50" s="92">
        <v>601</v>
      </c>
      <c r="C50" s="93" t="s">
        <v>174</v>
      </c>
      <c r="D50" s="135">
        <v>0</v>
      </c>
      <c r="E50" s="135">
        <v>0</v>
      </c>
      <c r="F50" s="235">
        <v>91.53088002056374</v>
      </c>
      <c r="G50" s="235">
        <v>0</v>
      </c>
      <c r="H50" s="138"/>
    </row>
    <row r="51" spans="1:8" ht="14.25">
      <c r="A51" s="26"/>
      <c r="B51" s="129">
        <v>65</v>
      </c>
      <c r="C51" s="130" t="s">
        <v>175</v>
      </c>
      <c r="D51" s="125">
        <v>30239.6136</v>
      </c>
      <c r="E51" s="125">
        <v>2459.9</v>
      </c>
      <c r="F51" s="142"/>
      <c r="G51" s="236"/>
      <c r="H51" s="141"/>
    </row>
    <row r="52" spans="1:8" ht="14.25">
      <c r="A52" s="26"/>
      <c r="B52" s="129">
        <v>70</v>
      </c>
      <c r="C52" s="130" t="s">
        <v>176</v>
      </c>
      <c r="D52" s="142"/>
      <c r="E52" s="125">
        <v>0</v>
      </c>
      <c r="F52" s="142"/>
      <c r="G52" s="125">
        <v>2176.6</v>
      </c>
      <c r="H52" s="128">
        <v>28.3</v>
      </c>
    </row>
    <row r="53" spans="1:8" ht="15">
      <c r="A53" s="26"/>
      <c r="B53" s="143">
        <v>73</v>
      </c>
      <c r="C53" s="144" t="s">
        <v>177</v>
      </c>
      <c r="D53" s="237"/>
      <c r="E53" s="237"/>
      <c r="F53" s="237"/>
      <c r="G53" s="238">
        <v>1712</v>
      </c>
      <c r="H53" s="77"/>
    </row>
    <row r="54" spans="1:8" ht="14.25">
      <c r="A54" s="26"/>
      <c r="C54" s="149"/>
      <c r="D54" s="239"/>
      <c r="E54" s="239"/>
      <c r="F54" s="239"/>
      <c r="G54" s="239"/>
      <c r="H54" s="72"/>
    </row>
    <row r="55" spans="1:8" ht="14.25">
      <c r="A55" s="26"/>
      <c r="C55" s="149"/>
      <c r="D55" s="239"/>
      <c r="E55" s="239"/>
      <c r="F55" s="239"/>
      <c r="G55" s="239"/>
      <c r="H55" s="72"/>
    </row>
    <row r="56" spans="1:8" ht="15">
      <c r="A56" s="26"/>
      <c r="B56" s="150">
        <v>241</v>
      </c>
      <c r="C56" s="151" t="s">
        <v>178</v>
      </c>
      <c r="D56" s="240">
        <v>0</v>
      </c>
      <c r="E56" s="240">
        <v>0</v>
      </c>
      <c r="F56" s="240">
        <v>0</v>
      </c>
      <c r="G56" s="241" t="s">
        <v>66</v>
      </c>
      <c r="H56" s="153">
        <v>0</v>
      </c>
    </row>
    <row r="57" spans="1:8" ht="15">
      <c r="A57" s="26"/>
      <c r="B57" s="85">
        <v>341</v>
      </c>
      <c r="C57" s="154" t="s">
        <v>179</v>
      </c>
      <c r="D57" s="109">
        <v>0</v>
      </c>
      <c r="E57" s="109">
        <v>0</v>
      </c>
      <c r="F57" s="109">
        <v>0</v>
      </c>
      <c r="G57" s="242" t="s">
        <v>66</v>
      </c>
      <c r="H57" s="124">
        <v>0</v>
      </c>
    </row>
    <row r="58" spans="2:8" ht="15">
      <c r="B58" s="156"/>
      <c r="C58" s="34"/>
      <c r="D58" s="243"/>
      <c r="E58" s="243"/>
      <c r="F58" s="243"/>
      <c r="G58" s="243"/>
      <c r="H58" s="34"/>
    </row>
    <row r="59" spans="1:8" ht="15">
      <c r="A59" s="26" t="s">
        <v>180</v>
      </c>
      <c r="B59" s="156"/>
      <c r="C59" s="34"/>
      <c r="D59" s="243"/>
      <c r="E59" s="243"/>
      <c r="F59" s="243"/>
      <c r="G59" s="243"/>
      <c r="H59" s="34"/>
    </row>
    <row r="60" spans="1:8" ht="15">
      <c r="A60" s="34"/>
      <c r="B60" s="157">
        <v>45</v>
      </c>
      <c r="C60" s="158" t="s">
        <v>181</v>
      </c>
      <c r="D60" s="82">
        <v>0</v>
      </c>
      <c r="E60" s="82">
        <v>0</v>
      </c>
      <c r="F60" s="82"/>
      <c r="G60" s="82">
        <v>467</v>
      </c>
      <c r="H60" s="84"/>
    </row>
    <row r="61" spans="1:8" ht="14.25">
      <c r="A61" s="26"/>
      <c r="B61" s="129">
        <v>80</v>
      </c>
      <c r="C61" s="159" t="s">
        <v>182</v>
      </c>
      <c r="D61" s="160">
        <v>0.9999036454151277</v>
      </c>
      <c r="E61" s="160">
        <v>1</v>
      </c>
      <c r="F61" s="160">
        <v>0.7844311377245509</v>
      </c>
      <c r="G61" s="160">
        <v>2.2081512530098992</v>
      </c>
      <c r="H61" s="161">
        <v>0.5724381625441696</v>
      </c>
    </row>
    <row r="62" spans="1:8" ht="14.25">
      <c r="A62" s="26"/>
      <c r="B62" s="162">
        <v>90</v>
      </c>
      <c r="C62" s="163" t="s">
        <v>183</v>
      </c>
      <c r="D62" s="244"/>
      <c r="E62" s="244"/>
      <c r="F62" s="244"/>
      <c r="G62" s="244">
        <v>35.25714748521908</v>
      </c>
      <c r="H62" s="168">
        <v>0.458410950028347</v>
      </c>
    </row>
    <row r="63" spans="1:8" ht="15">
      <c r="A63" s="34"/>
      <c r="B63" s="169"/>
      <c r="C63" s="156" t="s">
        <v>184</v>
      </c>
      <c r="D63" s="78"/>
      <c r="E63" s="78"/>
      <c r="F63" s="170"/>
      <c r="G63" s="149"/>
      <c r="H63" s="34"/>
    </row>
    <row r="64" spans="1:8" ht="15">
      <c r="A64" s="34"/>
      <c r="C64" s="78" t="s">
        <v>90</v>
      </c>
      <c r="D64" s="200">
        <v>61735</v>
      </c>
      <c r="E64" s="201">
        <v>61735</v>
      </c>
      <c r="F64" s="201">
        <v>61735</v>
      </c>
      <c r="G64" s="201">
        <v>61735</v>
      </c>
      <c r="H64" s="201">
        <v>61735</v>
      </c>
    </row>
    <row r="65" spans="1:8" ht="15">
      <c r="A65" s="34"/>
      <c r="B65" s="169"/>
      <c r="C65" s="78" t="s">
        <v>40</v>
      </c>
      <c r="D65" s="34"/>
      <c r="E65" s="26"/>
      <c r="F65" s="177"/>
      <c r="G65" s="178"/>
      <c r="H65" s="174"/>
    </row>
    <row r="66" spans="1:8" ht="15.75">
      <c r="A66" s="15"/>
      <c r="C66" s="78" t="s">
        <v>41</v>
      </c>
      <c r="E66" s="72"/>
      <c r="H66" s="178"/>
    </row>
    <row r="67" ht="14.25">
      <c r="C67" s="175" t="s">
        <v>42</v>
      </c>
    </row>
    <row r="68" ht="14.25">
      <c r="C68" s="175" t="s">
        <v>43</v>
      </c>
    </row>
    <row r="69" ht="14.25">
      <c r="C69" s="175" t="s">
        <v>44</v>
      </c>
    </row>
    <row r="70" ht="14.25">
      <c r="C70" s="175" t="s">
        <v>45</v>
      </c>
    </row>
    <row r="71" ht="14.25">
      <c r="C71" s="179" t="s">
        <v>46</v>
      </c>
    </row>
  </sheetData>
  <sheetProtection/>
  <mergeCells count="1">
    <mergeCell ref="B3:H3"/>
  </mergeCells>
  <printOptions horizontalCentered="1"/>
  <pageMargins left="0" right="0" top="0" bottom="0.5118055555555555" header="0.5118055555555555" footer="0.5118055555555555"/>
  <pageSetup horizontalDpi="300" verticalDpi="300" orientation="portrait" paperSize="9" scale="71"/>
  <headerFooter alignWithMargins="0">
    <oddFooter>&amp;C&amp;"Times New Roman,Normal"&amp;12 83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PageLayoutView="0" workbookViewId="0" topLeftCell="A34">
      <selection activeCell="A1" sqref="A1"/>
    </sheetView>
  </sheetViews>
  <sheetFormatPr defaultColWidth="11.421875" defaultRowHeight="12.75"/>
  <cols>
    <col min="1" max="1" width="3.8515625" style="16" customWidth="1"/>
    <col min="2" max="2" width="4.8515625" style="16" customWidth="1"/>
    <col min="3" max="3" width="48.00390625" style="16" customWidth="1"/>
    <col min="4" max="4" width="15.7109375" style="16" customWidth="1"/>
    <col min="5" max="5" width="13.140625" style="16" customWidth="1"/>
    <col min="6" max="6" width="17.140625" style="16" customWidth="1"/>
    <col min="7" max="7" width="17.421875" style="16" customWidth="1"/>
    <col min="8" max="8" width="20.421875" style="16" customWidth="1"/>
    <col min="9" max="9" width="19.421875" style="16" customWidth="1"/>
    <col min="10" max="16384" width="11.421875" style="16" customWidth="1"/>
  </cols>
  <sheetData>
    <row r="1" spans="1:8" ht="15.75">
      <c r="A1" s="23"/>
      <c r="B1" s="204"/>
      <c r="C1" s="23"/>
      <c r="D1" s="23"/>
      <c r="E1" s="23"/>
      <c r="F1" s="19"/>
      <c r="G1" s="19"/>
      <c r="H1" s="19"/>
    </row>
    <row r="2" spans="1:8" ht="12.75">
      <c r="A2" s="205"/>
      <c r="B2" s="19"/>
      <c r="C2" s="19"/>
      <c r="D2" s="19"/>
      <c r="E2" s="19"/>
      <c r="F2" s="19"/>
      <c r="G2" s="19"/>
      <c r="H2" s="19"/>
    </row>
    <row r="3" spans="1:8" ht="18.75">
      <c r="A3" s="205"/>
      <c r="B3" s="483" t="s">
        <v>124</v>
      </c>
      <c r="C3" s="483"/>
      <c r="D3" s="483"/>
      <c r="E3" s="483"/>
      <c r="F3" s="483"/>
      <c r="G3" s="483"/>
      <c r="H3" s="483"/>
    </row>
    <row r="4" spans="1:8" ht="15.75">
      <c r="A4" s="205"/>
      <c r="B4" s="19"/>
      <c r="C4" s="22"/>
      <c r="D4" s="19"/>
      <c r="E4" s="23"/>
      <c r="F4" s="24"/>
      <c r="G4" s="19"/>
      <c r="H4" s="19"/>
    </row>
    <row r="5" spans="1:8" ht="12.75">
      <c r="A5" s="205"/>
      <c r="B5" s="19"/>
      <c r="C5" s="245"/>
      <c r="D5" s="25"/>
      <c r="E5" s="25"/>
      <c r="F5" s="24"/>
      <c r="G5" s="19"/>
      <c r="H5" s="19"/>
    </row>
    <row r="6" spans="1:8" ht="15">
      <c r="A6" s="29"/>
      <c r="B6" s="27" t="s">
        <v>125</v>
      </c>
      <c r="C6" s="28"/>
      <c r="D6" s="27" t="s">
        <v>126</v>
      </c>
      <c r="E6" s="29"/>
      <c r="F6" s="28"/>
      <c r="G6" s="246" t="s">
        <v>91</v>
      </c>
      <c r="H6" s="28"/>
    </row>
    <row r="7" spans="1:8" ht="15">
      <c r="A7" s="28"/>
      <c r="B7" s="32"/>
      <c r="C7" s="33"/>
      <c r="D7" s="29"/>
      <c r="E7" s="29"/>
      <c r="F7" s="29"/>
      <c r="G7" s="28"/>
      <c r="H7" s="28"/>
    </row>
    <row r="8" spans="1:8" ht="15">
      <c r="A8" s="33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</row>
    <row r="9" spans="1:8" ht="15">
      <c r="A9" s="33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</row>
    <row r="10" spans="1:8" ht="15">
      <c r="A10" s="33"/>
      <c r="B10" s="38" t="s">
        <v>136</v>
      </c>
      <c r="C10" s="39"/>
      <c r="D10" s="41" t="s">
        <v>137</v>
      </c>
      <c r="E10" s="42" t="s">
        <v>138</v>
      </c>
      <c r="F10" s="42"/>
      <c r="G10" s="38" t="s">
        <v>139</v>
      </c>
      <c r="H10" s="38"/>
    </row>
    <row r="11" spans="1:8" ht="15">
      <c r="A11" s="33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6">
        <v>1520</v>
      </c>
      <c r="H11" s="46">
        <v>4900</v>
      </c>
    </row>
    <row r="12" spans="1:8" ht="15">
      <c r="A12" s="19"/>
      <c r="B12" s="47"/>
      <c r="C12" s="48"/>
      <c r="D12" s="49"/>
      <c r="E12" s="49"/>
      <c r="F12" s="49"/>
      <c r="G12" s="187"/>
      <c r="H12" s="49"/>
    </row>
    <row r="13" spans="1:8" ht="15">
      <c r="A13" s="29" t="s">
        <v>78</v>
      </c>
      <c r="B13" s="47"/>
      <c r="C13" s="48"/>
      <c r="D13" s="49"/>
      <c r="E13" s="49"/>
      <c r="F13" s="51" t="s">
        <v>144</v>
      </c>
      <c r="G13" s="51" t="s">
        <v>144</v>
      </c>
      <c r="H13" s="52" t="s">
        <v>145</v>
      </c>
    </row>
    <row r="14" spans="1:8" ht="14.25">
      <c r="A14" s="53"/>
      <c r="B14" s="54"/>
      <c r="C14" s="55" t="s">
        <v>146</v>
      </c>
      <c r="D14" s="247">
        <v>400.4</v>
      </c>
      <c r="E14" s="247">
        <v>40.598</v>
      </c>
      <c r="F14" s="247">
        <v>29382.468</v>
      </c>
      <c r="G14" s="247">
        <v>29382.468</v>
      </c>
      <c r="H14" s="217" t="s">
        <v>92</v>
      </c>
    </row>
    <row r="15" spans="1:8" ht="14.25">
      <c r="A15" s="26"/>
      <c r="B15" s="60"/>
      <c r="C15" s="61" t="s">
        <v>148</v>
      </c>
      <c r="D15" s="248">
        <v>733.2167832167831</v>
      </c>
      <c r="E15" s="248">
        <v>758.9043795260851</v>
      </c>
      <c r="F15" s="249">
        <v>0.031</v>
      </c>
      <c r="G15" s="249">
        <v>0.14345289170399164</v>
      </c>
      <c r="H15" s="65"/>
    </row>
    <row r="16" spans="1:8" ht="14.25">
      <c r="A16" s="26"/>
      <c r="B16" s="194"/>
      <c r="C16" s="67" t="s">
        <v>149</v>
      </c>
      <c r="D16" s="207">
        <v>29358</v>
      </c>
      <c r="E16" s="207">
        <v>3081</v>
      </c>
      <c r="F16" s="207">
        <v>910.856508</v>
      </c>
      <c r="G16" s="207">
        <v>4215</v>
      </c>
      <c r="H16" s="216">
        <v>13.898</v>
      </c>
    </row>
    <row r="17" spans="1:8" ht="14.25">
      <c r="A17" s="26"/>
      <c r="B17" s="49"/>
      <c r="C17" s="72"/>
      <c r="D17" s="223"/>
      <c r="E17" s="223"/>
      <c r="F17" s="223"/>
      <c r="G17" s="250"/>
      <c r="H17" s="73"/>
    </row>
    <row r="18" spans="1:8" ht="14.25">
      <c r="A18" s="26"/>
      <c r="B18" s="27" t="s">
        <v>150</v>
      </c>
      <c r="C18" s="72"/>
      <c r="D18" s="223"/>
      <c r="E18" s="223"/>
      <c r="F18" s="223"/>
      <c r="G18" s="49" t="s">
        <v>151</v>
      </c>
      <c r="H18" s="73"/>
    </row>
    <row r="19" spans="1:8" ht="14.25">
      <c r="A19" s="26"/>
      <c r="B19" s="49"/>
      <c r="C19" s="72"/>
      <c r="D19" s="223"/>
      <c r="E19" s="223"/>
      <c r="F19" s="223"/>
      <c r="G19" s="224"/>
      <c r="H19" s="73"/>
    </row>
    <row r="20" spans="1:8" ht="14.25">
      <c r="A20" s="26"/>
      <c r="B20" s="54"/>
      <c r="C20" s="55" t="s">
        <v>146</v>
      </c>
      <c r="D20" s="247">
        <v>360.48</v>
      </c>
      <c r="E20" s="247">
        <v>37.87038364167478</v>
      </c>
      <c r="F20" s="247">
        <v>26508.468</v>
      </c>
      <c r="G20" s="247">
        <v>26508.468</v>
      </c>
      <c r="H20" s="75"/>
    </row>
    <row r="21" spans="1:8" ht="14.25">
      <c r="A21" s="26"/>
      <c r="B21" s="60"/>
      <c r="C21" s="61" t="s">
        <v>148</v>
      </c>
      <c r="D21" s="248">
        <v>736.0463826009765</v>
      </c>
      <c r="E21" s="248">
        <v>758.9043795260851</v>
      </c>
      <c r="F21" s="249">
        <v>0.031</v>
      </c>
      <c r="G21" s="249">
        <v>0.14836768386615173</v>
      </c>
      <c r="H21" s="76"/>
    </row>
    <row r="22" spans="1:8" ht="14.25">
      <c r="A22" s="26"/>
      <c r="B22" s="194"/>
      <c r="C22" s="67" t="s">
        <v>149</v>
      </c>
      <c r="D22" s="207">
        <v>26533</v>
      </c>
      <c r="E22" s="207">
        <v>2874</v>
      </c>
      <c r="F22" s="207">
        <v>821.762508</v>
      </c>
      <c r="G22" s="207">
        <v>3933</v>
      </c>
      <c r="H22" s="77"/>
    </row>
    <row r="23" spans="1:5" ht="14.25">
      <c r="A23" s="26"/>
      <c r="B23" s="49"/>
      <c r="C23" s="72"/>
      <c r="D23" s="223"/>
      <c r="E23" s="224"/>
    </row>
    <row r="24" spans="1:5" ht="14.25">
      <c r="A24" s="78" t="s">
        <v>73</v>
      </c>
      <c r="B24" s="78"/>
      <c r="C24" s="78"/>
      <c r="D24" s="171"/>
      <c r="E24" s="171"/>
    </row>
    <row r="25" spans="1:8" ht="14.25">
      <c r="A25" s="78"/>
      <c r="B25" s="78"/>
      <c r="C25" s="78"/>
      <c r="D25" s="171" t="s">
        <v>74</v>
      </c>
      <c r="E25" s="171"/>
      <c r="F25" s="171"/>
      <c r="G25" s="251" t="s">
        <v>75</v>
      </c>
      <c r="H25" s="78"/>
    </row>
    <row r="26" spans="1:8" ht="14.25">
      <c r="A26" s="26"/>
      <c r="B26" s="80">
        <v>12</v>
      </c>
      <c r="C26" s="81" t="s">
        <v>153</v>
      </c>
      <c r="D26" s="82">
        <v>29358</v>
      </c>
      <c r="E26" s="82">
        <v>3081</v>
      </c>
      <c r="F26" s="82">
        <v>924</v>
      </c>
      <c r="G26" s="82">
        <v>4215</v>
      </c>
      <c r="H26" s="252">
        <v>13.898</v>
      </c>
    </row>
    <row r="27" spans="1:8" ht="15">
      <c r="A27" s="26"/>
      <c r="B27" s="85">
        <v>95</v>
      </c>
      <c r="C27" s="86" t="s">
        <v>154</v>
      </c>
      <c r="D27" s="87"/>
      <c r="E27" s="87"/>
      <c r="F27" s="87"/>
      <c r="G27" s="109">
        <v>3933</v>
      </c>
      <c r="H27" s="91"/>
    </row>
    <row r="28" spans="1:8" ht="14.25">
      <c r="A28" s="26"/>
      <c r="B28" s="80">
        <v>20</v>
      </c>
      <c r="C28" s="81" t="s">
        <v>155</v>
      </c>
      <c r="D28" s="82">
        <v>1</v>
      </c>
      <c r="E28" s="82">
        <v>0</v>
      </c>
      <c r="F28" s="82">
        <v>488</v>
      </c>
      <c r="G28" s="82">
        <f>283+627</f>
        <v>910</v>
      </c>
      <c r="H28" s="84">
        <v>17</v>
      </c>
    </row>
    <row r="29" spans="1:8" ht="15">
      <c r="A29" s="26"/>
      <c r="B29" s="92">
        <v>25</v>
      </c>
      <c r="C29" s="93" t="s">
        <v>50</v>
      </c>
      <c r="D29" s="94">
        <v>1</v>
      </c>
      <c r="E29" s="94">
        <v>0</v>
      </c>
      <c r="F29" s="94">
        <v>152</v>
      </c>
      <c r="G29" s="253">
        <v>743</v>
      </c>
      <c r="H29" s="97">
        <v>8</v>
      </c>
    </row>
    <row r="30" spans="1:8" ht="15">
      <c r="A30" s="26"/>
      <c r="B30" s="98">
        <v>201</v>
      </c>
      <c r="C30" s="99" t="s">
        <v>157</v>
      </c>
      <c r="D30" s="228"/>
      <c r="E30" s="228"/>
      <c r="F30" s="228"/>
      <c r="G30" s="254">
        <v>623</v>
      </c>
      <c r="H30" s="101"/>
    </row>
    <row r="31" spans="1:8" ht="15">
      <c r="A31" s="26"/>
      <c r="B31" s="98">
        <v>203</v>
      </c>
      <c r="C31" s="99" t="s">
        <v>51</v>
      </c>
      <c r="D31" s="228"/>
      <c r="E31" s="228"/>
      <c r="F31" s="228"/>
      <c r="G31" s="229">
        <v>570</v>
      </c>
      <c r="H31" s="101"/>
    </row>
    <row r="32" spans="1:8" ht="14.25">
      <c r="A32" s="26"/>
      <c r="B32" s="80">
        <v>100</v>
      </c>
      <c r="C32" s="103" t="s">
        <v>159</v>
      </c>
      <c r="D32" s="82">
        <v>0</v>
      </c>
      <c r="E32" s="82">
        <v>0</v>
      </c>
      <c r="F32" s="82"/>
      <c r="G32" s="82">
        <v>1704</v>
      </c>
      <c r="H32" s="230" t="s">
        <v>80</v>
      </c>
    </row>
    <row r="33" spans="1:8" ht="15">
      <c r="A33" s="26"/>
      <c r="B33" s="92">
        <v>104</v>
      </c>
      <c r="C33" s="93" t="s">
        <v>160</v>
      </c>
      <c r="D33" s="231">
        <v>0</v>
      </c>
      <c r="E33" s="231">
        <v>0</v>
      </c>
      <c r="F33" s="231"/>
      <c r="G33" s="231"/>
      <c r="H33" s="232" t="s">
        <v>80</v>
      </c>
    </row>
    <row r="34" spans="1:8" ht="15">
      <c r="A34" s="26"/>
      <c r="B34" s="85">
        <v>105</v>
      </c>
      <c r="C34" s="108" t="s">
        <v>161</v>
      </c>
      <c r="D34" s="109">
        <v>0</v>
      </c>
      <c r="E34" s="109">
        <v>0</v>
      </c>
      <c r="F34" s="109"/>
      <c r="G34" s="109"/>
      <c r="H34" s="233" t="s">
        <v>80</v>
      </c>
    </row>
    <row r="35" spans="1:8" ht="14.25">
      <c r="A35" s="26"/>
      <c r="B35" s="113">
        <v>991</v>
      </c>
      <c r="C35" s="114" t="s">
        <v>162</v>
      </c>
      <c r="D35" s="115">
        <v>29359</v>
      </c>
      <c r="E35" s="115">
        <v>3081</v>
      </c>
      <c r="F35" s="115">
        <v>1286</v>
      </c>
      <c r="G35" s="234">
        <f>+G32+G28+G26</f>
        <v>6829</v>
      </c>
      <c r="H35" s="255">
        <v>30.898</v>
      </c>
    </row>
    <row r="36" spans="1:8" ht="14.25">
      <c r="A36" s="26"/>
      <c r="B36" s="80">
        <v>30</v>
      </c>
      <c r="C36" s="119" t="s">
        <v>163</v>
      </c>
      <c r="D36" s="82">
        <v>3</v>
      </c>
      <c r="E36" s="82">
        <v>0</v>
      </c>
      <c r="F36" s="82">
        <v>467</v>
      </c>
      <c r="G36" s="256">
        <f>2463+513</f>
        <v>2976</v>
      </c>
      <c r="H36" s="84">
        <v>2</v>
      </c>
    </row>
    <row r="37" spans="1:8" ht="15">
      <c r="A37" s="34"/>
      <c r="B37" s="92">
        <v>35</v>
      </c>
      <c r="C37" s="120" t="s">
        <v>52</v>
      </c>
      <c r="D37" s="94">
        <v>3</v>
      </c>
      <c r="E37" s="94">
        <v>0</v>
      </c>
      <c r="F37" s="94">
        <v>92</v>
      </c>
      <c r="G37" s="253">
        <v>1718</v>
      </c>
      <c r="H37" s="97">
        <v>1</v>
      </c>
    </row>
    <row r="38" spans="1:8" ht="15">
      <c r="A38" s="26"/>
      <c r="B38" s="92">
        <v>301</v>
      </c>
      <c r="C38" s="120" t="s">
        <v>157</v>
      </c>
      <c r="D38" s="228"/>
      <c r="E38" s="228"/>
      <c r="F38" s="228"/>
      <c r="G38" s="254">
        <v>499</v>
      </c>
      <c r="H38" s="101"/>
    </row>
    <row r="39" spans="1:8" ht="15">
      <c r="A39" s="26"/>
      <c r="B39" s="85">
        <v>303</v>
      </c>
      <c r="C39" s="121" t="s">
        <v>53</v>
      </c>
      <c r="D39" s="228"/>
      <c r="E39" s="228"/>
      <c r="F39" s="228"/>
      <c r="G39" s="254">
        <v>406</v>
      </c>
      <c r="H39" s="101"/>
    </row>
    <row r="40" spans="1:8" ht="14.25">
      <c r="A40" s="26"/>
      <c r="B40" s="80">
        <v>40</v>
      </c>
      <c r="C40" s="81" t="s">
        <v>166</v>
      </c>
      <c r="D40" s="82">
        <v>0</v>
      </c>
      <c r="E40" s="82">
        <v>0</v>
      </c>
      <c r="F40" s="82"/>
      <c r="G40" s="82">
        <v>1572</v>
      </c>
      <c r="H40" s="230" t="s">
        <v>80</v>
      </c>
    </row>
    <row r="41" spans="1:8" ht="15">
      <c r="A41" s="26"/>
      <c r="B41" s="92">
        <v>404</v>
      </c>
      <c r="C41" s="93" t="s">
        <v>160</v>
      </c>
      <c r="D41" s="231">
        <v>0</v>
      </c>
      <c r="E41" s="231">
        <v>0</v>
      </c>
      <c r="F41" s="231"/>
      <c r="G41" s="231"/>
      <c r="H41" s="232" t="s">
        <v>80</v>
      </c>
    </row>
    <row r="42" spans="1:8" ht="15">
      <c r="A42" s="26"/>
      <c r="B42" s="85">
        <v>405</v>
      </c>
      <c r="C42" s="108" t="s">
        <v>161</v>
      </c>
      <c r="D42" s="109">
        <v>0</v>
      </c>
      <c r="E42" s="109">
        <v>0</v>
      </c>
      <c r="F42" s="109">
        <v>1160</v>
      </c>
      <c r="G42" s="109"/>
      <c r="H42" s="233" t="s">
        <v>80</v>
      </c>
    </row>
    <row r="43" spans="1:8" ht="14.25">
      <c r="A43" s="26"/>
      <c r="B43" s="80">
        <v>50</v>
      </c>
      <c r="C43" s="81" t="s">
        <v>167</v>
      </c>
      <c r="D43" s="125">
        <v>29356</v>
      </c>
      <c r="E43" s="125">
        <v>3081</v>
      </c>
      <c r="F43" s="125">
        <v>1286</v>
      </c>
      <c r="G43" s="125">
        <f>+G35-G36-G40</f>
        <v>2281</v>
      </c>
      <c r="H43" s="257">
        <v>28.898</v>
      </c>
    </row>
    <row r="44" spans="1:8" ht="14.25">
      <c r="A44" s="26"/>
      <c r="B44" s="129">
        <v>53</v>
      </c>
      <c r="C44" s="130" t="s">
        <v>168</v>
      </c>
      <c r="D44" s="125">
        <v>0</v>
      </c>
      <c r="E44" s="125">
        <v>0</v>
      </c>
      <c r="F44" s="125">
        <v>0</v>
      </c>
      <c r="G44" s="125">
        <v>0</v>
      </c>
      <c r="H44" s="128">
        <v>0</v>
      </c>
    </row>
    <row r="45" spans="1:8" ht="14.25">
      <c r="A45" s="26"/>
      <c r="B45" s="129">
        <v>55</v>
      </c>
      <c r="C45" s="130" t="s">
        <v>169</v>
      </c>
      <c r="D45" s="125">
        <v>0</v>
      </c>
      <c r="E45" s="125">
        <v>0</v>
      </c>
      <c r="F45" s="125">
        <v>414</v>
      </c>
      <c r="G45" s="125">
        <v>0</v>
      </c>
      <c r="H45" s="131"/>
    </row>
    <row r="46" spans="1:8" ht="15">
      <c r="A46" s="34"/>
      <c r="B46" s="92">
        <v>551</v>
      </c>
      <c r="C46" s="93" t="s">
        <v>170</v>
      </c>
      <c r="D46" s="94">
        <v>0</v>
      </c>
      <c r="E46" s="94">
        <v>0</v>
      </c>
      <c r="F46" s="94">
        <v>344</v>
      </c>
      <c r="G46" s="94">
        <v>0</v>
      </c>
      <c r="H46" s="132"/>
    </row>
    <row r="47" spans="1:8" ht="15">
      <c r="A47" s="34"/>
      <c r="B47" s="92">
        <v>585</v>
      </c>
      <c r="C47" s="93" t="s">
        <v>54</v>
      </c>
      <c r="D47" s="94">
        <v>0</v>
      </c>
      <c r="E47" s="94">
        <v>0</v>
      </c>
      <c r="F47" s="94">
        <v>30</v>
      </c>
      <c r="G47" s="94">
        <v>0</v>
      </c>
      <c r="H47" s="132"/>
    </row>
    <row r="48" spans="1:8" ht="14.25">
      <c r="A48" s="26"/>
      <c r="B48" s="129">
        <v>60</v>
      </c>
      <c r="C48" s="130" t="s">
        <v>172</v>
      </c>
      <c r="D48" s="125">
        <v>2847.5319999999997</v>
      </c>
      <c r="E48" s="125">
        <v>207</v>
      </c>
      <c r="F48" s="125">
        <v>872</v>
      </c>
      <c r="G48" s="125">
        <v>97</v>
      </c>
      <c r="H48" s="131"/>
    </row>
    <row r="49" spans="1:8" ht="15">
      <c r="A49" s="26"/>
      <c r="B49" s="92">
        <v>61</v>
      </c>
      <c r="C49" s="130" t="s">
        <v>173</v>
      </c>
      <c r="D49" s="133">
        <v>2847.5319999999997</v>
      </c>
      <c r="E49" s="133">
        <v>207</v>
      </c>
      <c r="F49" s="94">
        <v>782</v>
      </c>
      <c r="G49" s="94">
        <v>97</v>
      </c>
      <c r="H49" s="132"/>
    </row>
    <row r="50" spans="1:8" ht="15">
      <c r="A50" s="34"/>
      <c r="B50" s="92">
        <v>601</v>
      </c>
      <c r="C50" s="93" t="s">
        <v>174</v>
      </c>
      <c r="D50" s="135">
        <v>0</v>
      </c>
      <c r="E50" s="135">
        <v>0</v>
      </c>
      <c r="F50" s="235">
        <v>90</v>
      </c>
      <c r="G50" s="235">
        <v>0</v>
      </c>
      <c r="H50" s="138"/>
    </row>
    <row r="51" spans="1:8" ht="14.25">
      <c r="A51" s="26"/>
      <c r="B51" s="129">
        <v>65</v>
      </c>
      <c r="C51" s="130" t="s">
        <v>175</v>
      </c>
      <c r="D51" s="125">
        <v>26508.468</v>
      </c>
      <c r="E51" s="125">
        <v>2874</v>
      </c>
      <c r="F51" s="142"/>
      <c r="G51" s="236"/>
      <c r="H51" s="141"/>
    </row>
    <row r="52" spans="1:8" ht="14.25">
      <c r="A52" s="26"/>
      <c r="B52" s="129">
        <v>70</v>
      </c>
      <c r="C52" s="130" t="s">
        <v>176</v>
      </c>
      <c r="D52" s="142"/>
      <c r="E52" s="125">
        <v>0</v>
      </c>
      <c r="F52" s="142"/>
      <c r="G52" s="125">
        <f>+G43-G48</f>
        <v>2184</v>
      </c>
      <c r="H52" s="257">
        <v>28.898</v>
      </c>
    </row>
    <row r="53" spans="1:8" ht="15">
      <c r="A53" s="26"/>
      <c r="B53" s="143">
        <v>73</v>
      </c>
      <c r="C53" s="144" t="s">
        <v>177</v>
      </c>
      <c r="D53" s="237"/>
      <c r="E53" s="237"/>
      <c r="F53" s="237"/>
      <c r="G53" s="238">
        <f>0.79*G52</f>
        <v>1725.3600000000001</v>
      </c>
      <c r="H53" s="77"/>
    </row>
    <row r="54" spans="1:8" ht="14.25">
      <c r="A54" s="26"/>
      <c r="C54" s="149"/>
      <c r="D54" s="239"/>
      <c r="E54" s="239"/>
      <c r="F54" s="239"/>
      <c r="G54" s="239"/>
      <c r="H54" s="72"/>
    </row>
    <row r="55" spans="1:8" ht="14.25">
      <c r="A55" s="26"/>
      <c r="C55" s="149"/>
      <c r="D55" s="239"/>
      <c r="E55" s="239"/>
      <c r="F55" s="239"/>
      <c r="G55" s="239"/>
      <c r="H55" s="72"/>
    </row>
    <row r="56" spans="1:8" ht="15">
      <c r="A56" s="26"/>
      <c r="B56" s="150">
        <v>241</v>
      </c>
      <c r="C56" s="151" t="s">
        <v>178</v>
      </c>
      <c r="D56" s="240">
        <v>0</v>
      </c>
      <c r="E56" s="240">
        <v>0</v>
      </c>
      <c r="F56" s="240">
        <v>0</v>
      </c>
      <c r="G56" s="241" t="s">
        <v>66</v>
      </c>
      <c r="H56" s="153">
        <v>0</v>
      </c>
    </row>
    <row r="57" spans="1:8" ht="15">
      <c r="A57" s="26"/>
      <c r="B57" s="85">
        <v>341</v>
      </c>
      <c r="C57" s="154" t="s">
        <v>179</v>
      </c>
      <c r="D57" s="109">
        <v>0</v>
      </c>
      <c r="E57" s="109">
        <v>0</v>
      </c>
      <c r="F57" s="109">
        <v>0</v>
      </c>
      <c r="G57" s="242" t="s">
        <v>66</v>
      </c>
      <c r="H57" s="124">
        <v>0</v>
      </c>
    </row>
    <row r="58" spans="2:8" ht="15">
      <c r="B58" s="156"/>
      <c r="C58" s="34"/>
      <c r="D58" s="243"/>
      <c r="E58" s="243"/>
      <c r="F58" s="243"/>
      <c r="G58" s="243"/>
      <c r="H58" s="34"/>
    </row>
    <row r="59" spans="1:8" ht="15">
      <c r="A59" s="26" t="s">
        <v>180</v>
      </c>
      <c r="B59" s="156"/>
      <c r="C59" s="34"/>
      <c r="D59" s="243"/>
      <c r="E59" s="243"/>
      <c r="F59" s="243"/>
      <c r="G59" s="243"/>
      <c r="H59" s="34"/>
    </row>
    <row r="60" spans="1:8" ht="15">
      <c r="A60" s="34"/>
      <c r="B60" s="157">
        <v>45</v>
      </c>
      <c r="C60" s="158" t="s">
        <v>181</v>
      </c>
      <c r="D60" s="82">
        <v>0</v>
      </c>
      <c r="E60" s="82">
        <v>0</v>
      </c>
      <c r="F60" s="82"/>
      <c r="G60" s="82">
        <v>-132</v>
      </c>
      <c r="H60" s="84"/>
    </row>
    <row r="61" spans="1:8" ht="14.25">
      <c r="A61" s="26"/>
      <c r="B61" s="129">
        <v>80</v>
      </c>
      <c r="C61" s="159" t="s">
        <v>182</v>
      </c>
      <c r="D61" s="160">
        <v>0.9999036454151277</v>
      </c>
      <c r="E61" s="160">
        <v>1</v>
      </c>
      <c r="F61" s="160">
        <v>0.71850699844479</v>
      </c>
      <c r="G61" s="160">
        <f>+G26/G43</f>
        <v>1.8478737395879001</v>
      </c>
      <c r="H61" s="161">
        <v>0.48093293653540037</v>
      </c>
    </row>
    <row r="62" spans="1:8" ht="14.25">
      <c r="A62" s="26"/>
      <c r="B62" s="162">
        <v>90</v>
      </c>
      <c r="C62" s="163" t="s">
        <v>183</v>
      </c>
      <c r="D62" s="244"/>
      <c r="E62" s="244"/>
      <c r="F62" s="244"/>
      <c r="G62" s="258">
        <f>+G52/D64*1000</f>
        <v>35.15210043457267</v>
      </c>
      <c r="H62" s="168">
        <v>0.4651215193948173</v>
      </c>
    </row>
    <row r="63" spans="1:8" ht="15">
      <c r="A63" s="34"/>
      <c r="B63" s="169"/>
      <c r="C63" s="156" t="s">
        <v>184</v>
      </c>
      <c r="D63" s="78"/>
      <c r="E63" s="78"/>
      <c r="F63" s="170"/>
      <c r="G63" s="149"/>
      <c r="H63" s="34"/>
    </row>
    <row r="64" spans="1:8" ht="15">
      <c r="A64" s="34"/>
      <c r="C64" s="78" t="s">
        <v>93</v>
      </c>
      <c r="D64" s="200">
        <v>62130</v>
      </c>
      <c r="E64" s="201">
        <v>62130</v>
      </c>
      <c r="F64" s="201">
        <v>62130</v>
      </c>
      <c r="G64" s="201">
        <v>62130</v>
      </c>
      <c r="H64" s="201">
        <v>62130</v>
      </c>
    </row>
    <row r="65" spans="1:8" ht="15">
      <c r="A65" s="34"/>
      <c r="B65" s="169"/>
      <c r="C65" s="78" t="s">
        <v>40</v>
      </c>
      <c r="D65" s="34"/>
      <c r="E65" s="26"/>
      <c r="F65" s="177"/>
      <c r="G65" s="178"/>
      <c r="H65" s="174"/>
    </row>
    <row r="66" spans="1:8" ht="15.75">
      <c r="A66" s="15"/>
      <c r="C66" s="78" t="s">
        <v>41</v>
      </c>
      <c r="E66" s="72"/>
      <c r="H66" s="178"/>
    </row>
    <row r="67" ht="14.25">
      <c r="C67" s="175" t="s">
        <v>42</v>
      </c>
    </row>
    <row r="68" ht="14.25">
      <c r="C68" s="175" t="s">
        <v>43</v>
      </c>
    </row>
    <row r="69" ht="14.25">
      <c r="C69" s="175" t="s">
        <v>44</v>
      </c>
    </row>
    <row r="70" ht="14.25">
      <c r="C70" s="175" t="s">
        <v>45</v>
      </c>
    </row>
    <row r="71" ht="14.25">
      <c r="C71" s="179" t="s">
        <v>46</v>
      </c>
    </row>
  </sheetData>
  <sheetProtection/>
  <mergeCells count="1">
    <mergeCell ref="B3:H3"/>
  </mergeCells>
  <printOptions horizontalCentered="1"/>
  <pageMargins left="0" right="0" top="0" bottom="0.5118055555555555" header="0.5118055555555555" footer="0.5118055555555555"/>
  <pageSetup horizontalDpi="300" verticalDpi="300" orientation="portrait" paperSize="9" scale="71"/>
  <headerFooter alignWithMargins="0">
    <oddFooter>&amp;C&amp;"Times New Roman,Normal"&amp;12 77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PageLayoutView="0" workbookViewId="0" topLeftCell="A22">
      <selection activeCell="A1" sqref="A1"/>
    </sheetView>
  </sheetViews>
  <sheetFormatPr defaultColWidth="11.421875" defaultRowHeight="12.75"/>
  <cols>
    <col min="1" max="1" width="3.8515625" style="16" customWidth="1"/>
    <col min="2" max="2" width="4.8515625" style="16" customWidth="1"/>
    <col min="3" max="3" width="48.00390625" style="16" customWidth="1"/>
    <col min="4" max="4" width="15.7109375" style="16" customWidth="1"/>
    <col min="5" max="5" width="24.00390625" style="16" customWidth="1"/>
    <col min="6" max="6" width="0" style="16" hidden="1" customWidth="1"/>
    <col min="7" max="7" width="17.421875" style="16" customWidth="1"/>
    <col min="8" max="8" width="20.421875" style="16" customWidth="1"/>
    <col min="9" max="9" width="19.421875" style="16" customWidth="1"/>
    <col min="10" max="16384" width="11.421875" style="16" customWidth="1"/>
  </cols>
  <sheetData>
    <row r="1" spans="1:8" ht="15.75">
      <c r="A1" s="23"/>
      <c r="B1" s="204"/>
      <c r="C1" s="23"/>
      <c r="D1" s="23"/>
      <c r="E1" s="23"/>
      <c r="F1" s="19"/>
      <c r="G1" s="19"/>
      <c r="H1" s="19"/>
    </row>
    <row r="2" spans="1:8" ht="12.75">
      <c r="A2" s="205"/>
      <c r="B2" s="19"/>
      <c r="C2" s="19"/>
      <c r="D2" s="19"/>
      <c r="E2" s="19"/>
      <c r="F2" s="19"/>
      <c r="G2" s="19"/>
      <c r="H2" s="19"/>
    </row>
    <row r="3" spans="1:8" ht="18.75">
      <c r="A3" s="205"/>
      <c r="B3" s="483" t="s">
        <v>124</v>
      </c>
      <c r="C3" s="483"/>
      <c r="D3" s="483"/>
      <c r="E3" s="483"/>
      <c r="F3" s="483"/>
      <c r="G3" s="483"/>
      <c r="H3" s="483"/>
    </row>
    <row r="4" spans="1:8" ht="15.75">
      <c r="A4" s="205"/>
      <c r="B4" s="19"/>
      <c r="C4" s="22"/>
      <c r="D4" s="19"/>
      <c r="E4" s="23"/>
      <c r="F4" s="24"/>
      <c r="G4" s="19"/>
      <c r="H4" s="19"/>
    </row>
    <row r="5" spans="1:8" ht="12.75">
      <c r="A5" s="205"/>
      <c r="B5" s="19"/>
      <c r="C5" s="245"/>
      <c r="D5" s="25"/>
      <c r="E5" s="25"/>
      <c r="F5" s="24"/>
      <c r="G5" s="19"/>
      <c r="H5" s="19"/>
    </row>
    <row r="6" spans="1:8" ht="15">
      <c r="A6" s="29"/>
      <c r="B6" s="27" t="s">
        <v>125</v>
      </c>
      <c r="C6" s="28"/>
      <c r="D6" s="27" t="s">
        <v>126</v>
      </c>
      <c r="E6" s="29"/>
      <c r="F6" s="28"/>
      <c r="G6" s="246" t="s">
        <v>94</v>
      </c>
      <c r="H6" s="28"/>
    </row>
    <row r="7" spans="1:8" ht="15">
      <c r="A7" s="28"/>
      <c r="B7" s="32"/>
      <c r="C7" s="33"/>
      <c r="D7" s="29"/>
      <c r="E7" s="29"/>
      <c r="F7" s="29"/>
      <c r="G7" s="28"/>
      <c r="H7" s="28"/>
    </row>
    <row r="8" spans="1:8" ht="15">
      <c r="A8" s="33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</row>
    <row r="9" spans="1:8" ht="15">
      <c r="A9" s="33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</row>
    <row r="10" spans="1:8" ht="15">
      <c r="A10" s="33"/>
      <c r="B10" s="38" t="s">
        <v>136</v>
      </c>
      <c r="C10" s="39"/>
      <c r="D10" s="41" t="s">
        <v>137</v>
      </c>
      <c r="E10" s="42" t="s">
        <v>138</v>
      </c>
      <c r="F10" s="42"/>
      <c r="G10" s="38" t="s">
        <v>139</v>
      </c>
      <c r="H10" s="38"/>
    </row>
    <row r="11" spans="1:8" ht="15">
      <c r="A11" s="33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6">
        <v>1520</v>
      </c>
      <c r="H11" s="46">
        <v>4900</v>
      </c>
    </row>
    <row r="12" spans="1:8" ht="15">
      <c r="A12" s="19"/>
      <c r="B12" s="47"/>
      <c r="C12" s="48"/>
      <c r="D12" s="49"/>
      <c r="E12" s="49"/>
      <c r="F12" s="49"/>
      <c r="G12" s="187"/>
      <c r="H12" s="49"/>
    </row>
    <row r="13" spans="1:8" ht="15">
      <c r="A13" s="29" t="s">
        <v>78</v>
      </c>
      <c r="B13" s="47"/>
      <c r="C13" s="48"/>
      <c r="D13" s="49"/>
      <c r="E13" s="49"/>
      <c r="F13" s="51" t="s">
        <v>144</v>
      </c>
      <c r="G13" s="51" t="s">
        <v>144</v>
      </c>
      <c r="H13" s="52" t="s">
        <v>145</v>
      </c>
    </row>
    <row r="14" spans="1:8" ht="15">
      <c r="A14" s="53"/>
      <c r="B14" s="54"/>
      <c r="C14" s="55" t="s">
        <v>146</v>
      </c>
      <c r="D14" s="247">
        <v>384.691</v>
      </c>
      <c r="E14" s="247">
        <v>41.344</v>
      </c>
      <c r="F14" s="259" t="s">
        <v>95</v>
      </c>
      <c r="G14" s="247">
        <v>30791.62</v>
      </c>
      <c r="H14" s="217" t="s">
        <v>96</v>
      </c>
    </row>
    <row r="15" spans="1:8" ht="15">
      <c r="A15" s="26"/>
      <c r="B15" s="60"/>
      <c r="C15" s="61" t="s">
        <v>148</v>
      </c>
      <c r="D15" s="248">
        <v>801.7213815763821</v>
      </c>
      <c r="E15" s="248">
        <v>751.7414860681115</v>
      </c>
      <c r="F15" s="260" t="s">
        <v>97</v>
      </c>
      <c r="G15" s="249">
        <v>0.1440326946097672</v>
      </c>
      <c r="H15" s="65"/>
    </row>
    <row r="16" spans="1:8" ht="14.25">
      <c r="A16" s="26"/>
      <c r="B16" s="194"/>
      <c r="C16" s="67" t="s">
        <v>149</v>
      </c>
      <c r="D16" s="207">
        <v>30841.5</v>
      </c>
      <c r="E16" s="207">
        <v>3108</v>
      </c>
      <c r="F16" s="207"/>
      <c r="G16" s="207">
        <v>4435</v>
      </c>
      <c r="H16" s="216">
        <v>16.062</v>
      </c>
    </row>
    <row r="17" spans="1:8" ht="14.25">
      <c r="A17" s="26"/>
      <c r="B17" s="49"/>
      <c r="C17" s="72"/>
      <c r="D17" s="223"/>
      <c r="E17" s="223"/>
      <c r="F17" s="223"/>
      <c r="G17" s="250"/>
      <c r="H17" s="73"/>
    </row>
    <row r="18" spans="1:8" ht="14.25">
      <c r="A18" s="26"/>
      <c r="B18" s="27" t="s">
        <v>150</v>
      </c>
      <c r="C18" s="72"/>
      <c r="D18" s="223"/>
      <c r="E18" s="223"/>
      <c r="F18" s="223"/>
      <c r="G18" s="49" t="s">
        <v>151</v>
      </c>
      <c r="H18" s="73"/>
    </row>
    <row r="19" spans="1:8" ht="14.25">
      <c r="A19" s="26"/>
      <c r="B19" s="49"/>
      <c r="C19" s="72"/>
      <c r="D19" s="223"/>
      <c r="E19" s="223"/>
      <c r="F19" s="223"/>
      <c r="G19" s="224"/>
      <c r="H19" s="73"/>
    </row>
    <row r="20" spans="1:8" ht="14.25">
      <c r="A20" s="26"/>
      <c r="B20" s="54"/>
      <c r="C20" s="55" t="s">
        <v>146</v>
      </c>
      <c r="D20" s="247">
        <v>346.6596196605111</v>
      </c>
      <c r="E20" s="247">
        <v>387.07455341055334</v>
      </c>
      <c r="F20" s="247"/>
      <c r="G20" s="247">
        <v>27881.62</v>
      </c>
      <c r="H20" s="75"/>
    </row>
    <row r="21" spans="1:8" ht="14.25">
      <c r="A21" s="26"/>
      <c r="B21" s="60"/>
      <c r="C21" s="61" t="s">
        <v>148</v>
      </c>
      <c r="D21" s="248">
        <v>801.7213815763821</v>
      </c>
      <c r="E21" s="248">
        <v>751.7414860681115</v>
      </c>
      <c r="F21" s="249"/>
      <c r="G21" s="249">
        <v>0.14859251363443013</v>
      </c>
      <c r="H21" s="76"/>
    </row>
    <row r="22" spans="1:8" ht="14.25">
      <c r="A22" s="26"/>
      <c r="B22" s="194"/>
      <c r="C22" s="67" t="s">
        <v>149</v>
      </c>
      <c r="D22" s="207">
        <v>27792.442921096816</v>
      </c>
      <c r="E22" s="207">
        <v>29098</v>
      </c>
      <c r="F22" s="207"/>
      <c r="G22" s="207">
        <v>4143</v>
      </c>
      <c r="H22" s="77"/>
    </row>
    <row r="23" spans="1:5" ht="14.25">
      <c r="A23" s="26"/>
      <c r="B23" s="49"/>
      <c r="C23" s="72"/>
      <c r="D23" s="223"/>
      <c r="E23" s="224"/>
    </row>
    <row r="24" spans="1:5" ht="14.25">
      <c r="A24" s="78" t="s">
        <v>73</v>
      </c>
      <c r="B24" s="78"/>
      <c r="C24" s="78"/>
      <c r="D24" s="171"/>
      <c r="E24" s="171"/>
    </row>
    <row r="25" spans="1:8" ht="14.25">
      <c r="A25" s="78"/>
      <c r="B25" s="78"/>
      <c r="C25" s="78"/>
      <c r="D25" s="171" t="s">
        <v>74</v>
      </c>
      <c r="E25" s="171"/>
      <c r="F25" s="171"/>
      <c r="G25" s="251" t="s">
        <v>75</v>
      </c>
      <c r="H25" s="78"/>
    </row>
    <row r="26" spans="1:8" ht="14.25">
      <c r="A26" s="26"/>
      <c r="B26" s="80">
        <v>12</v>
      </c>
      <c r="C26" s="81" t="s">
        <v>153</v>
      </c>
      <c r="D26" s="82">
        <v>30841.5</v>
      </c>
      <c r="E26" s="82">
        <v>3108</v>
      </c>
      <c r="F26" s="82"/>
      <c r="G26" s="82">
        <v>4435</v>
      </c>
      <c r="H26" s="252">
        <v>16.062</v>
      </c>
    </row>
    <row r="27" spans="1:8" ht="15">
      <c r="A27" s="26"/>
      <c r="B27" s="85">
        <v>95</v>
      </c>
      <c r="C27" s="86" t="s">
        <v>154</v>
      </c>
      <c r="D27" s="87"/>
      <c r="E27" s="87"/>
      <c r="F27" s="87"/>
      <c r="G27" s="109">
        <v>4143</v>
      </c>
      <c r="H27" s="91"/>
    </row>
    <row r="28" spans="1:8" ht="14.25">
      <c r="A28" s="26"/>
      <c r="B28" s="80">
        <v>20</v>
      </c>
      <c r="C28" s="81" t="s">
        <v>155</v>
      </c>
      <c r="D28" s="82">
        <v>2</v>
      </c>
      <c r="E28" s="82">
        <v>0</v>
      </c>
      <c r="F28" s="82"/>
      <c r="G28" s="82">
        <f>621+345</f>
        <v>966</v>
      </c>
      <c r="H28" s="84">
        <v>20</v>
      </c>
    </row>
    <row r="29" spans="1:8" ht="15">
      <c r="A29" s="26"/>
      <c r="B29" s="92">
        <v>25</v>
      </c>
      <c r="C29" s="93" t="s">
        <v>98</v>
      </c>
      <c r="D29" s="94">
        <v>2</v>
      </c>
      <c r="E29" s="94">
        <v>0</v>
      </c>
      <c r="F29" s="94"/>
      <c r="G29" s="94">
        <f>198+572</f>
        <v>770</v>
      </c>
      <c r="H29" s="97">
        <v>12</v>
      </c>
    </row>
    <row r="30" spans="1:8" ht="15">
      <c r="A30" s="26"/>
      <c r="B30" s="98">
        <v>201</v>
      </c>
      <c r="C30" s="99" t="s">
        <v>157</v>
      </c>
      <c r="D30" s="228"/>
      <c r="E30" s="228"/>
      <c r="F30" s="228"/>
      <c r="G30" s="229">
        <v>621</v>
      </c>
      <c r="H30" s="101"/>
    </row>
    <row r="31" spans="1:8" ht="15">
      <c r="A31" s="26"/>
      <c r="B31" s="98">
        <v>203</v>
      </c>
      <c r="C31" s="99" t="s">
        <v>99</v>
      </c>
      <c r="D31" s="228"/>
      <c r="E31" s="228"/>
      <c r="F31" s="228"/>
      <c r="G31" s="229">
        <v>572</v>
      </c>
      <c r="H31" s="101"/>
    </row>
    <row r="32" spans="1:8" ht="14.25">
      <c r="A32" s="26"/>
      <c r="B32" s="80">
        <v>100</v>
      </c>
      <c r="C32" s="103" t="s">
        <v>159</v>
      </c>
      <c r="D32" s="82">
        <v>0</v>
      </c>
      <c r="E32" s="82">
        <v>0</v>
      </c>
      <c r="F32" s="82"/>
      <c r="G32" s="82">
        <v>1572</v>
      </c>
      <c r="H32" s="230" t="s">
        <v>80</v>
      </c>
    </row>
    <row r="33" spans="1:8" ht="15">
      <c r="A33" s="26"/>
      <c r="B33" s="92">
        <v>104</v>
      </c>
      <c r="C33" s="93" t="s">
        <v>160</v>
      </c>
      <c r="D33" s="231">
        <v>0</v>
      </c>
      <c r="E33" s="231">
        <v>0</v>
      </c>
      <c r="F33" s="231"/>
      <c r="G33" s="231"/>
      <c r="H33" s="232" t="s">
        <v>80</v>
      </c>
    </row>
    <row r="34" spans="1:8" ht="15">
      <c r="A34" s="26"/>
      <c r="B34" s="85">
        <v>105</v>
      </c>
      <c r="C34" s="108" t="s">
        <v>161</v>
      </c>
      <c r="D34" s="109">
        <v>0</v>
      </c>
      <c r="E34" s="109">
        <v>0</v>
      </c>
      <c r="F34" s="109"/>
      <c r="G34" s="109"/>
      <c r="H34" s="233" t="s">
        <v>80</v>
      </c>
    </row>
    <row r="35" spans="1:8" ht="14.25">
      <c r="A35" s="26"/>
      <c r="B35" s="113">
        <v>991</v>
      </c>
      <c r="C35" s="114" t="s">
        <v>162</v>
      </c>
      <c r="D35" s="115">
        <v>30843.5</v>
      </c>
      <c r="E35" s="115">
        <v>3108</v>
      </c>
      <c r="F35" s="115"/>
      <c r="G35" s="234">
        <f>+G26+G28+G32</f>
        <v>6973</v>
      </c>
      <c r="H35" s="255">
        <v>36.062</v>
      </c>
    </row>
    <row r="36" spans="1:8" ht="14.25">
      <c r="A36" s="26"/>
      <c r="B36" s="80">
        <v>30</v>
      </c>
      <c r="C36" s="119" t="s">
        <v>163</v>
      </c>
      <c r="D36" s="82">
        <v>1</v>
      </c>
      <c r="E36" s="82">
        <v>1</v>
      </c>
      <c r="F36" s="82"/>
      <c r="G36" s="82">
        <v>2745</v>
      </c>
      <c r="H36" s="84">
        <v>3</v>
      </c>
    </row>
    <row r="37" spans="1:8" ht="15">
      <c r="A37" s="34"/>
      <c r="B37" s="92">
        <v>35</v>
      </c>
      <c r="C37" s="120" t="s">
        <v>100</v>
      </c>
      <c r="D37" s="94">
        <v>1</v>
      </c>
      <c r="E37" s="94">
        <v>0</v>
      </c>
      <c r="F37" s="94"/>
      <c r="G37" s="94">
        <f>1198+391</f>
        <v>1589</v>
      </c>
      <c r="H37" s="97">
        <v>2</v>
      </c>
    </row>
    <row r="38" spans="1:8" ht="15">
      <c r="A38" s="26"/>
      <c r="B38" s="92">
        <v>301</v>
      </c>
      <c r="C38" s="120" t="s">
        <v>157</v>
      </c>
      <c r="D38" s="228"/>
      <c r="E38" s="228"/>
      <c r="F38" s="228"/>
      <c r="G38" s="229">
        <v>477</v>
      </c>
      <c r="H38" s="101"/>
    </row>
    <row r="39" spans="1:8" ht="15">
      <c r="A39" s="26"/>
      <c r="B39" s="85">
        <v>303</v>
      </c>
      <c r="C39" s="121" t="s">
        <v>0</v>
      </c>
      <c r="D39" s="228"/>
      <c r="E39" s="228"/>
      <c r="F39" s="228"/>
      <c r="G39" s="229">
        <v>391</v>
      </c>
      <c r="H39" s="101"/>
    </row>
    <row r="40" spans="1:8" ht="14.25">
      <c r="A40" s="26"/>
      <c r="B40" s="80">
        <v>40</v>
      </c>
      <c r="C40" s="81" t="s">
        <v>166</v>
      </c>
      <c r="D40" s="82">
        <v>0</v>
      </c>
      <c r="E40" s="82">
        <v>0</v>
      </c>
      <c r="F40" s="82"/>
      <c r="G40" s="82">
        <v>1837</v>
      </c>
      <c r="H40" s="230" t="s">
        <v>80</v>
      </c>
    </row>
    <row r="41" spans="1:8" ht="15">
      <c r="A41" s="26"/>
      <c r="B41" s="92">
        <v>404</v>
      </c>
      <c r="C41" s="93" t="s">
        <v>160</v>
      </c>
      <c r="D41" s="231">
        <v>0</v>
      </c>
      <c r="E41" s="231">
        <v>0</v>
      </c>
      <c r="F41" s="231"/>
      <c r="G41" s="231"/>
      <c r="H41" s="232" t="s">
        <v>80</v>
      </c>
    </row>
    <row r="42" spans="1:8" ht="15">
      <c r="A42" s="26"/>
      <c r="B42" s="85">
        <v>405</v>
      </c>
      <c r="C42" s="108" t="s">
        <v>161</v>
      </c>
      <c r="D42" s="109">
        <v>0</v>
      </c>
      <c r="E42" s="109">
        <v>0</v>
      </c>
      <c r="F42" s="109"/>
      <c r="G42" s="109"/>
      <c r="H42" s="233" t="s">
        <v>80</v>
      </c>
    </row>
    <row r="43" spans="1:8" ht="14.25">
      <c r="A43" s="26"/>
      <c r="B43" s="80">
        <v>50</v>
      </c>
      <c r="C43" s="81" t="s">
        <v>167</v>
      </c>
      <c r="D43" s="125">
        <v>30842.5</v>
      </c>
      <c r="E43" s="125">
        <v>3107</v>
      </c>
      <c r="F43" s="125"/>
      <c r="G43" s="125">
        <f>+G35-G36-G40</f>
        <v>2391</v>
      </c>
      <c r="H43" s="257">
        <v>33.062</v>
      </c>
    </row>
    <row r="44" spans="1:8" ht="14.25">
      <c r="A44" s="26"/>
      <c r="B44" s="129">
        <v>53</v>
      </c>
      <c r="C44" s="130" t="s">
        <v>168</v>
      </c>
      <c r="D44" s="125">
        <v>0</v>
      </c>
      <c r="E44" s="125">
        <v>0</v>
      </c>
      <c r="F44" s="125"/>
      <c r="G44" s="125">
        <v>0</v>
      </c>
      <c r="H44" s="128">
        <v>0</v>
      </c>
    </row>
    <row r="45" spans="1:8" ht="14.25">
      <c r="A45" s="26"/>
      <c r="B45" s="129">
        <v>55</v>
      </c>
      <c r="C45" s="130" t="s">
        <v>169</v>
      </c>
      <c r="D45" s="125">
        <v>0</v>
      </c>
      <c r="E45" s="125">
        <v>0</v>
      </c>
      <c r="F45" s="125"/>
      <c r="G45" s="125">
        <v>0</v>
      </c>
      <c r="H45" s="131"/>
    </row>
    <row r="46" spans="1:8" ht="15">
      <c r="A46" s="34"/>
      <c r="B46" s="92">
        <v>551</v>
      </c>
      <c r="C46" s="93" t="s">
        <v>170</v>
      </c>
      <c r="D46" s="94">
        <v>0</v>
      </c>
      <c r="E46" s="94">
        <v>0</v>
      </c>
      <c r="F46" s="94"/>
      <c r="G46" s="94">
        <v>0</v>
      </c>
      <c r="H46" s="132"/>
    </row>
    <row r="47" spans="1:8" ht="15">
      <c r="A47" s="34"/>
      <c r="B47" s="92">
        <v>585</v>
      </c>
      <c r="C47" s="93" t="s">
        <v>1</v>
      </c>
      <c r="D47" s="94">
        <v>0</v>
      </c>
      <c r="E47" s="94">
        <v>0</v>
      </c>
      <c r="F47" s="94"/>
      <c r="G47" s="94">
        <v>0</v>
      </c>
      <c r="H47" s="132"/>
    </row>
    <row r="48" spans="1:8" ht="14.25">
      <c r="A48" s="26"/>
      <c r="B48" s="129">
        <v>60</v>
      </c>
      <c r="C48" s="130" t="s">
        <v>172</v>
      </c>
      <c r="D48" s="125">
        <v>2960.88</v>
      </c>
      <c r="E48" s="125">
        <v>197</v>
      </c>
      <c r="F48" s="125"/>
      <c r="G48" s="125">
        <v>104</v>
      </c>
      <c r="H48" s="131"/>
    </row>
    <row r="49" spans="1:8" ht="15">
      <c r="A49" s="26"/>
      <c r="B49" s="92">
        <v>61</v>
      </c>
      <c r="C49" s="130" t="s">
        <v>173</v>
      </c>
      <c r="D49" s="133">
        <v>2960.88</v>
      </c>
      <c r="E49" s="133">
        <v>197</v>
      </c>
      <c r="F49" s="94"/>
      <c r="G49" s="94">
        <v>104</v>
      </c>
      <c r="H49" s="132"/>
    </row>
    <row r="50" spans="1:8" ht="15">
      <c r="A50" s="34"/>
      <c r="B50" s="92">
        <v>601</v>
      </c>
      <c r="C50" s="93" t="s">
        <v>174</v>
      </c>
      <c r="D50" s="135">
        <v>0</v>
      </c>
      <c r="E50" s="135">
        <v>0</v>
      </c>
      <c r="F50" s="235"/>
      <c r="G50" s="235">
        <v>0</v>
      </c>
      <c r="H50" s="138"/>
    </row>
    <row r="51" spans="1:8" ht="14.25">
      <c r="A51" s="26"/>
      <c r="B51" s="129">
        <v>65</v>
      </c>
      <c r="C51" s="130" t="s">
        <v>175</v>
      </c>
      <c r="D51" s="125">
        <v>27881.62</v>
      </c>
      <c r="E51" s="125">
        <v>2910</v>
      </c>
      <c r="F51" s="142"/>
      <c r="G51" s="236"/>
      <c r="H51" s="141"/>
    </row>
    <row r="52" spans="1:8" ht="14.25">
      <c r="A52" s="26"/>
      <c r="B52" s="129">
        <v>70</v>
      </c>
      <c r="C52" s="130" t="s">
        <v>176</v>
      </c>
      <c r="D52" s="142"/>
      <c r="E52" s="125">
        <v>0</v>
      </c>
      <c r="F52" s="142"/>
      <c r="G52" s="125">
        <f>+G43-G48</f>
        <v>2287</v>
      </c>
      <c r="H52" s="257">
        <v>33.062</v>
      </c>
    </row>
    <row r="53" spans="1:8" ht="15">
      <c r="A53" s="26"/>
      <c r="B53" s="143">
        <v>73</v>
      </c>
      <c r="C53" s="144" t="s">
        <v>177</v>
      </c>
      <c r="D53" s="237"/>
      <c r="E53" s="237"/>
      <c r="F53" s="237"/>
      <c r="G53" s="238">
        <f>0.81*G52</f>
        <v>1852.47</v>
      </c>
      <c r="H53" s="77"/>
    </row>
    <row r="54" spans="1:8" ht="14.25">
      <c r="A54" s="26"/>
      <c r="C54" s="149"/>
      <c r="D54" s="239"/>
      <c r="E54" s="239"/>
      <c r="F54" s="239"/>
      <c r="G54" s="239"/>
      <c r="H54" s="72"/>
    </row>
    <row r="55" spans="1:8" ht="14.25">
      <c r="A55" s="26"/>
      <c r="C55" s="149"/>
      <c r="D55" s="239"/>
      <c r="E55" s="239"/>
      <c r="F55" s="239"/>
      <c r="G55" s="239"/>
      <c r="H55" s="72"/>
    </row>
    <row r="56" spans="1:8" ht="15">
      <c r="A56" s="26"/>
      <c r="B56" s="150">
        <v>241</v>
      </c>
      <c r="C56" s="151" t="s">
        <v>178</v>
      </c>
      <c r="D56" s="240">
        <v>0</v>
      </c>
      <c r="E56" s="240">
        <v>0</v>
      </c>
      <c r="F56" s="240"/>
      <c r="G56" s="241" t="s">
        <v>66</v>
      </c>
      <c r="H56" s="153">
        <v>0</v>
      </c>
    </row>
    <row r="57" spans="1:8" ht="15">
      <c r="A57" s="26"/>
      <c r="B57" s="85">
        <v>341</v>
      </c>
      <c r="C57" s="154" t="s">
        <v>179</v>
      </c>
      <c r="D57" s="109">
        <v>0</v>
      </c>
      <c r="E57" s="109">
        <v>0</v>
      </c>
      <c r="F57" s="109"/>
      <c r="G57" s="242" t="s">
        <v>66</v>
      </c>
      <c r="H57" s="124">
        <v>0</v>
      </c>
    </row>
    <row r="58" spans="2:8" ht="15">
      <c r="B58" s="156"/>
      <c r="C58" s="34"/>
      <c r="D58" s="243"/>
      <c r="E58" s="243"/>
      <c r="F58" s="243"/>
      <c r="G58" s="243"/>
      <c r="H58" s="34"/>
    </row>
    <row r="59" spans="1:8" ht="15">
      <c r="A59" s="26" t="s">
        <v>180</v>
      </c>
      <c r="B59" s="156"/>
      <c r="C59" s="34"/>
      <c r="D59" s="243"/>
      <c r="E59" s="243"/>
      <c r="F59" s="243"/>
      <c r="G59" s="243"/>
      <c r="H59" s="34"/>
    </row>
    <row r="60" spans="1:8" ht="15">
      <c r="A60" s="34"/>
      <c r="B60" s="157">
        <v>45</v>
      </c>
      <c r="C60" s="158" t="s">
        <v>181</v>
      </c>
      <c r="D60" s="82">
        <v>0</v>
      </c>
      <c r="E60" s="82">
        <v>0</v>
      </c>
      <c r="F60" s="82"/>
      <c r="G60" s="82">
        <v>265</v>
      </c>
      <c r="H60" s="84"/>
    </row>
    <row r="61" spans="1:8" ht="14.25">
      <c r="A61" s="26"/>
      <c r="B61" s="129">
        <v>80</v>
      </c>
      <c r="C61" s="159" t="s">
        <v>182</v>
      </c>
      <c r="D61" s="160">
        <v>0.9999036454151277</v>
      </c>
      <c r="E61" s="160">
        <v>1</v>
      </c>
      <c r="F61" s="160"/>
      <c r="G61" s="160">
        <f>+G26/G43</f>
        <v>1.8548724383103303</v>
      </c>
      <c r="H61" s="161">
        <v>0.4858145302764504</v>
      </c>
    </row>
    <row r="62" spans="1:8" ht="14.25">
      <c r="A62" s="26"/>
      <c r="B62" s="162">
        <v>90</v>
      </c>
      <c r="C62" s="163" t="s">
        <v>183</v>
      </c>
      <c r="D62" s="244"/>
      <c r="E62" s="244"/>
      <c r="F62" s="244"/>
      <c r="G62" s="258">
        <v>36.47411565819272</v>
      </c>
      <c r="H62" s="168">
        <v>0.5272878058116168</v>
      </c>
    </row>
    <row r="63" spans="1:8" ht="15">
      <c r="A63" s="34"/>
      <c r="B63" s="169"/>
      <c r="C63" s="156" t="s">
        <v>184</v>
      </c>
      <c r="D63" s="78"/>
      <c r="E63" s="78"/>
      <c r="F63" s="170"/>
      <c r="G63" s="149"/>
      <c r="H63" s="34"/>
    </row>
    <row r="64" spans="1:8" ht="15">
      <c r="A64" s="34"/>
      <c r="C64" s="78" t="s">
        <v>2</v>
      </c>
      <c r="D64" s="200">
        <v>62519</v>
      </c>
      <c r="E64" s="201">
        <v>62519</v>
      </c>
      <c r="F64" s="201">
        <v>62702</v>
      </c>
      <c r="G64" s="201">
        <v>62519</v>
      </c>
      <c r="H64" s="201">
        <v>62519</v>
      </c>
    </row>
    <row r="65" spans="1:8" ht="15">
      <c r="A65" s="34"/>
      <c r="B65" s="169"/>
      <c r="C65" s="78" t="s">
        <v>40</v>
      </c>
      <c r="D65" s="34"/>
      <c r="E65" s="26"/>
      <c r="F65" s="177"/>
      <c r="G65" s="178"/>
      <c r="H65" s="174"/>
    </row>
    <row r="66" spans="1:8" ht="15.75">
      <c r="A66" s="15"/>
      <c r="C66" s="78" t="s">
        <v>41</v>
      </c>
      <c r="E66" s="72"/>
      <c r="H66" s="178"/>
    </row>
    <row r="67" ht="14.25">
      <c r="C67" s="175" t="s">
        <v>42</v>
      </c>
    </row>
    <row r="68" ht="14.25">
      <c r="C68" s="175" t="s">
        <v>43</v>
      </c>
    </row>
    <row r="69" ht="14.25">
      <c r="C69" s="175" t="s">
        <v>44</v>
      </c>
    </row>
    <row r="70" ht="14.25">
      <c r="C70" s="175" t="s">
        <v>45</v>
      </c>
    </row>
    <row r="71" ht="14.25">
      <c r="C71" s="179" t="s">
        <v>46</v>
      </c>
    </row>
  </sheetData>
  <sheetProtection/>
  <mergeCells count="1">
    <mergeCell ref="B3:H3"/>
  </mergeCells>
  <printOptions horizontalCentered="1"/>
  <pageMargins left="0" right="0" top="0" bottom="0.5118055555555555" header="0.5118055555555555" footer="0.5118055555555555"/>
  <pageSetup horizontalDpi="300" verticalDpi="300" orientation="portrait" paperSize="9" scale="71"/>
  <headerFooter alignWithMargins="0">
    <oddFooter>&amp;C&amp;"Times New Roman,Normal"&amp;12 79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PageLayoutView="0" workbookViewId="0" topLeftCell="A19">
      <selection activeCell="A1" sqref="A1"/>
    </sheetView>
  </sheetViews>
  <sheetFormatPr defaultColWidth="11.421875" defaultRowHeight="12.75"/>
  <cols>
    <col min="1" max="1" width="3.8515625" style="16" customWidth="1"/>
    <col min="2" max="2" width="4.8515625" style="16" customWidth="1"/>
    <col min="3" max="3" width="48.00390625" style="16" customWidth="1"/>
    <col min="4" max="4" width="15.7109375" style="16" customWidth="1"/>
    <col min="5" max="5" width="24.00390625" style="16" customWidth="1"/>
    <col min="6" max="6" width="0" style="16" hidden="1" customWidth="1"/>
    <col min="7" max="7" width="17.421875" style="16" customWidth="1"/>
    <col min="8" max="8" width="20.421875" style="16" customWidth="1"/>
    <col min="9" max="9" width="19.421875" style="16" customWidth="1"/>
    <col min="10" max="16384" width="11.421875" style="16" customWidth="1"/>
  </cols>
  <sheetData>
    <row r="1" spans="1:8" ht="15.75">
      <c r="A1" s="23"/>
      <c r="B1" s="204"/>
      <c r="C1" s="23"/>
      <c r="D1" s="23"/>
      <c r="E1" s="23"/>
      <c r="F1" s="19"/>
      <c r="G1" s="19"/>
      <c r="H1" s="19"/>
    </row>
    <row r="2" spans="1:8" ht="12.75">
      <c r="A2" s="205"/>
      <c r="B2" s="19"/>
      <c r="C2" s="19"/>
      <c r="D2" s="19"/>
      <c r="E2" s="19"/>
      <c r="F2" s="19"/>
      <c r="G2" s="19"/>
      <c r="H2" s="19"/>
    </row>
    <row r="3" spans="1:8" ht="18.75">
      <c r="A3" s="205"/>
      <c r="B3" s="483" t="s">
        <v>124</v>
      </c>
      <c r="C3" s="483"/>
      <c r="D3" s="483"/>
      <c r="E3" s="483"/>
      <c r="F3" s="483"/>
      <c r="G3" s="483"/>
      <c r="H3" s="483"/>
    </row>
    <row r="4" spans="1:8" ht="15.75">
      <c r="A4" s="205"/>
      <c r="B4" s="19"/>
      <c r="C4" s="22"/>
      <c r="D4" s="19"/>
      <c r="E4" s="23"/>
      <c r="F4" s="24"/>
      <c r="G4" s="19"/>
      <c r="H4" s="19"/>
    </row>
    <row r="5" spans="1:8" ht="12.75">
      <c r="A5" s="205"/>
      <c r="B5" s="19"/>
      <c r="C5" s="245"/>
      <c r="D5" s="25"/>
      <c r="E5" s="25"/>
      <c r="F5" s="24"/>
      <c r="G5" s="19"/>
      <c r="H5" s="19"/>
    </row>
    <row r="6" spans="1:8" ht="15">
      <c r="A6" s="29"/>
      <c r="B6" s="27" t="s">
        <v>125</v>
      </c>
      <c r="C6" s="28"/>
      <c r="D6" s="27" t="s">
        <v>126</v>
      </c>
      <c r="E6" s="29"/>
      <c r="F6" s="28"/>
      <c r="G6" s="30" t="s">
        <v>3</v>
      </c>
      <c r="H6" s="28"/>
    </row>
    <row r="7" spans="1:8" ht="15">
      <c r="A7" s="28"/>
      <c r="B7" s="32"/>
      <c r="C7" s="33"/>
      <c r="D7" s="29"/>
      <c r="E7" s="29"/>
      <c r="F7" s="29"/>
      <c r="G7" s="28"/>
      <c r="H7" s="28"/>
    </row>
    <row r="8" spans="1:8" ht="15">
      <c r="A8" s="33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</row>
    <row r="9" spans="1:8" ht="15">
      <c r="A9" s="33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</row>
    <row r="10" spans="1:8" ht="15">
      <c r="A10" s="33"/>
      <c r="B10" s="38" t="s">
        <v>136</v>
      </c>
      <c r="C10" s="39"/>
      <c r="D10" s="41" t="s">
        <v>137</v>
      </c>
      <c r="E10" s="42" t="s">
        <v>138</v>
      </c>
      <c r="F10" s="42"/>
      <c r="G10" s="38" t="s">
        <v>139</v>
      </c>
      <c r="H10" s="38"/>
    </row>
    <row r="11" spans="1:8" ht="15">
      <c r="A11" s="33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6">
        <v>1520</v>
      </c>
      <c r="H11" s="46">
        <v>4900</v>
      </c>
    </row>
    <row r="12" spans="1:8" ht="15">
      <c r="A12" s="19"/>
      <c r="B12" s="47"/>
      <c r="C12" s="48"/>
      <c r="D12" s="49"/>
      <c r="E12" s="49"/>
      <c r="F12" s="49"/>
      <c r="G12" s="187"/>
      <c r="H12" s="49"/>
    </row>
    <row r="13" spans="1:8" ht="15">
      <c r="A13" s="29" t="s">
        <v>78</v>
      </c>
      <c r="B13" s="47"/>
      <c r="C13" s="48"/>
      <c r="D13" s="49"/>
      <c r="E13" s="49"/>
      <c r="F13" s="51" t="s">
        <v>144</v>
      </c>
      <c r="G13" s="51" t="s">
        <v>144</v>
      </c>
      <c r="H13" s="52" t="s">
        <v>145</v>
      </c>
    </row>
    <row r="14" spans="1:8" ht="15">
      <c r="A14" s="53"/>
      <c r="B14" s="54"/>
      <c r="C14" s="55" t="s">
        <v>146</v>
      </c>
      <c r="D14" s="247">
        <v>378</v>
      </c>
      <c r="E14" s="247">
        <v>41</v>
      </c>
      <c r="F14" s="259" t="s">
        <v>95</v>
      </c>
      <c r="G14" s="247">
        <v>30811</v>
      </c>
      <c r="H14" s="217" t="s">
        <v>4</v>
      </c>
    </row>
    <row r="15" spans="1:8" ht="15">
      <c r="A15" s="26"/>
      <c r="B15" s="60"/>
      <c r="C15" s="61" t="s">
        <v>148</v>
      </c>
      <c r="D15" s="248">
        <v>82.4074074074074</v>
      </c>
      <c r="E15" s="248">
        <v>672.9268292682927</v>
      </c>
      <c r="F15" s="260" t="s">
        <v>97</v>
      </c>
      <c r="G15" s="249">
        <v>0.14309824413358865</v>
      </c>
      <c r="H15" s="65"/>
    </row>
    <row r="16" spans="1:8" ht="14.25">
      <c r="A16" s="26"/>
      <c r="B16" s="194"/>
      <c r="C16" s="67" t="s">
        <v>149</v>
      </c>
      <c r="D16" s="207">
        <v>31150</v>
      </c>
      <c r="E16" s="207">
        <v>2759</v>
      </c>
      <c r="F16" s="207"/>
      <c r="G16" s="207">
        <v>4409</v>
      </c>
      <c r="H16" s="216">
        <v>16.062</v>
      </c>
    </row>
    <row r="17" spans="1:8" ht="14.25">
      <c r="A17" s="26"/>
      <c r="B17" s="49"/>
      <c r="C17" s="72"/>
      <c r="D17" s="223"/>
      <c r="E17" s="223"/>
      <c r="F17" s="223"/>
      <c r="G17" s="250"/>
      <c r="H17" s="73"/>
    </row>
    <row r="18" spans="1:8" ht="14.25">
      <c r="A18" s="26"/>
      <c r="B18" s="27" t="s">
        <v>150</v>
      </c>
      <c r="C18" s="72"/>
      <c r="D18" s="223"/>
      <c r="E18" s="223"/>
      <c r="F18" s="223"/>
      <c r="G18" s="49" t="s">
        <v>151</v>
      </c>
      <c r="H18" s="73"/>
    </row>
    <row r="19" spans="1:8" ht="14.25">
      <c r="A19" s="26"/>
      <c r="B19" s="49"/>
      <c r="C19" s="72"/>
      <c r="D19" s="223"/>
      <c r="E19" s="223"/>
      <c r="F19" s="223"/>
      <c r="G19" s="224"/>
      <c r="H19" s="73"/>
    </row>
    <row r="20" spans="1:8" ht="14.25">
      <c r="A20" s="26"/>
      <c r="B20" s="54"/>
      <c r="C20" s="55" t="s">
        <v>146</v>
      </c>
      <c r="D20" s="247">
        <v>341</v>
      </c>
      <c r="E20" s="247">
        <v>38.074553410553</v>
      </c>
      <c r="F20" s="247"/>
      <c r="G20" s="247">
        <v>28246</v>
      </c>
      <c r="H20" s="75"/>
    </row>
    <row r="21" spans="1:8" ht="14.25">
      <c r="A21" s="26"/>
      <c r="B21" s="60"/>
      <c r="C21" s="61" t="s">
        <v>148</v>
      </c>
      <c r="D21" s="248">
        <v>82.8357771260997</v>
      </c>
      <c r="E21" s="248">
        <v>672.9268292682927</v>
      </c>
      <c r="F21" s="249"/>
      <c r="G21" s="249">
        <v>0.14656942575939957</v>
      </c>
      <c r="H21" s="76"/>
    </row>
    <row r="22" spans="1:8" ht="14.25">
      <c r="A22" s="26"/>
      <c r="B22" s="194"/>
      <c r="C22" s="67" t="s">
        <v>149</v>
      </c>
      <c r="D22" s="207">
        <v>28247</v>
      </c>
      <c r="E22" s="207">
        <v>2565.87</v>
      </c>
      <c r="F22" s="207"/>
      <c r="G22" s="207">
        <v>4140</v>
      </c>
      <c r="H22" s="77"/>
    </row>
    <row r="23" spans="1:5" ht="14.25">
      <c r="A23" s="26"/>
      <c r="B23" s="49"/>
      <c r="C23" s="72"/>
      <c r="D23" s="223"/>
      <c r="E23" s="224"/>
    </row>
    <row r="24" spans="1:5" ht="14.25">
      <c r="A24" s="78" t="s">
        <v>73</v>
      </c>
      <c r="B24" s="78"/>
      <c r="C24" s="78"/>
      <c r="D24" s="171"/>
      <c r="E24" s="171"/>
    </row>
    <row r="25" spans="1:8" ht="14.25">
      <c r="A25" s="78"/>
      <c r="B25" s="78"/>
      <c r="C25" s="78"/>
      <c r="D25" s="171" t="s">
        <v>74</v>
      </c>
      <c r="E25" s="171"/>
      <c r="F25" s="171"/>
      <c r="G25" s="251" t="s">
        <v>75</v>
      </c>
      <c r="H25" s="78"/>
    </row>
    <row r="26" spans="1:8" ht="14.25">
      <c r="A26" s="26"/>
      <c r="B26" s="80">
        <v>12</v>
      </c>
      <c r="C26" s="81" t="s">
        <v>153</v>
      </c>
      <c r="D26" s="82">
        <v>31150</v>
      </c>
      <c r="E26" s="82">
        <v>2759</v>
      </c>
      <c r="F26" s="82"/>
      <c r="G26" s="82">
        <v>4409</v>
      </c>
      <c r="H26" s="252">
        <v>16.062</v>
      </c>
    </row>
    <row r="27" spans="1:8" ht="15">
      <c r="A27" s="26"/>
      <c r="B27" s="85">
        <v>95</v>
      </c>
      <c r="C27" s="86" t="s">
        <v>154</v>
      </c>
      <c r="D27" s="87"/>
      <c r="E27" s="87"/>
      <c r="F27" s="87"/>
      <c r="G27" s="109">
        <v>4140</v>
      </c>
      <c r="H27" s="91"/>
    </row>
    <row r="28" spans="1:8" ht="14.25">
      <c r="A28" s="26"/>
      <c r="B28" s="80">
        <v>20</v>
      </c>
      <c r="C28" s="81" t="s">
        <v>155</v>
      </c>
      <c r="D28" s="82">
        <v>1</v>
      </c>
      <c r="E28" s="82">
        <v>0</v>
      </c>
      <c r="F28" s="82"/>
      <c r="G28" s="82">
        <v>984</v>
      </c>
      <c r="H28" s="84">
        <v>22</v>
      </c>
    </row>
    <row r="29" spans="1:8" ht="15">
      <c r="A29" s="26"/>
      <c r="B29" s="92">
        <v>25</v>
      </c>
      <c r="C29" s="93" t="s">
        <v>98</v>
      </c>
      <c r="D29" s="94">
        <v>1</v>
      </c>
      <c r="E29" s="94">
        <v>0</v>
      </c>
      <c r="F29" s="94"/>
      <c r="G29" s="94"/>
      <c r="H29" s="97">
        <v>12</v>
      </c>
    </row>
    <row r="30" spans="1:8" ht="15">
      <c r="A30" s="26"/>
      <c r="B30" s="98">
        <v>201</v>
      </c>
      <c r="C30" s="99" t="s">
        <v>157</v>
      </c>
      <c r="D30" s="228"/>
      <c r="E30" s="228"/>
      <c r="F30" s="228"/>
      <c r="G30" s="229">
        <v>656</v>
      </c>
      <c r="H30" s="101"/>
    </row>
    <row r="31" spans="1:8" ht="15">
      <c r="A31" s="26"/>
      <c r="B31" s="98">
        <v>203</v>
      </c>
      <c r="C31" s="99" t="s">
        <v>99</v>
      </c>
      <c r="D31" s="228"/>
      <c r="E31" s="228"/>
      <c r="F31" s="228"/>
      <c r="G31" s="229">
        <v>613</v>
      </c>
      <c r="H31" s="101"/>
    </row>
    <row r="32" spans="1:8" ht="14.25">
      <c r="A32" s="26"/>
      <c r="B32" s="80">
        <v>100</v>
      </c>
      <c r="C32" s="103" t="s">
        <v>159</v>
      </c>
      <c r="D32" s="82">
        <v>0</v>
      </c>
      <c r="E32" s="82">
        <v>0</v>
      </c>
      <c r="F32" s="82"/>
      <c r="G32" s="82">
        <v>1841</v>
      </c>
      <c r="H32" s="230" t="s">
        <v>80</v>
      </c>
    </row>
    <row r="33" spans="1:8" ht="15">
      <c r="A33" s="26"/>
      <c r="B33" s="92">
        <v>104</v>
      </c>
      <c r="C33" s="93" t="s">
        <v>160</v>
      </c>
      <c r="D33" s="231">
        <v>0</v>
      </c>
      <c r="E33" s="231">
        <v>0</v>
      </c>
      <c r="F33" s="231"/>
      <c r="G33" s="231"/>
      <c r="H33" s="232" t="s">
        <v>80</v>
      </c>
    </row>
    <row r="34" spans="1:8" ht="15">
      <c r="A34" s="26"/>
      <c r="B34" s="85">
        <v>105</v>
      </c>
      <c r="C34" s="108" t="s">
        <v>161</v>
      </c>
      <c r="D34" s="109">
        <v>0</v>
      </c>
      <c r="E34" s="109">
        <v>0</v>
      </c>
      <c r="F34" s="109"/>
      <c r="G34" s="109"/>
      <c r="H34" s="233" t="s">
        <v>80</v>
      </c>
    </row>
    <row r="35" spans="1:8" ht="14.25">
      <c r="A35" s="26"/>
      <c r="B35" s="113">
        <v>991</v>
      </c>
      <c r="C35" s="114" t="s">
        <v>162</v>
      </c>
      <c r="D35" s="115">
        <v>31151</v>
      </c>
      <c r="E35" s="115">
        <v>2759</v>
      </c>
      <c r="F35" s="115"/>
      <c r="G35" s="234">
        <v>7234</v>
      </c>
      <c r="H35" s="255">
        <v>38.062</v>
      </c>
    </row>
    <row r="36" spans="1:8" ht="14.25">
      <c r="A36" s="26"/>
      <c r="B36" s="80">
        <v>30</v>
      </c>
      <c r="C36" s="119" t="s">
        <v>163</v>
      </c>
      <c r="D36" s="82">
        <v>1</v>
      </c>
      <c r="E36" s="82">
        <v>0</v>
      </c>
      <c r="F36" s="82"/>
      <c r="G36" s="82">
        <v>3646</v>
      </c>
      <c r="H36" s="84">
        <v>4</v>
      </c>
    </row>
    <row r="37" spans="1:8" ht="15">
      <c r="A37" s="34"/>
      <c r="B37" s="92">
        <v>35</v>
      </c>
      <c r="C37" s="120" t="s">
        <v>100</v>
      </c>
      <c r="D37" s="94">
        <v>1</v>
      </c>
      <c r="E37" s="94">
        <v>0</v>
      </c>
      <c r="F37" s="94"/>
      <c r="G37" s="94"/>
      <c r="H37" s="97">
        <v>3</v>
      </c>
    </row>
    <row r="38" spans="1:8" ht="15">
      <c r="A38" s="26"/>
      <c r="B38" s="92">
        <v>301</v>
      </c>
      <c r="C38" s="120" t="s">
        <v>157</v>
      </c>
      <c r="D38" s="228"/>
      <c r="E38" s="228"/>
      <c r="F38" s="228"/>
      <c r="G38" s="229">
        <v>591</v>
      </c>
      <c r="H38" s="101"/>
    </row>
    <row r="39" spans="1:8" ht="15">
      <c r="A39" s="26"/>
      <c r="B39" s="85">
        <v>303</v>
      </c>
      <c r="C39" s="121" t="s">
        <v>0</v>
      </c>
      <c r="D39" s="228"/>
      <c r="E39" s="228"/>
      <c r="F39" s="228"/>
      <c r="G39" s="229"/>
      <c r="H39" s="101"/>
    </row>
    <row r="40" spans="1:8" ht="14.25">
      <c r="A40" s="26"/>
      <c r="B40" s="80">
        <v>40</v>
      </c>
      <c r="C40" s="81" t="s">
        <v>166</v>
      </c>
      <c r="D40" s="82">
        <v>0</v>
      </c>
      <c r="E40" s="82">
        <v>0</v>
      </c>
      <c r="F40" s="82"/>
      <c r="G40" s="82">
        <v>1431</v>
      </c>
      <c r="H40" s="230" t="s">
        <v>80</v>
      </c>
    </row>
    <row r="41" spans="1:8" ht="15">
      <c r="A41" s="26"/>
      <c r="B41" s="92">
        <v>404</v>
      </c>
      <c r="C41" s="93" t="s">
        <v>160</v>
      </c>
      <c r="D41" s="231">
        <v>0</v>
      </c>
      <c r="E41" s="231">
        <v>0</v>
      </c>
      <c r="F41" s="231"/>
      <c r="G41" s="231"/>
      <c r="H41" s="232" t="s">
        <v>80</v>
      </c>
    </row>
    <row r="42" spans="1:8" ht="15">
      <c r="A42" s="26"/>
      <c r="B42" s="85">
        <v>405</v>
      </c>
      <c r="C42" s="108" t="s">
        <v>161</v>
      </c>
      <c r="D42" s="109">
        <v>0</v>
      </c>
      <c r="E42" s="109">
        <v>0</v>
      </c>
      <c r="F42" s="109"/>
      <c r="G42" s="109"/>
      <c r="H42" s="233" t="s">
        <v>80</v>
      </c>
    </row>
    <row r="43" spans="1:8" ht="14.25">
      <c r="A43" s="26"/>
      <c r="B43" s="80">
        <v>50</v>
      </c>
      <c r="C43" s="81" t="s">
        <v>167</v>
      </c>
      <c r="D43" s="125">
        <v>31150</v>
      </c>
      <c r="E43" s="125">
        <v>2759</v>
      </c>
      <c r="F43" s="125"/>
      <c r="G43" s="125">
        <v>2157</v>
      </c>
      <c r="H43" s="257">
        <v>34.062</v>
      </c>
    </row>
    <row r="44" spans="1:8" ht="14.25">
      <c r="A44" s="26"/>
      <c r="B44" s="129">
        <v>53</v>
      </c>
      <c r="C44" s="130" t="s">
        <v>168</v>
      </c>
      <c r="D44" s="125">
        <v>0</v>
      </c>
      <c r="E44" s="125">
        <v>0</v>
      </c>
      <c r="F44" s="125"/>
      <c r="G44" s="125">
        <v>0</v>
      </c>
      <c r="H44" s="128">
        <v>0</v>
      </c>
    </row>
    <row r="45" spans="1:8" ht="14.25">
      <c r="A45" s="26"/>
      <c r="B45" s="129">
        <v>55</v>
      </c>
      <c r="C45" s="130" t="s">
        <v>169</v>
      </c>
      <c r="D45" s="125">
        <v>0</v>
      </c>
      <c r="E45" s="125">
        <v>0</v>
      </c>
      <c r="F45" s="125"/>
      <c r="G45" s="125">
        <v>0</v>
      </c>
      <c r="H45" s="131"/>
    </row>
    <row r="46" spans="1:8" ht="15">
      <c r="A46" s="34"/>
      <c r="B46" s="92">
        <v>551</v>
      </c>
      <c r="C46" s="93" t="s">
        <v>170</v>
      </c>
      <c r="D46" s="94">
        <v>0</v>
      </c>
      <c r="E46" s="94">
        <v>0</v>
      </c>
      <c r="F46" s="94"/>
      <c r="G46" s="94">
        <v>0</v>
      </c>
      <c r="H46" s="132"/>
    </row>
    <row r="47" spans="1:8" ht="15">
      <c r="A47" s="34"/>
      <c r="B47" s="92">
        <v>585</v>
      </c>
      <c r="C47" s="93" t="s">
        <v>1</v>
      </c>
      <c r="D47" s="94">
        <v>0</v>
      </c>
      <c r="E47" s="94">
        <v>0</v>
      </c>
      <c r="F47" s="94"/>
      <c r="G47" s="94">
        <v>0</v>
      </c>
      <c r="H47" s="132"/>
    </row>
    <row r="48" spans="1:8" ht="14.25">
      <c r="A48" s="26"/>
      <c r="B48" s="129">
        <v>60</v>
      </c>
      <c r="C48" s="130" t="s">
        <v>172</v>
      </c>
      <c r="D48" s="125">
        <v>2904</v>
      </c>
      <c r="E48" s="125">
        <v>194</v>
      </c>
      <c r="F48" s="125"/>
      <c r="G48" s="125">
        <v>87</v>
      </c>
      <c r="H48" s="131"/>
    </row>
    <row r="49" spans="1:8" ht="15">
      <c r="A49" s="26"/>
      <c r="B49" s="92">
        <v>61</v>
      </c>
      <c r="C49" s="130" t="s">
        <v>173</v>
      </c>
      <c r="D49" s="133">
        <v>2904</v>
      </c>
      <c r="E49" s="133">
        <v>194</v>
      </c>
      <c r="F49" s="94"/>
      <c r="G49" s="94">
        <v>87</v>
      </c>
      <c r="H49" s="132"/>
    </row>
    <row r="50" spans="1:8" ht="15">
      <c r="A50" s="34"/>
      <c r="B50" s="92">
        <v>601</v>
      </c>
      <c r="C50" s="93" t="s">
        <v>174</v>
      </c>
      <c r="D50" s="135">
        <v>0</v>
      </c>
      <c r="E50" s="135">
        <v>0</v>
      </c>
      <c r="F50" s="235"/>
      <c r="G50" s="235">
        <v>0</v>
      </c>
      <c r="H50" s="138"/>
    </row>
    <row r="51" spans="1:8" ht="14.25">
      <c r="A51" s="26"/>
      <c r="B51" s="129">
        <v>65</v>
      </c>
      <c r="C51" s="130" t="s">
        <v>175</v>
      </c>
      <c r="D51" s="125">
        <v>28246</v>
      </c>
      <c r="E51" s="125">
        <v>2565</v>
      </c>
      <c r="F51" s="142"/>
      <c r="G51" s="236"/>
      <c r="H51" s="141"/>
    </row>
    <row r="52" spans="1:8" ht="14.25">
      <c r="A52" s="26"/>
      <c r="B52" s="129">
        <v>70</v>
      </c>
      <c r="C52" s="130" t="s">
        <v>176</v>
      </c>
      <c r="D52" s="142"/>
      <c r="E52" s="125">
        <v>0</v>
      </c>
      <c r="F52" s="142"/>
      <c r="G52" s="125">
        <v>2070</v>
      </c>
      <c r="H52" s="257">
        <v>34.062</v>
      </c>
    </row>
    <row r="53" spans="1:8" ht="15">
      <c r="A53" s="26"/>
      <c r="B53" s="143">
        <v>73</v>
      </c>
      <c r="C53" s="144" t="s">
        <v>177</v>
      </c>
      <c r="D53" s="237"/>
      <c r="E53" s="237"/>
      <c r="F53" s="237"/>
      <c r="G53" s="238">
        <v>1717</v>
      </c>
      <c r="H53" s="77"/>
    </row>
    <row r="54" spans="1:8" ht="14.25">
      <c r="A54" s="26"/>
      <c r="C54" s="149"/>
      <c r="D54" s="239"/>
      <c r="E54" s="239"/>
      <c r="F54" s="239"/>
      <c r="G54" s="239"/>
      <c r="H54" s="72"/>
    </row>
    <row r="55" spans="1:8" ht="14.25">
      <c r="A55" s="26"/>
      <c r="C55" s="149"/>
      <c r="D55" s="239"/>
      <c r="E55" s="239"/>
      <c r="F55" s="239"/>
      <c r="G55" s="239"/>
      <c r="H55" s="72"/>
    </row>
    <row r="56" spans="1:8" ht="15">
      <c r="A56" s="26"/>
      <c r="B56" s="150">
        <v>241</v>
      </c>
      <c r="C56" s="151" t="s">
        <v>178</v>
      </c>
      <c r="D56" s="240">
        <v>0</v>
      </c>
      <c r="E56" s="240">
        <v>0</v>
      </c>
      <c r="F56" s="240"/>
      <c r="G56" s="241" t="s">
        <v>66</v>
      </c>
      <c r="H56" s="153">
        <v>0</v>
      </c>
    </row>
    <row r="57" spans="1:8" ht="15">
      <c r="A57" s="26"/>
      <c r="B57" s="85">
        <v>341</v>
      </c>
      <c r="C57" s="154" t="s">
        <v>179</v>
      </c>
      <c r="D57" s="109">
        <v>0</v>
      </c>
      <c r="E57" s="109">
        <v>0</v>
      </c>
      <c r="F57" s="109"/>
      <c r="G57" s="242" t="s">
        <v>66</v>
      </c>
      <c r="H57" s="124">
        <v>0</v>
      </c>
    </row>
    <row r="58" spans="2:8" ht="15">
      <c r="B58" s="156"/>
      <c r="C58" s="34"/>
      <c r="D58" s="243"/>
      <c r="E58" s="243"/>
      <c r="F58" s="243"/>
      <c r="G58" s="243"/>
      <c r="H58" s="34"/>
    </row>
    <row r="59" spans="1:8" ht="15">
      <c r="A59" s="26" t="s">
        <v>180</v>
      </c>
      <c r="B59" s="156"/>
      <c r="C59" s="34"/>
      <c r="D59" s="243"/>
      <c r="E59" s="243"/>
      <c r="F59" s="243"/>
      <c r="G59" s="243"/>
      <c r="H59" s="34"/>
    </row>
    <row r="60" spans="1:8" ht="15">
      <c r="A60" s="34"/>
      <c r="B60" s="157">
        <v>45</v>
      </c>
      <c r="C60" s="158" t="s">
        <v>181</v>
      </c>
      <c r="D60" s="82">
        <v>0</v>
      </c>
      <c r="E60" s="82">
        <v>0</v>
      </c>
      <c r="F60" s="82"/>
      <c r="G60" s="82">
        <v>410</v>
      </c>
      <c r="H60" s="84"/>
    </row>
    <row r="61" spans="1:8" ht="14.25">
      <c r="A61" s="26"/>
      <c r="B61" s="129">
        <v>80</v>
      </c>
      <c r="C61" s="159" t="s">
        <v>182</v>
      </c>
      <c r="D61" s="160">
        <v>0.9999036454151277</v>
      </c>
      <c r="E61" s="160">
        <v>1</v>
      </c>
      <c r="F61" s="160"/>
      <c r="G61" s="160">
        <v>2.044042651831247</v>
      </c>
      <c r="H61" s="161">
        <v>0.4858145302764504</v>
      </c>
    </row>
    <row r="62" spans="1:8" ht="14.25">
      <c r="A62" s="26"/>
      <c r="B62" s="162">
        <v>90</v>
      </c>
      <c r="C62" s="163" t="s">
        <v>183</v>
      </c>
      <c r="D62" s="244"/>
      <c r="E62" s="244"/>
      <c r="F62" s="244"/>
      <c r="G62" s="258">
        <v>32.91670642114302</v>
      </c>
      <c r="H62" s="168">
        <v>0.5272878058116168</v>
      </c>
    </row>
    <row r="63" spans="1:8" ht="15">
      <c r="A63" s="34"/>
      <c r="B63" s="169"/>
      <c r="C63" s="156" t="s">
        <v>184</v>
      </c>
      <c r="D63" s="78"/>
      <c r="E63" s="78"/>
      <c r="F63" s="170"/>
      <c r="G63" s="149"/>
      <c r="H63" s="34"/>
    </row>
    <row r="64" spans="1:8" ht="15">
      <c r="A64" s="34"/>
      <c r="C64" s="78" t="s">
        <v>5</v>
      </c>
      <c r="D64" s="200">
        <v>62886</v>
      </c>
      <c r="E64" s="200">
        <f>2155+2273+1267</f>
        <v>5695</v>
      </c>
      <c r="F64" s="201">
        <v>62886</v>
      </c>
      <c r="G64" s="201">
        <v>62886</v>
      </c>
      <c r="H64" s="201">
        <v>62886</v>
      </c>
    </row>
    <row r="65" spans="1:8" ht="15">
      <c r="A65" s="34"/>
      <c r="B65" s="169"/>
      <c r="C65" s="78" t="s">
        <v>40</v>
      </c>
      <c r="D65" s="34"/>
      <c r="E65" s="26"/>
      <c r="F65" s="177"/>
      <c r="G65" s="178"/>
      <c r="H65" s="174"/>
    </row>
    <row r="66" spans="1:8" ht="15.75">
      <c r="A66" s="15"/>
      <c r="C66" s="78" t="s">
        <v>41</v>
      </c>
      <c r="E66" s="72"/>
      <c r="H66" s="178"/>
    </row>
    <row r="67" ht="14.25">
      <c r="C67" s="175" t="s">
        <v>42</v>
      </c>
    </row>
    <row r="68" ht="14.25">
      <c r="C68" s="175" t="s">
        <v>43</v>
      </c>
    </row>
    <row r="69" ht="14.25">
      <c r="C69" s="175" t="s">
        <v>44</v>
      </c>
    </row>
    <row r="70" ht="14.25">
      <c r="C70" s="175" t="s">
        <v>45</v>
      </c>
    </row>
    <row r="71" ht="14.25">
      <c r="C71" s="179" t="s">
        <v>46</v>
      </c>
    </row>
  </sheetData>
  <sheetProtection/>
  <mergeCells count="1">
    <mergeCell ref="B3:H3"/>
  </mergeCells>
  <printOptions horizontalCentered="1"/>
  <pageMargins left="0" right="0" top="0" bottom="0.5118055555555555" header="0.5118055555555555" footer="0.5118055555555555"/>
  <pageSetup horizontalDpi="300" verticalDpi="300" orientation="portrait" paperSize="9" scale="71"/>
  <headerFooter alignWithMargins="0">
    <oddFooter>&amp;C&amp;"Times New Roman,Normal"&amp;12 79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zoomScalePageLayoutView="0" workbookViewId="0" topLeftCell="A28">
      <selection activeCell="A1" sqref="A1"/>
    </sheetView>
  </sheetViews>
  <sheetFormatPr defaultColWidth="11.421875" defaultRowHeight="12.75"/>
  <cols>
    <col min="1" max="1" width="3.8515625" style="16" customWidth="1"/>
    <col min="2" max="2" width="4.8515625" style="16" customWidth="1"/>
    <col min="3" max="3" width="48.00390625" style="16" customWidth="1"/>
    <col min="4" max="4" width="15.7109375" style="16" customWidth="1"/>
    <col min="5" max="5" width="24.00390625" style="16" customWidth="1"/>
    <col min="6" max="6" width="0" style="16" hidden="1" customWidth="1"/>
    <col min="7" max="7" width="17.421875" style="16" customWidth="1"/>
    <col min="8" max="8" width="20.421875" style="16" customWidth="1"/>
    <col min="9" max="9" width="19.421875" style="16" customWidth="1"/>
    <col min="10" max="16384" width="11.421875" style="16" customWidth="1"/>
  </cols>
  <sheetData>
    <row r="1" spans="1:8" ht="15.75">
      <c r="A1" s="23"/>
      <c r="B1" s="204"/>
      <c r="C1" s="23"/>
      <c r="D1" s="23"/>
      <c r="E1" s="23"/>
      <c r="F1" s="19"/>
      <c r="G1" s="19"/>
      <c r="H1" s="19"/>
    </row>
    <row r="2" spans="1:8" ht="12.75">
      <c r="A2" s="205"/>
      <c r="B2" s="19"/>
      <c r="C2" s="19"/>
      <c r="D2" s="19"/>
      <c r="E2" s="19"/>
      <c r="F2" s="19"/>
      <c r="G2" s="19"/>
      <c r="H2" s="19"/>
    </row>
    <row r="3" spans="1:8" ht="18.75">
      <c r="A3" s="205"/>
      <c r="B3" s="483" t="s">
        <v>124</v>
      </c>
      <c r="C3" s="483"/>
      <c r="D3" s="483"/>
      <c r="E3" s="483"/>
      <c r="F3" s="483"/>
      <c r="G3" s="483"/>
      <c r="H3" s="483"/>
    </row>
    <row r="4" spans="1:8" ht="15.75">
      <c r="A4" s="205"/>
      <c r="B4" s="19"/>
      <c r="C4" s="22"/>
      <c r="D4" s="19"/>
      <c r="E4" s="23"/>
      <c r="F4" s="24"/>
      <c r="G4" s="19"/>
      <c r="H4" s="19"/>
    </row>
    <row r="5" spans="1:8" ht="12.75">
      <c r="A5" s="205"/>
      <c r="B5" s="19"/>
      <c r="C5" s="245"/>
      <c r="D5" s="25"/>
      <c r="E5" s="25"/>
      <c r="F5" s="24"/>
      <c r="G5" s="19"/>
      <c r="H5" s="19"/>
    </row>
    <row r="6" spans="1:8" ht="15">
      <c r="A6" s="29"/>
      <c r="B6" s="27" t="s">
        <v>125</v>
      </c>
      <c r="C6" s="28"/>
      <c r="D6" s="27" t="s">
        <v>126</v>
      </c>
      <c r="E6" s="29"/>
      <c r="F6" s="28"/>
      <c r="G6" s="30" t="s">
        <v>6</v>
      </c>
      <c r="H6" s="28"/>
    </row>
    <row r="7" spans="1:8" ht="15">
      <c r="A7" s="28"/>
      <c r="B7" s="32"/>
      <c r="C7" s="33"/>
      <c r="D7" s="29"/>
      <c r="E7" s="29"/>
      <c r="F7" s="29"/>
      <c r="G7" s="28"/>
      <c r="H7" s="28"/>
    </row>
    <row r="8" spans="1:8" ht="15">
      <c r="A8" s="33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</row>
    <row r="9" spans="1:8" ht="15">
      <c r="A9" s="33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</row>
    <row r="10" spans="1:8" ht="15">
      <c r="A10" s="33"/>
      <c r="B10" s="38" t="s">
        <v>136</v>
      </c>
      <c r="C10" s="39"/>
      <c r="D10" s="41" t="s">
        <v>137</v>
      </c>
      <c r="E10" s="42" t="s">
        <v>138</v>
      </c>
      <c r="F10" s="42"/>
      <c r="G10" s="38" t="s">
        <v>139</v>
      </c>
      <c r="H10" s="38"/>
    </row>
    <row r="11" spans="1:8" ht="15">
      <c r="A11" s="33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6">
        <v>1520</v>
      </c>
      <c r="H11" s="46">
        <v>4900</v>
      </c>
    </row>
    <row r="12" spans="1:8" ht="15">
      <c r="A12" s="19"/>
      <c r="B12" s="47"/>
      <c r="C12" s="48"/>
      <c r="D12" s="49"/>
      <c r="E12" s="49"/>
      <c r="F12" s="49"/>
      <c r="G12" s="187"/>
      <c r="H12" s="49"/>
    </row>
    <row r="13" spans="1:8" ht="15">
      <c r="A13" s="29" t="s">
        <v>78</v>
      </c>
      <c r="B13" s="47"/>
      <c r="C13" s="48"/>
      <c r="D13" s="49"/>
      <c r="E13" s="49"/>
      <c r="F13" s="51" t="s">
        <v>144</v>
      </c>
      <c r="G13" s="51" t="s">
        <v>144</v>
      </c>
      <c r="H13" s="52" t="s">
        <v>145</v>
      </c>
    </row>
    <row r="14" spans="1:8" ht="15">
      <c r="A14" s="53"/>
      <c r="B14" s="54"/>
      <c r="C14" s="55" t="s">
        <v>146</v>
      </c>
      <c r="D14" s="247">
        <v>379</v>
      </c>
      <c r="E14" s="247">
        <v>41.1</v>
      </c>
      <c r="F14" s="259" t="s">
        <v>95</v>
      </c>
      <c r="G14" s="247">
        <v>28135</v>
      </c>
      <c r="H14" s="217" t="s">
        <v>7</v>
      </c>
    </row>
    <row r="15" spans="1:8" ht="15">
      <c r="A15" s="26"/>
      <c r="B15" s="60"/>
      <c r="C15" s="61" t="s">
        <v>148</v>
      </c>
      <c r="D15" s="248">
        <v>788.3641160949868</v>
      </c>
      <c r="E15" s="248">
        <v>63.454987834549875</v>
      </c>
      <c r="F15" s="260" t="s">
        <v>97</v>
      </c>
      <c r="G15" s="249">
        <v>0.14032344055446952</v>
      </c>
      <c r="H15" s="65"/>
    </row>
    <row r="16" spans="1:8" ht="14.25">
      <c r="A16" s="26"/>
      <c r="B16" s="194"/>
      <c r="C16" s="67" t="s">
        <v>149</v>
      </c>
      <c r="D16" s="207">
        <v>29879</v>
      </c>
      <c r="E16" s="207">
        <v>2608</v>
      </c>
      <c r="F16" s="207"/>
      <c r="G16" s="207">
        <v>3948</v>
      </c>
      <c r="H16" s="216">
        <v>15.191</v>
      </c>
    </row>
    <row r="17" spans="1:8" ht="14.25">
      <c r="A17" s="26"/>
      <c r="B17" s="49"/>
      <c r="C17" s="72"/>
      <c r="D17" s="223"/>
      <c r="E17" s="223"/>
      <c r="F17" s="223"/>
      <c r="G17" s="250"/>
      <c r="H17" s="73"/>
    </row>
    <row r="18" spans="1:8" ht="14.25">
      <c r="A18" s="26"/>
      <c r="B18" s="27" t="s">
        <v>150</v>
      </c>
      <c r="C18" s="72"/>
      <c r="D18" s="223"/>
      <c r="E18" s="223"/>
      <c r="F18" s="223"/>
      <c r="G18" s="49" t="s">
        <v>151</v>
      </c>
      <c r="H18" s="73"/>
    </row>
    <row r="19" spans="1:8" ht="14.25">
      <c r="A19" s="26"/>
      <c r="B19" s="49"/>
      <c r="C19" s="72"/>
      <c r="D19" s="223"/>
      <c r="E19" s="223"/>
      <c r="F19" s="223"/>
      <c r="G19" s="224"/>
      <c r="H19" s="73"/>
    </row>
    <row r="20" spans="1:8" ht="14.25">
      <c r="A20" s="26"/>
      <c r="B20" s="54"/>
      <c r="C20" s="55" t="s">
        <v>146</v>
      </c>
      <c r="D20" s="247">
        <v>292</v>
      </c>
      <c r="E20" s="247">
        <v>37.703891871165645</v>
      </c>
      <c r="F20" s="247"/>
      <c r="G20" s="247">
        <v>25721</v>
      </c>
      <c r="H20" s="75"/>
    </row>
    <row r="21" spans="1:8" ht="14.25">
      <c r="A21" s="26"/>
      <c r="B21" s="60"/>
      <c r="C21" s="61" t="s">
        <v>148</v>
      </c>
      <c r="D21" s="248">
        <v>791.9520547945206</v>
      </c>
      <c r="E21" s="248">
        <v>63.454987834549875</v>
      </c>
      <c r="F21" s="249"/>
      <c r="G21" s="249">
        <v>0.14233505695735002</v>
      </c>
      <c r="H21" s="76"/>
    </row>
    <row r="22" spans="1:8" ht="14.25">
      <c r="A22" s="26"/>
      <c r="B22" s="194"/>
      <c r="C22" s="67" t="s">
        <v>149</v>
      </c>
      <c r="D22" s="207">
        <v>23125</v>
      </c>
      <c r="E22" s="207">
        <v>2392.5</v>
      </c>
      <c r="F22" s="207"/>
      <c r="G22" s="207">
        <v>3661</v>
      </c>
      <c r="H22" s="77"/>
    </row>
    <row r="23" spans="1:5" ht="14.25">
      <c r="A23" s="26"/>
      <c r="B23" s="49"/>
      <c r="C23" s="72"/>
      <c r="D23" s="223"/>
      <c r="E23" s="224"/>
    </row>
    <row r="24" spans="1:5" ht="14.25">
      <c r="A24" s="78" t="s">
        <v>73</v>
      </c>
      <c r="B24" s="78"/>
      <c r="C24" s="78"/>
      <c r="D24" s="171"/>
      <c r="E24" s="171"/>
    </row>
    <row r="25" spans="1:8" ht="14.25">
      <c r="A25" s="78"/>
      <c r="B25" s="78"/>
      <c r="C25" s="78"/>
      <c r="D25" s="171" t="s">
        <v>74</v>
      </c>
      <c r="E25" s="171"/>
      <c r="F25" s="171"/>
      <c r="G25" s="251" t="s">
        <v>75</v>
      </c>
      <c r="H25" s="78"/>
    </row>
    <row r="26" spans="1:8" ht="14.25">
      <c r="A26" s="26"/>
      <c r="B26" s="80">
        <v>12</v>
      </c>
      <c r="C26" s="81" t="s">
        <v>153</v>
      </c>
      <c r="D26" s="82">
        <v>29879</v>
      </c>
      <c r="E26" s="82">
        <v>2608</v>
      </c>
      <c r="F26" s="82"/>
      <c r="G26" s="82">
        <v>3948</v>
      </c>
      <c r="H26" s="252">
        <v>15.191</v>
      </c>
    </row>
    <row r="27" spans="1:8" ht="15">
      <c r="A27" s="26"/>
      <c r="B27" s="85">
        <v>95</v>
      </c>
      <c r="C27" s="86" t="s">
        <v>154</v>
      </c>
      <c r="D27" s="87"/>
      <c r="E27" s="87"/>
      <c r="F27" s="87"/>
      <c r="G27" s="261">
        <v>3661</v>
      </c>
      <c r="H27" s="91"/>
    </row>
    <row r="28" spans="1:8" ht="14.25">
      <c r="A28" s="26"/>
      <c r="B28" s="80">
        <v>20</v>
      </c>
      <c r="C28" s="81" t="s">
        <v>155</v>
      </c>
      <c r="D28" s="82">
        <v>1</v>
      </c>
      <c r="E28" s="82">
        <v>0</v>
      </c>
      <c r="F28" s="82"/>
      <c r="G28" s="82">
        <v>1085</v>
      </c>
      <c r="H28" s="84">
        <v>22</v>
      </c>
    </row>
    <row r="29" spans="1:8" ht="15">
      <c r="A29" s="26"/>
      <c r="B29" s="92">
        <v>25</v>
      </c>
      <c r="C29" s="93" t="s">
        <v>98</v>
      </c>
      <c r="D29" s="94">
        <v>1</v>
      </c>
      <c r="E29" s="94">
        <v>0</v>
      </c>
      <c r="F29" s="94"/>
      <c r="G29" s="94"/>
      <c r="H29" s="97">
        <v>13</v>
      </c>
    </row>
    <row r="30" spans="1:8" ht="15">
      <c r="A30" s="26"/>
      <c r="B30" s="98">
        <v>201</v>
      </c>
      <c r="C30" s="99" t="s">
        <v>157</v>
      </c>
      <c r="D30" s="228"/>
      <c r="E30" s="228"/>
      <c r="F30" s="228"/>
      <c r="G30" s="229">
        <v>703</v>
      </c>
      <c r="H30" s="101"/>
    </row>
    <row r="31" spans="1:8" ht="15">
      <c r="A31" s="26"/>
      <c r="B31" s="98">
        <v>203</v>
      </c>
      <c r="C31" s="99" t="s">
        <v>99</v>
      </c>
      <c r="D31" s="228"/>
      <c r="E31" s="228"/>
      <c r="F31" s="228"/>
      <c r="G31" s="229"/>
      <c r="H31" s="101"/>
    </row>
    <row r="32" spans="1:8" ht="14.25">
      <c r="A32" s="26"/>
      <c r="B32" s="80">
        <v>100</v>
      </c>
      <c r="C32" s="103" t="s">
        <v>159</v>
      </c>
      <c r="D32" s="82">
        <v>0</v>
      </c>
      <c r="E32" s="82">
        <v>0</v>
      </c>
      <c r="F32" s="82"/>
      <c r="G32" s="82">
        <v>1431</v>
      </c>
      <c r="H32" s="230" t="s">
        <v>80</v>
      </c>
    </row>
    <row r="33" spans="1:8" ht="15">
      <c r="A33" s="26"/>
      <c r="B33" s="92">
        <v>104</v>
      </c>
      <c r="C33" s="93" t="s">
        <v>160</v>
      </c>
      <c r="D33" s="231">
        <v>0</v>
      </c>
      <c r="E33" s="231">
        <v>0</v>
      </c>
      <c r="F33" s="231"/>
      <c r="G33" s="231"/>
      <c r="H33" s="232" t="s">
        <v>80</v>
      </c>
    </row>
    <row r="34" spans="1:8" ht="15">
      <c r="A34" s="26"/>
      <c r="B34" s="85">
        <v>105</v>
      </c>
      <c r="C34" s="108" t="s">
        <v>161</v>
      </c>
      <c r="D34" s="109">
        <v>0</v>
      </c>
      <c r="E34" s="109">
        <v>0</v>
      </c>
      <c r="F34" s="109"/>
      <c r="G34" s="109"/>
      <c r="H34" s="233" t="s">
        <v>80</v>
      </c>
    </row>
    <row r="35" spans="1:8" ht="14.25">
      <c r="A35" s="26"/>
      <c r="B35" s="113">
        <v>991</v>
      </c>
      <c r="C35" s="114" t="s">
        <v>162</v>
      </c>
      <c r="D35" s="115">
        <v>29880</v>
      </c>
      <c r="E35" s="115">
        <v>2608</v>
      </c>
      <c r="F35" s="115"/>
      <c r="G35" s="234">
        <v>6464</v>
      </c>
      <c r="H35" s="255">
        <v>37.191</v>
      </c>
    </row>
    <row r="36" spans="1:8" ht="14.25">
      <c r="A36" s="26"/>
      <c r="B36" s="80">
        <v>30</v>
      </c>
      <c r="C36" s="119" t="s">
        <v>163</v>
      </c>
      <c r="D36" s="82">
        <v>1</v>
      </c>
      <c r="E36" s="82">
        <v>0</v>
      </c>
      <c r="F36" s="82"/>
      <c r="G36" s="82">
        <v>2561</v>
      </c>
      <c r="H36" s="84">
        <v>5</v>
      </c>
    </row>
    <row r="37" spans="1:8" ht="15">
      <c r="A37" s="34"/>
      <c r="B37" s="92">
        <v>35</v>
      </c>
      <c r="C37" s="120" t="s">
        <v>100</v>
      </c>
      <c r="D37" s="94">
        <v>1</v>
      </c>
      <c r="E37" s="94">
        <v>0</v>
      </c>
      <c r="F37" s="94"/>
      <c r="G37" s="94"/>
      <c r="H37" s="97">
        <v>4</v>
      </c>
    </row>
    <row r="38" spans="1:8" ht="15">
      <c r="A38" s="26"/>
      <c r="B38" s="92">
        <v>301</v>
      </c>
      <c r="C38" s="120" t="s">
        <v>157</v>
      </c>
      <c r="D38" s="228"/>
      <c r="E38" s="228"/>
      <c r="F38" s="228"/>
      <c r="G38" s="229">
        <v>665</v>
      </c>
      <c r="H38" s="101"/>
    </row>
    <row r="39" spans="1:8" ht="15">
      <c r="A39" s="26"/>
      <c r="B39" s="85">
        <v>303</v>
      </c>
      <c r="C39" s="121" t="s">
        <v>0</v>
      </c>
      <c r="D39" s="228"/>
      <c r="E39" s="228"/>
      <c r="F39" s="228"/>
      <c r="G39" s="229"/>
      <c r="H39" s="101"/>
    </row>
    <row r="40" spans="1:8" ht="14.25">
      <c r="A40" s="26"/>
      <c r="B40" s="80">
        <v>40</v>
      </c>
      <c r="C40" s="81" t="s">
        <v>166</v>
      </c>
      <c r="D40" s="82">
        <v>0</v>
      </c>
      <c r="E40" s="82">
        <v>0</v>
      </c>
      <c r="F40" s="82"/>
      <c r="G40" s="82">
        <v>1696</v>
      </c>
      <c r="H40" s="230" t="s">
        <v>80</v>
      </c>
    </row>
    <row r="41" spans="1:8" ht="15">
      <c r="A41" s="26"/>
      <c r="B41" s="92">
        <v>404</v>
      </c>
      <c r="C41" s="93" t="s">
        <v>160</v>
      </c>
      <c r="D41" s="231">
        <v>0</v>
      </c>
      <c r="E41" s="231">
        <v>0</v>
      </c>
      <c r="F41" s="231"/>
      <c r="G41" s="231"/>
      <c r="H41" s="232" t="s">
        <v>80</v>
      </c>
    </row>
    <row r="42" spans="1:8" ht="15">
      <c r="A42" s="26"/>
      <c r="B42" s="85">
        <v>405</v>
      </c>
      <c r="C42" s="108" t="s">
        <v>161</v>
      </c>
      <c r="D42" s="109">
        <v>0</v>
      </c>
      <c r="E42" s="109">
        <v>0</v>
      </c>
      <c r="F42" s="109"/>
      <c r="G42" s="109"/>
      <c r="H42" s="233" t="s">
        <v>80</v>
      </c>
    </row>
    <row r="43" spans="1:8" ht="14.25">
      <c r="A43" s="26"/>
      <c r="B43" s="80">
        <v>50</v>
      </c>
      <c r="C43" s="81" t="s">
        <v>167</v>
      </c>
      <c r="D43" s="125">
        <v>29879</v>
      </c>
      <c r="E43" s="125">
        <v>2608</v>
      </c>
      <c r="F43" s="125"/>
      <c r="G43" s="125">
        <v>2207</v>
      </c>
      <c r="H43" s="257">
        <v>32.191</v>
      </c>
    </row>
    <row r="44" spans="1:8" ht="14.25">
      <c r="A44" s="26"/>
      <c r="B44" s="129">
        <v>53</v>
      </c>
      <c r="C44" s="130" t="s">
        <v>168</v>
      </c>
      <c r="D44" s="125">
        <v>0</v>
      </c>
      <c r="E44" s="125">
        <v>0</v>
      </c>
      <c r="F44" s="125"/>
      <c r="G44" s="125">
        <v>0</v>
      </c>
      <c r="H44" s="128">
        <v>0</v>
      </c>
    </row>
    <row r="45" spans="1:8" ht="14.25">
      <c r="A45" s="26"/>
      <c r="B45" s="129">
        <v>55</v>
      </c>
      <c r="C45" s="130" t="s">
        <v>169</v>
      </c>
      <c r="D45" s="125">
        <v>0</v>
      </c>
      <c r="E45" s="125">
        <v>0</v>
      </c>
      <c r="F45" s="125"/>
      <c r="G45" s="125">
        <v>0</v>
      </c>
      <c r="H45" s="131"/>
    </row>
    <row r="46" spans="1:8" ht="15">
      <c r="A46" s="34"/>
      <c r="B46" s="92">
        <v>551</v>
      </c>
      <c r="C46" s="93" t="s">
        <v>170</v>
      </c>
      <c r="D46" s="94">
        <v>0</v>
      </c>
      <c r="E46" s="94">
        <v>0</v>
      </c>
      <c r="F46" s="94"/>
      <c r="G46" s="94">
        <v>0</v>
      </c>
      <c r="H46" s="132"/>
    </row>
    <row r="47" spans="1:8" ht="15">
      <c r="A47" s="34"/>
      <c r="B47" s="92">
        <v>585</v>
      </c>
      <c r="C47" s="93" t="s">
        <v>1</v>
      </c>
      <c r="D47" s="94">
        <v>0</v>
      </c>
      <c r="E47" s="94">
        <v>0</v>
      </c>
      <c r="F47" s="94"/>
      <c r="G47" s="94">
        <v>0</v>
      </c>
      <c r="H47" s="132"/>
    </row>
    <row r="48" spans="1:8" ht="14.25">
      <c r="A48" s="26"/>
      <c r="B48" s="129">
        <v>60</v>
      </c>
      <c r="C48" s="130" t="s">
        <v>172</v>
      </c>
      <c r="D48" s="125">
        <v>4158</v>
      </c>
      <c r="E48" s="125">
        <v>194</v>
      </c>
      <c r="F48" s="125"/>
      <c r="G48" s="125">
        <v>196</v>
      </c>
      <c r="H48" s="131"/>
    </row>
    <row r="49" spans="1:8" ht="15">
      <c r="A49" s="26"/>
      <c r="B49" s="92">
        <v>61</v>
      </c>
      <c r="C49" s="130" t="s">
        <v>173</v>
      </c>
      <c r="D49" s="133">
        <v>4158</v>
      </c>
      <c r="E49" s="133">
        <v>194</v>
      </c>
      <c r="F49" s="94"/>
      <c r="G49" s="94">
        <v>196</v>
      </c>
      <c r="H49" s="132"/>
    </row>
    <row r="50" spans="1:8" ht="15">
      <c r="A50" s="34"/>
      <c r="B50" s="92">
        <v>601</v>
      </c>
      <c r="C50" s="93" t="s">
        <v>174</v>
      </c>
      <c r="D50" s="135">
        <v>0</v>
      </c>
      <c r="E50" s="135">
        <v>0</v>
      </c>
      <c r="F50" s="235"/>
      <c r="G50" s="235">
        <v>0</v>
      </c>
      <c r="H50" s="138"/>
    </row>
    <row r="51" spans="1:8" ht="14.25">
      <c r="A51" s="26"/>
      <c r="B51" s="129">
        <v>65</v>
      </c>
      <c r="C51" s="130" t="s">
        <v>175</v>
      </c>
      <c r="D51" s="125">
        <v>25721</v>
      </c>
      <c r="E51" s="125">
        <v>2414</v>
      </c>
      <c r="F51" s="142"/>
      <c r="G51" s="236"/>
      <c r="H51" s="141"/>
    </row>
    <row r="52" spans="1:8" ht="14.25">
      <c r="A52" s="26"/>
      <c r="B52" s="129">
        <v>70</v>
      </c>
      <c r="C52" s="130" t="s">
        <v>176</v>
      </c>
      <c r="D52" s="142"/>
      <c r="E52" s="125">
        <v>0</v>
      </c>
      <c r="F52" s="142"/>
      <c r="G52" s="125">
        <v>2011</v>
      </c>
      <c r="H52" s="257">
        <v>32.191</v>
      </c>
    </row>
    <row r="53" spans="1:8" ht="15">
      <c r="A53" s="26"/>
      <c r="B53" s="143">
        <v>73</v>
      </c>
      <c r="C53" s="144" t="s">
        <v>177</v>
      </c>
      <c r="D53" s="237"/>
      <c r="E53" s="237"/>
      <c r="F53" s="237"/>
      <c r="G53" s="238">
        <v>1661</v>
      </c>
      <c r="H53" s="77"/>
    </row>
    <row r="54" spans="1:8" ht="14.25">
      <c r="A54" s="26"/>
      <c r="C54" s="149"/>
      <c r="D54" s="239"/>
      <c r="E54" s="239"/>
      <c r="F54" s="239"/>
      <c r="G54" s="239"/>
      <c r="H54" s="72"/>
    </row>
    <row r="55" spans="1:8" ht="14.25">
      <c r="A55" s="26"/>
      <c r="C55" s="149"/>
      <c r="D55" s="239"/>
      <c r="E55" s="239"/>
      <c r="F55" s="239"/>
      <c r="G55" s="239"/>
      <c r="H55" s="72"/>
    </row>
    <row r="56" spans="1:8" ht="15">
      <c r="A56" s="26"/>
      <c r="B56" s="150">
        <v>241</v>
      </c>
      <c r="C56" s="151" t="s">
        <v>178</v>
      </c>
      <c r="D56" s="240">
        <v>0</v>
      </c>
      <c r="E56" s="240">
        <v>0</v>
      </c>
      <c r="F56" s="240"/>
      <c r="G56" s="241" t="s">
        <v>66</v>
      </c>
      <c r="H56" s="153">
        <v>0</v>
      </c>
    </row>
    <row r="57" spans="1:8" ht="15">
      <c r="A57" s="26"/>
      <c r="B57" s="85">
        <v>341</v>
      </c>
      <c r="C57" s="154" t="s">
        <v>179</v>
      </c>
      <c r="D57" s="109">
        <v>0</v>
      </c>
      <c r="E57" s="109">
        <v>0</v>
      </c>
      <c r="F57" s="109"/>
      <c r="G57" s="242" t="s">
        <v>66</v>
      </c>
      <c r="H57" s="124">
        <v>0</v>
      </c>
    </row>
    <row r="58" spans="2:8" ht="15">
      <c r="B58" s="156"/>
      <c r="C58" s="34"/>
      <c r="D58" s="243"/>
      <c r="E58" s="243"/>
      <c r="F58" s="243"/>
      <c r="G58" s="243"/>
      <c r="H58" s="34"/>
    </row>
    <row r="59" spans="1:8" ht="15">
      <c r="A59" s="26" t="s">
        <v>180</v>
      </c>
      <c r="B59" s="156"/>
      <c r="C59" s="34"/>
      <c r="D59" s="243"/>
      <c r="E59" s="243"/>
      <c r="F59" s="243"/>
      <c r="G59" s="243"/>
      <c r="H59" s="34"/>
    </row>
    <row r="60" spans="1:8" ht="15">
      <c r="A60" s="34"/>
      <c r="B60" s="157">
        <v>45</v>
      </c>
      <c r="C60" s="158" t="s">
        <v>181</v>
      </c>
      <c r="D60" s="82">
        <v>0</v>
      </c>
      <c r="E60" s="82">
        <v>0</v>
      </c>
      <c r="F60" s="82"/>
      <c r="G60" s="82">
        <v>265</v>
      </c>
      <c r="H60" s="84"/>
    </row>
    <row r="61" spans="1:8" ht="14.25">
      <c r="A61" s="26"/>
      <c r="B61" s="129">
        <v>80</v>
      </c>
      <c r="C61" s="159" t="s">
        <v>182</v>
      </c>
      <c r="D61" s="160">
        <v>0.9999036454151277</v>
      </c>
      <c r="E61" s="160">
        <v>1</v>
      </c>
      <c r="F61" s="160"/>
      <c r="G61" s="160">
        <v>1.788853647485274</v>
      </c>
      <c r="H61" s="161">
        <v>0.4719020844335373</v>
      </c>
    </row>
    <row r="62" spans="1:8" ht="14.25">
      <c r="A62" s="26"/>
      <c r="B62" s="162">
        <v>90</v>
      </c>
      <c r="C62" s="163" t="s">
        <v>183</v>
      </c>
      <c r="D62" s="244"/>
      <c r="E62" s="244"/>
      <c r="F62" s="244"/>
      <c r="G62" s="258">
        <v>31.723245835436646</v>
      </c>
      <c r="H62" s="168">
        <v>0.5078085562847047</v>
      </c>
    </row>
    <row r="63" spans="1:8" ht="15">
      <c r="A63" s="34"/>
      <c r="B63" s="169"/>
      <c r="C63" s="156" t="s">
        <v>184</v>
      </c>
      <c r="D63" s="78"/>
      <c r="E63" s="78"/>
      <c r="F63" s="170"/>
      <c r="G63" s="149"/>
      <c r="H63" s="34"/>
    </row>
    <row r="64" spans="1:8" ht="15">
      <c r="A64" s="34"/>
      <c r="C64" s="78" t="s">
        <v>8</v>
      </c>
      <c r="D64" s="200">
        <v>63392</v>
      </c>
      <c r="E64" s="201">
        <v>63392</v>
      </c>
      <c r="F64" s="201">
        <v>63392</v>
      </c>
      <c r="G64" s="201">
        <v>63392</v>
      </c>
      <c r="H64" s="201">
        <v>63392</v>
      </c>
    </row>
    <row r="65" spans="1:8" ht="15">
      <c r="A65" s="34"/>
      <c r="B65" s="169"/>
      <c r="C65" s="78" t="s">
        <v>40</v>
      </c>
      <c r="D65" s="34"/>
      <c r="E65" s="26"/>
      <c r="F65" s="177"/>
      <c r="G65" s="178"/>
      <c r="H65" s="174"/>
    </row>
    <row r="66" spans="1:8" ht="15.75">
      <c r="A66" s="15"/>
      <c r="C66" s="78" t="s">
        <v>41</v>
      </c>
      <c r="E66" s="72"/>
      <c r="H66" s="178"/>
    </row>
    <row r="67" ht="14.25">
      <c r="C67" s="175" t="s">
        <v>42</v>
      </c>
    </row>
    <row r="68" ht="14.25">
      <c r="C68" s="175" t="s">
        <v>43</v>
      </c>
    </row>
    <row r="69" ht="14.25">
      <c r="C69" s="175" t="s">
        <v>44</v>
      </c>
    </row>
    <row r="70" ht="14.25">
      <c r="C70" s="175" t="s">
        <v>45</v>
      </c>
    </row>
    <row r="71" ht="14.25">
      <c r="C71" s="179" t="s">
        <v>46</v>
      </c>
    </row>
  </sheetData>
  <sheetProtection/>
  <mergeCells count="1">
    <mergeCell ref="B3:H3"/>
  </mergeCells>
  <printOptions horizontalCentered="1"/>
  <pageMargins left="0" right="0" top="0" bottom="0.5118055555555555" header="0.5118055555555555" footer="0.5118055555555555"/>
  <pageSetup fitToHeight="1" fitToWidth="1" horizontalDpi="300" verticalDpi="300" orientation="portrait" paperSize="9"/>
  <headerFooter alignWithMargins="0">
    <oddFooter>&amp;C&amp;"Times New Roman,Normal"&amp;12 79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zoomScalePageLayoutView="0" workbookViewId="0" topLeftCell="A16">
      <selection activeCell="A1" sqref="A1"/>
    </sheetView>
  </sheetViews>
  <sheetFormatPr defaultColWidth="11.421875" defaultRowHeight="12.75"/>
  <cols>
    <col min="1" max="1" width="3.8515625" style="16" customWidth="1"/>
    <col min="2" max="2" width="4.8515625" style="16" customWidth="1"/>
    <col min="3" max="3" width="48.00390625" style="16" customWidth="1"/>
    <col min="4" max="4" width="15.7109375" style="16" customWidth="1"/>
    <col min="5" max="5" width="24.00390625" style="16" customWidth="1"/>
    <col min="6" max="6" width="0" style="16" hidden="1" customWidth="1"/>
    <col min="7" max="7" width="17.421875" style="16" customWidth="1"/>
    <col min="8" max="8" width="20.421875" style="16" customWidth="1"/>
    <col min="9" max="9" width="19.421875" style="16" customWidth="1"/>
    <col min="10" max="16384" width="11.421875" style="16" customWidth="1"/>
  </cols>
  <sheetData>
    <row r="1" spans="1:8" ht="15.75">
      <c r="A1" s="23"/>
      <c r="B1" s="204"/>
      <c r="C1" s="23"/>
      <c r="D1" s="23"/>
      <c r="E1" s="23"/>
      <c r="F1" s="19"/>
      <c r="G1" s="19"/>
      <c r="H1" s="19"/>
    </row>
    <row r="2" spans="1:8" ht="12.75">
      <c r="A2" s="205"/>
      <c r="B2" s="19"/>
      <c r="C2" s="19"/>
      <c r="D2" s="19"/>
      <c r="E2" s="19"/>
      <c r="F2" s="19"/>
      <c r="G2" s="19"/>
      <c r="H2" s="19"/>
    </row>
    <row r="3" spans="1:8" ht="18.75">
      <c r="A3" s="205"/>
      <c r="B3" s="483" t="s">
        <v>124</v>
      </c>
      <c r="C3" s="483"/>
      <c r="D3" s="483"/>
      <c r="E3" s="483"/>
      <c r="F3" s="483"/>
      <c r="G3" s="483"/>
      <c r="H3" s="483"/>
    </row>
    <row r="4" spans="1:8" ht="15.75">
      <c r="A4" s="205"/>
      <c r="B4" s="19"/>
      <c r="C4" s="22"/>
      <c r="D4" s="19"/>
      <c r="E4" s="23"/>
      <c r="F4" s="24"/>
      <c r="G4" s="19"/>
      <c r="H4" s="19"/>
    </row>
    <row r="5" spans="1:8" ht="12.75">
      <c r="A5" s="205"/>
      <c r="B5" s="19"/>
      <c r="C5" s="245"/>
      <c r="D5" s="25"/>
      <c r="E5" s="25"/>
      <c r="F5" s="24"/>
      <c r="G5" s="19"/>
      <c r="H5" s="19"/>
    </row>
    <row r="6" spans="1:8" ht="15">
      <c r="A6" s="29"/>
      <c r="B6" s="27" t="s">
        <v>125</v>
      </c>
      <c r="C6" s="28"/>
      <c r="D6" s="27" t="s">
        <v>126</v>
      </c>
      <c r="E6" s="29"/>
      <c r="F6" s="28"/>
      <c r="G6" s="30" t="s">
        <v>9</v>
      </c>
      <c r="H6" s="28"/>
    </row>
    <row r="7" spans="1:8" ht="15">
      <c r="A7" s="28"/>
      <c r="B7" s="32"/>
      <c r="C7" s="33"/>
      <c r="D7" s="29"/>
      <c r="E7" s="29"/>
      <c r="F7" s="29"/>
      <c r="G7" s="28"/>
      <c r="H7" s="28"/>
    </row>
    <row r="8" spans="1:8" ht="15">
      <c r="A8" s="33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</row>
    <row r="9" spans="1:8" ht="15">
      <c r="A9" s="33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</row>
    <row r="10" spans="1:8" ht="15">
      <c r="A10" s="33"/>
      <c r="B10" s="38" t="s">
        <v>136</v>
      </c>
      <c r="C10" s="39"/>
      <c r="D10" s="41" t="s">
        <v>137</v>
      </c>
      <c r="E10" s="42" t="s">
        <v>138</v>
      </c>
      <c r="F10" s="42"/>
      <c r="G10" s="38" t="s">
        <v>139</v>
      </c>
      <c r="H10" s="38"/>
    </row>
    <row r="11" spans="1:8" ht="15">
      <c r="A11" s="33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6">
        <v>1520</v>
      </c>
      <c r="H11" s="46">
        <v>4900</v>
      </c>
    </row>
    <row r="12" spans="1:8" ht="15">
      <c r="A12" s="19"/>
      <c r="B12" s="47"/>
      <c r="C12" s="48"/>
      <c r="D12" s="49"/>
      <c r="E12" s="49"/>
      <c r="F12" s="49"/>
      <c r="G12" s="187"/>
      <c r="H12" s="49"/>
    </row>
    <row r="13" spans="1:8" ht="15">
      <c r="A13" s="29" t="s">
        <v>78</v>
      </c>
      <c r="B13" s="47"/>
      <c r="C13" s="48"/>
      <c r="D13" s="49"/>
      <c r="E13" s="49"/>
      <c r="F13" s="51" t="s">
        <v>144</v>
      </c>
      <c r="G13" s="51" t="s">
        <v>144</v>
      </c>
      <c r="H13" s="52" t="s">
        <v>145</v>
      </c>
    </row>
    <row r="14" spans="1:8" ht="15">
      <c r="A14" s="53"/>
      <c r="B14" s="54"/>
      <c r="C14" s="55" t="s">
        <v>146</v>
      </c>
      <c r="D14" s="247">
        <v>393.1</v>
      </c>
      <c r="E14" s="247">
        <v>40.8</v>
      </c>
      <c r="F14" s="259" t="s">
        <v>95</v>
      </c>
      <c r="G14" s="247">
        <v>26362.714285714286</v>
      </c>
      <c r="H14" s="217" t="s">
        <v>10</v>
      </c>
    </row>
    <row r="15" spans="1:8" ht="15">
      <c r="A15" s="26"/>
      <c r="B15" s="60"/>
      <c r="C15" s="61" t="s">
        <v>148</v>
      </c>
      <c r="D15" s="248">
        <v>845.3319765962858</v>
      </c>
      <c r="E15" s="248">
        <v>68.11274509803923</v>
      </c>
      <c r="F15" s="260" t="s">
        <v>97</v>
      </c>
      <c r="G15" s="249">
        <v>0.1480879380510353</v>
      </c>
      <c r="H15" s="65"/>
    </row>
    <row r="16" spans="1:8" ht="14.25">
      <c r="A16" s="26"/>
      <c r="B16" s="194"/>
      <c r="C16" s="67" t="s">
        <v>149</v>
      </c>
      <c r="D16" s="207">
        <v>33230</v>
      </c>
      <c r="E16" s="207">
        <v>2779</v>
      </c>
      <c r="F16" s="207"/>
      <c r="G16" s="207">
        <v>3904</v>
      </c>
      <c r="H16" s="216">
        <v>15.191</v>
      </c>
    </row>
    <row r="17" spans="1:8" ht="14.25">
      <c r="A17" s="26"/>
      <c r="B17" s="49"/>
      <c r="C17" s="72"/>
      <c r="D17" s="223"/>
      <c r="E17" s="223"/>
      <c r="F17" s="223"/>
      <c r="G17" s="250"/>
      <c r="H17" s="73"/>
    </row>
    <row r="18" spans="1:8" ht="14.25">
      <c r="A18" s="26"/>
      <c r="B18" s="27" t="s">
        <v>150</v>
      </c>
      <c r="C18" s="72"/>
      <c r="D18" s="223"/>
      <c r="E18" s="262"/>
      <c r="F18" s="223"/>
      <c r="G18" s="49" t="s">
        <v>151</v>
      </c>
      <c r="H18" s="73"/>
    </row>
    <row r="19" spans="1:8" ht="14.25">
      <c r="A19" s="26"/>
      <c r="B19" s="49"/>
      <c r="C19" s="72"/>
      <c r="D19" s="223"/>
      <c r="E19" s="223"/>
      <c r="F19" s="223"/>
      <c r="G19" s="224"/>
      <c r="H19" s="73"/>
    </row>
    <row r="20" spans="1:8" ht="14.25">
      <c r="A20" s="26"/>
      <c r="B20" s="54"/>
      <c r="C20" s="55" t="s">
        <v>146</v>
      </c>
      <c r="D20" s="247">
        <v>257.08740000000006</v>
      </c>
      <c r="E20" s="247">
        <v>36.263404102195025</v>
      </c>
      <c r="F20" s="247"/>
      <c r="G20" s="247">
        <v>23781</v>
      </c>
      <c r="H20" s="75"/>
    </row>
    <row r="21" spans="1:8" ht="14.25">
      <c r="A21" s="26"/>
      <c r="B21" s="60"/>
      <c r="C21" s="61" t="s">
        <v>148</v>
      </c>
      <c r="D21" s="248">
        <v>845.3319765962858</v>
      </c>
      <c r="E21" s="248">
        <v>68.11274509803923</v>
      </c>
      <c r="F21" s="249"/>
      <c r="G21" s="263">
        <v>0.14911242603550295</v>
      </c>
      <c r="H21" s="76"/>
    </row>
    <row r="22" spans="1:8" ht="14.25">
      <c r="A22" s="26"/>
      <c r="B22" s="194"/>
      <c r="C22" s="67" t="s">
        <v>149</v>
      </c>
      <c r="D22" s="207">
        <v>21732.42</v>
      </c>
      <c r="E22" s="207">
        <v>2470</v>
      </c>
      <c r="F22" s="207"/>
      <c r="G22" s="207">
        <v>3546</v>
      </c>
      <c r="H22" s="77"/>
    </row>
    <row r="23" spans="1:7" ht="14.25">
      <c r="A23" s="26"/>
      <c r="B23" s="49"/>
      <c r="C23" s="72"/>
      <c r="D23" s="223"/>
      <c r="E23" s="224"/>
      <c r="G23" s="264"/>
    </row>
    <row r="24" spans="1:5" ht="14.25">
      <c r="A24" s="78" t="s">
        <v>73</v>
      </c>
      <c r="B24" s="78"/>
      <c r="C24" s="78"/>
      <c r="D24" s="171"/>
      <c r="E24" s="171"/>
    </row>
    <row r="25" spans="1:8" ht="14.25">
      <c r="A25" s="78"/>
      <c r="B25" s="78"/>
      <c r="C25" s="78"/>
      <c r="D25" s="171" t="s">
        <v>74</v>
      </c>
      <c r="E25" s="171"/>
      <c r="F25" s="171"/>
      <c r="G25" s="251" t="s">
        <v>75</v>
      </c>
      <c r="H25" s="78"/>
    </row>
    <row r="26" spans="1:8" ht="14.25">
      <c r="A26" s="26"/>
      <c r="B26" s="80">
        <v>12</v>
      </c>
      <c r="C26" s="81" t="s">
        <v>153</v>
      </c>
      <c r="D26" s="265">
        <v>33230</v>
      </c>
      <c r="E26" s="82">
        <v>2779</v>
      </c>
      <c r="F26" s="82"/>
      <c r="G26" s="82">
        <v>3904</v>
      </c>
      <c r="H26" s="252">
        <v>15.191</v>
      </c>
    </row>
    <row r="27" spans="1:8" ht="15">
      <c r="A27" s="26"/>
      <c r="B27" s="85">
        <v>95</v>
      </c>
      <c r="C27" s="86" t="s">
        <v>154</v>
      </c>
      <c r="D27" s="87"/>
      <c r="E27" s="87"/>
      <c r="F27" s="87"/>
      <c r="G27" s="87">
        <v>3546</v>
      </c>
      <c r="H27" s="91"/>
    </row>
    <row r="28" spans="1:8" ht="14.25">
      <c r="A28" s="26"/>
      <c r="B28" s="80">
        <v>20</v>
      </c>
      <c r="C28" s="81" t="s">
        <v>155</v>
      </c>
      <c r="D28" s="82">
        <v>3</v>
      </c>
      <c r="E28" s="82">
        <v>0</v>
      </c>
      <c r="F28" s="82"/>
      <c r="G28" s="82">
        <v>1221</v>
      </c>
      <c r="H28" s="84">
        <v>26</v>
      </c>
    </row>
    <row r="29" spans="1:8" ht="15">
      <c r="A29" s="26"/>
      <c r="B29" s="92">
        <v>25</v>
      </c>
      <c r="C29" s="93" t="s">
        <v>98</v>
      </c>
      <c r="D29" s="94">
        <v>3</v>
      </c>
      <c r="E29" s="94">
        <v>0</v>
      </c>
      <c r="F29" s="94"/>
      <c r="G29" s="94">
        <v>920</v>
      </c>
      <c r="H29" s="97">
        <v>16</v>
      </c>
    </row>
    <row r="30" spans="1:8" ht="15">
      <c r="A30" s="26"/>
      <c r="B30" s="98">
        <v>201</v>
      </c>
      <c r="C30" s="99" t="s">
        <v>157</v>
      </c>
      <c r="D30" s="228"/>
      <c r="E30" s="228"/>
      <c r="F30" s="228"/>
      <c r="G30" s="228">
        <v>826</v>
      </c>
      <c r="H30" s="101"/>
    </row>
    <row r="31" spans="1:8" ht="15">
      <c r="A31" s="26"/>
      <c r="B31" s="98">
        <v>203</v>
      </c>
      <c r="C31" s="99" t="s">
        <v>99</v>
      </c>
      <c r="D31" s="228"/>
      <c r="E31" s="228"/>
      <c r="F31" s="228"/>
      <c r="G31" s="228">
        <v>644</v>
      </c>
      <c r="H31" s="101"/>
    </row>
    <row r="32" spans="1:8" ht="14.25">
      <c r="A32" s="26"/>
      <c r="B32" s="80">
        <v>100</v>
      </c>
      <c r="C32" s="103" t="s">
        <v>159</v>
      </c>
      <c r="D32" s="82">
        <v>0</v>
      </c>
      <c r="E32" s="82">
        <v>0</v>
      </c>
      <c r="F32" s="82"/>
      <c r="G32" s="82">
        <v>1678</v>
      </c>
      <c r="H32" s="230" t="s">
        <v>80</v>
      </c>
    </row>
    <row r="33" spans="1:8" ht="15">
      <c r="A33" s="26"/>
      <c r="B33" s="92">
        <v>104</v>
      </c>
      <c r="C33" s="93" t="s">
        <v>160</v>
      </c>
      <c r="D33" s="231">
        <v>0</v>
      </c>
      <c r="E33" s="231">
        <v>0</v>
      </c>
      <c r="F33" s="231"/>
      <c r="G33" s="231"/>
      <c r="H33" s="232" t="s">
        <v>80</v>
      </c>
    </row>
    <row r="34" spans="1:8" ht="15">
      <c r="A34" s="26"/>
      <c r="B34" s="85">
        <v>105</v>
      </c>
      <c r="C34" s="108" t="s">
        <v>161</v>
      </c>
      <c r="D34" s="109">
        <v>0</v>
      </c>
      <c r="E34" s="109">
        <v>0</v>
      </c>
      <c r="F34" s="109"/>
      <c r="G34" s="109"/>
      <c r="H34" s="233" t="s">
        <v>80</v>
      </c>
    </row>
    <row r="35" spans="1:8" ht="14.25">
      <c r="A35" s="26"/>
      <c r="B35" s="113">
        <v>991</v>
      </c>
      <c r="C35" s="114" t="s">
        <v>162</v>
      </c>
      <c r="D35" s="115">
        <v>33233</v>
      </c>
      <c r="E35" s="115">
        <v>2779</v>
      </c>
      <c r="F35" s="115"/>
      <c r="G35" s="115">
        <v>6464</v>
      </c>
      <c r="H35" s="255">
        <v>41.191</v>
      </c>
    </row>
    <row r="36" spans="1:8" ht="14.25">
      <c r="A36" s="26"/>
      <c r="B36" s="80">
        <v>30</v>
      </c>
      <c r="C36" s="119" t="s">
        <v>163</v>
      </c>
      <c r="D36" s="82">
        <v>1</v>
      </c>
      <c r="E36" s="82">
        <v>0</v>
      </c>
      <c r="F36" s="82"/>
      <c r="G36" s="82">
        <v>3033</v>
      </c>
      <c r="H36" s="84">
        <v>5</v>
      </c>
    </row>
    <row r="37" spans="1:8" ht="15">
      <c r="A37" s="34"/>
      <c r="B37" s="92">
        <v>35</v>
      </c>
      <c r="C37" s="120" t="s">
        <v>100</v>
      </c>
      <c r="D37" s="94">
        <v>1</v>
      </c>
      <c r="E37" s="94">
        <v>0</v>
      </c>
      <c r="F37" s="94"/>
      <c r="G37" s="94">
        <v>2257</v>
      </c>
      <c r="H37" s="97">
        <v>4</v>
      </c>
    </row>
    <row r="38" spans="1:8" ht="15">
      <c r="A38" s="26"/>
      <c r="B38" s="92">
        <v>301</v>
      </c>
      <c r="C38" s="120" t="s">
        <v>157</v>
      </c>
      <c r="D38" s="228"/>
      <c r="E38" s="228"/>
      <c r="F38" s="228"/>
      <c r="G38" s="228">
        <v>966</v>
      </c>
      <c r="H38" s="101"/>
    </row>
    <row r="39" spans="1:8" ht="15">
      <c r="A39" s="26"/>
      <c r="B39" s="85">
        <v>303</v>
      </c>
      <c r="C39" s="121" t="s">
        <v>0</v>
      </c>
      <c r="D39" s="228"/>
      <c r="E39" s="228"/>
      <c r="F39" s="228"/>
      <c r="G39" s="228">
        <v>596</v>
      </c>
      <c r="H39" s="101"/>
    </row>
    <row r="40" spans="1:8" ht="14.25">
      <c r="A40" s="26"/>
      <c r="B40" s="80">
        <v>40</v>
      </c>
      <c r="C40" s="81" t="s">
        <v>166</v>
      </c>
      <c r="D40" s="82">
        <v>0</v>
      </c>
      <c r="E40" s="82">
        <v>0</v>
      </c>
      <c r="F40" s="82"/>
      <c r="G40" s="82">
        <v>1759</v>
      </c>
      <c r="H40" s="230" t="s">
        <v>80</v>
      </c>
    </row>
    <row r="41" spans="1:8" ht="15">
      <c r="A41" s="26"/>
      <c r="B41" s="92">
        <v>404</v>
      </c>
      <c r="C41" s="93" t="s">
        <v>160</v>
      </c>
      <c r="D41" s="231">
        <v>0</v>
      </c>
      <c r="E41" s="231">
        <v>0</v>
      </c>
      <c r="F41" s="231"/>
      <c r="G41" s="231"/>
      <c r="H41" s="232" t="s">
        <v>80</v>
      </c>
    </row>
    <row r="42" spans="1:8" ht="15">
      <c r="A42" s="26"/>
      <c r="B42" s="85">
        <v>405</v>
      </c>
      <c r="C42" s="108" t="s">
        <v>161</v>
      </c>
      <c r="D42" s="109">
        <v>0</v>
      </c>
      <c r="E42" s="109">
        <v>0</v>
      </c>
      <c r="F42" s="109"/>
      <c r="G42" s="109"/>
      <c r="H42" s="233" t="s">
        <v>80</v>
      </c>
    </row>
    <row r="43" spans="1:8" ht="14.25">
      <c r="A43" s="26"/>
      <c r="B43" s="80">
        <v>50</v>
      </c>
      <c r="C43" s="81" t="s">
        <v>167</v>
      </c>
      <c r="D43" s="125">
        <v>33232</v>
      </c>
      <c r="E43" s="125">
        <v>2779</v>
      </c>
      <c r="F43" s="125"/>
      <c r="G43" s="125">
        <v>2173</v>
      </c>
      <c r="H43" s="257">
        <v>36.191</v>
      </c>
    </row>
    <row r="44" spans="1:8" ht="14.25">
      <c r="A44" s="26"/>
      <c r="B44" s="129">
        <v>53</v>
      </c>
      <c r="C44" s="130" t="s">
        <v>168</v>
      </c>
      <c r="D44" s="125">
        <v>0</v>
      </c>
      <c r="E44" s="125">
        <v>0</v>
      </c>
      <c r="F44" s="125"/>
      <c r="G44" s="125">
        <v>0</v>
      </c>
      <c r="H44" s="128">
        <v>0</v>
      </c>
    </row>
    <row r="45" spans="1:8" ht="14.25">
      <c r="A45" s="26"/>
      <c r="B45" s="129">
        <v>55</v>
      </c>
      <c r="C45" s="130" t="s">
        <v>169</v>
      </c>
      <c r="D45" s="125">
        <v>0</v>
      </c>
      <c r="E45" s="125">
        <v>0</v>
      </c>
      <c r="F45" s="125"/>
      <c r="G45" s="125">
        <v>0</v>
      </c>
      <c r="H45" s="131"/>
    </row>
    <row r="46" spans="1:8" ht="15">
      <c r="A46" s="34"/>
      <c r="B46" s="92">
        <v>551</v>
      </c>
      <c r="C46" s="93" t="s">
        <v>170</v>
      </c>
      <c r="D46" s="94">
        <v>0</v>
      </c>
      <c r="E46" s="94">
        <v>0</v>
      </c>
      <c r="F46" s="94"/>
      <c r="G46" s="94">
        <v>0</v>
      </c>
      <c r="H46" s="132"/>
    </row>
    <row r="47" spans="1:8" ht="15">
      <c r="A47" s="34"/>
      <c r="B47" s="92">
        <v>585</v>
      </c>
      <c r="C47" s="93" t="s">
        <v>1</v>
      </c>
      <c r="D47" s="94">
        <v>0</v>
      </c>
      <c r="E47" s="94">
        <v>0</v>
      </c>
      <c r="F47" s="94"/>
      <c r="G47" s="94">
        <v>0</v>
      </c>
      <c r="H47" s="132"/>
    </row>
    <row r="48" spans="1:8" ht="14.25">
      <c r="A48" s="26"/>
      <c r="B48" s="129">
        <v>60</v>
      </c>
      <c r="C48" s="130" t="s">
        <v>172</v>
      </c>
      <c r="D48" s="125">
        <f>+D43-D51</f>
        <v>9451.285714285714</v>
      </c>
      <c r="E48" s="125">
        <v>197</v>
      </c>
      <c r="F48" s="125"/>
      <c r="G48" s="125">
        <v>192</v>
      </c>
      <c r="H48" s="131"/>
    </row>
    <row r="49" spans="1:8" ht="15">
      <c r="A49" s="26"/>
      <c r="B49" s="92">
        <v>61</v>
      </c>
      <c r="C49" s="130" t="s">
        <v>173</v>
      </c>
      <c r="D49" s="133">
        <f>D48</f>
        <v>9451.285714285714</v>
      </c>
      <c r="E49" s="133">
        <v>197</v>
      </c>
      <c r="F49" s="94"/>
      <c r="G49" s="133">
        <v>192</v>
      </c>
      <c r="H49" s="132"/>
    </row>
    <row r="50" spans="1:8" ht="15">
      <c r="A50" s="34"/>
      <c r="B50" s="92">
        <v>601</v>
      </c>
      <c r="C50" s="93" t="s">
        <v>174</v>
      </c>
      <c r="D50" s="135"/>
      <c r="E50" s="135">
        <v>0</v>
      </c>
      <c r="F50" s="235"/>
      <c r="G50" s="135"/>
      <c r="H50" s="138"/>
    </row>
    <row r="51" spans="1:8" ht="14.25">
      <c r="A51" s="26"/>
      <c r="B51" s="129">
        <v>65</v>
      </c>
      <c r="C51" s="130" t="s">
        <v>175</v>
      </c>
      <c r="D51" s="125">
        <v>23780.714285714286</v>
      </c>
      <c r="E51" s="125">
        <v>2582</v>
      </c>
      <c r="F51" s="142"/>
      <c r="G51" s="142"/>
      <c r="H51" s="266"/>
    </row>
    <row r="52" spans="1:8" ht="14.25">
      <c r="A52" s="26"/>
      <c r="B52" s="129">
        <v>70</v>
      </c>
      <c r="C52" s="130" t="s">
        <v>176</v>
      </c>
      <c r="D52" s="142"/>
      <c r="E52" s="125">
        <v>0</v>
      </c>
      <c r="F52" s="142"/>
      <c r="G52" s="267">
        <v>1981</v>
      </c>
      <c r="H52" s="257">
        <v>36.191</v>
      </c>
    </row>
    <row r="53" spans="1:8" ht="15">
      <c r="A53" s="26"/>
      <c r="B53" s="143">
        <v>73</v>
      </c>
      <c r="C53" s="144" t="s">
        <v>177</v>
      </c>
      <c r="D53" s="237"/>
      <c r="E53" s="237"/>
      <c r="F53" s="237"/>
      <c r="G53" s="267">
        <v>1636.221282943809</v>
      </c>
      <c r="H53" s="77"/>
    </row>
    <row r="54" spans="1:8" ht="14.25">
      <c r="A54" s="26"/>
      <c r="C54" s="149"/>
      <c r="D54" s="239"/>
      <c r="E54" s="239"/>
      <c r="F54" s="239"/>
      <c r="G54" s="268"/>
      <c r="H54" s="72"/>
    </row>
    <row r="55" spans="1:8" ht="14.25">
      <c r="A55" s="26"/>
      <c r="C55" s="149"/>
      <c r="D55" s="239"/>
      <c r="E55" s="239"/>
      <c r="F55" s="239"/>
      <c r="G55" s="239"/>
      <c r="H55" s="72"/>
    </row>
    <row r="56" spans="1:8" ht="15">
      <c r="A56" s="26"/>
      <c r="B56" s="150">
        <v>241</v>
      </c>
      <c r="C56" s="151" t="s">
        <v>178</v>
      </c>
      <c r="D56" s="240">
        <v>0</v>
      </c>
      <c r="E56" s="240">
        <v>0</v>
      </c>
      <c r="F56" s="240"/>
      <c r="G56" s="241" t="s">
        <v>66</v>
      </c>
      <c r="H56" s="153">
        <v>0</v>
      </c>
    </row>
    <row r="57" spans="1:8" ht="15">
      <c r="A57" s="26"/>
      <c r="B57" s="85">
        <v>341</v>
      </c>
      <c r="C57" s="154" t="s">
        <v>179</v>
      </c>
      <c r="D57" s="109">
        <v>0</v>
      </c>
      <c r="E57" s="109">
        <v>0</v>
      </c>
      <c r="F57" s="109"/>
      <c r="G57" s="242" t="s">
        <v>66</v>
      </c>
      <c r="H57" s="124">
        <v>0</v>
      </c>
    </row>
    <row r="58" spans="2:8" ht="15">
      <c r="B58" s="156"/>
      <c r="C58" s="34"/>
      <c r="D58" s="243"/>
      <c r="E58" s="243"/>
      <c r="F58" s="243"/>
      <c r="G58" s="243"/>
      <c r="H58" s="34"/>
    </row>
    <row r="59" spans="1:8" ht="15">
      <c r="A59" s="26" t="s">
        <v>180</v>
      </c>
      <c r="B59" s="156"/>
      <c r="C59" s="34"/>
      <c r="D59" s="243"/>
      <c r="E59" s="243"/>
      <c r="F59" s="243"/>
      <c r="G59" s="243"/>
      <c r="H59" s="34"/>
    </row>
    <row r="60" spans="1:8" ht="15">
      <c r="A60" s="34"/>
      <c r="B60" s="157">
        <v>45</v>
      </c>
      <c r="C60" s="158" t="s">
        <v>181</v>
      </c>
      <c r="D60" s="82">
        <v>0</v>
      </c>
      <c r="E60" s="82">
        <v>0</v>
      </c>
      <c r="F60" s="82"/>
      <c r="G60" s="82">
        <f>+G40-G32</f>
        <v>81</v>
      </c>
      <c r="H60" s="84"/>
    </row>
    <row r="61" spans="1:8" ht="14.25">
      <c r="A61" s="26"/>
      <c r="B61" s="129">
        <v>80</v>
      </c>
      <c r="C61" s="159" t="s">
        <v>182</v>
      </c>
      <c r="D61" s="160">
        <v>0.9999036454151277</v>
      </c>
      <c r="E61" s="160">
        <v>1</v>
      </c>
      <c r="F61" s="160"/>
      <c r="G61" s="160">
        <v>1.796594569719282</v>
      </c>
      <c r="H61" s="161">
        <v>0.41974524052941337</v>
      </c>
    </row>
    <row r="62" spans="1:9" ht="14.25">
      <c r="A62" s="26"/>
      <c r="B62" s="162">
        <v>90</v>
      </c>
      <c r="C62" s="163" t="s">
        <v>183</v>
      </c>
      <c r="D62" s="244"/>
      <c r="E62" s="244"/>
      <c r="F62" s="244"/>
      <c r="G62" s="258">
        <f>+G52/G64*1000</f>
        <v>30.983624505372475</v>
      </c>
      <c r="H62" s="168">
        <v>0.5660415721726074</v>
      </c>
      <c r="I62" s="269"/>
    </row>
    <row r="63" spans="1:8" ht="15">
      <c r="A63" s="34"/>
      <c r="B63" s="169"/>
      <c r="C63" s="156" t="s">
        <v>184</v>
      </c>
      <c r="D63" s="78"/>
      <c r="E63" s="78"/>
      <c r="F63" s="170"/>
      <c r="G63" s="149"/>
      <c r="H63" s="34"/>
    </row>
    <row r="64" spans="1:8" ht="15">
      <c r="A64" s="34"/>
      <c r="C64" s="78" t="s">
        <v>11</v>
      </c>
      <c r="D64" s="200">
        <v>63937</v>
      </c>
      <c r="E64" s="200">
        <v>63937</v>
      </c>
      <c r="F64" s="200">
        <v>63937</v>
      </c>
      <c r="G64" s="200">
        <v>63937</v>
      </c>
      <c r="H64" s="200">
        <v>63937</v>
      </c>
    </row>
    <row r="65" spans="1:8" ht="15">
      <c r="A65" s="34"/>
      <c r="B65" s="169"/>
      <c r="C65" s="78" t="s">
        <v>40</v>
      </c>
      <c r="D65" s="34"/>
      <c r="E65" s="26"/>
      <c r="F65" s="177"/>
      <c r="G65" s="178"/>
      <c r="H65" s="174"/>
    </row>
    <row r="66" spans="1:8" ht="15.75">
      <c r="A66" s="15"/>
      <c r="C66" s="78" t="s">
        <v>41</v>
      </c>
      <c r="E66" s="72"/>
      <c r="H66" s="178"/>
    </row>
    <row r="67" ht="14.25">
      <c r="C67" s="175" t="s">
        <v>42</v>
      </c>
    </row>
    <row r="68" ht="14.25">
      <c r="C68" s="175" t="s">
        <v>43</v>
      </c>
    </row>
    <row r="69" ht="14.25">
      <c r="C69" s="175" t="s">
        <v>44</v>
      </c>
    </row>
    <row r="70" ht="14.25">
      <c r="C70" s="175" t="s">
        <v>45</v>
      </c>
    </row>
    <row r="71" ht="14.25">
      <c r="C71" s="179" t="s">
        <v>46</v>
      </c>
    </row>
  </sheetData>
  <sheetProtection/>
  <mergeCells count="1">
    <mergeCell ref="B3:H3"/>
  </mergeCells>
  <printOptions horizontalCentered="1"/>
  <pageMargins left="0" right="0" top="0" bottom="0.5118055555555555" header="0.5118055555555555" footer="0.5118055555555555"/>
  <pageSetup fitToHeight="1" fitToWidth="1" horizontalDpi="300" verticalDpi="300" orientation="portrait" paperSize="9"/>
  <headerFooter alignWithMargins="0">
    <oddFooter>&amp;C&amp;"Times New Roman,Normal"&amp;12 79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16" customWidth="1"/>
    <col min="2" max="2" width="4.8515625" style="16" customWidth="1"/>
    <col min="3" max="3" width="48.00390625" style="16" customWidth="1"/>
    <col min="4" max="4" width="15.7109375" style="16" customWidth="1"/>
    <col min="5" max="5" width="24.00390625" style="16" customWidth="1"/>
    <col min="6" max="6" width="0" style="16" hidden="1" customWidth="1"/>
    <col min="7" max="7" width="17.421875" style="16" customWidth="1"/>
    <col min="8" max="8" width="20.421875" style="16" customWidth="1"/>
    <col min="9" max="9" width="19.421875" style="16" customWidth="1"/>
    <col min="10" max="16384" width="11.421875" style="16" customWidth="1"/>
  </cols>
  <sheetData>
    <row r="1" spans="1:8" ht="15.75">
      <c r="A1" s="23"/>
      <c r="B1" s="204"/>
      <c r="C1" s="23"/>
      <c r="D1" s="23"/>
      <c r="E1" s="23"/>
      <c r="F1" s="19"/>
      <c r="G1" s="19"/>
      <c r="H1" s="19"/>
    </row>
    <row r="2" spans="1:8" ht="12.75">
      <c r="A2" s="205"/>
      <c r="B2" s="19"/>
      <c r="C2" s="19"/>
      <c r="D2" s="19"/>
      <c r="E2" s="19"/>
      <c r="F2" s="19"/>
      <c r="G2" s="19"/>
      <c r="H2" s="19"/>
    </row>
    <row r="3" spans="1:8" ht="18.75">
      <c r="A3" s="205"/>
      <c r="B3" s="483" t="s">
        <v>124</v>
      </c>
      <c r="C3" s="483"/>
      <c r="D3" s="483"/>
      <c r="E3" s="483"/>
      <c r="F3" s="483"/>
      <c r="G3" s="483"/>
      <c r="H3" s="483"/>
    </row>
    <row r="4" spans="1:8" ht="15.75">
      <c r="A4" s="205"/>
      <c r="B4" s="19"/>
      <c r="C4" s="22"/>
      <c r="D4" s="19"/>
      <c r="E4" s="23"/>
      <c r="F4" s="24"/>
      <c r="G4" s="19"/>
      <c r="H4" s="19"/>
    </row>
    <row r="5" spans="1:8" ht="12.75">
      <c r="A5" s="205"/>
      <c r="B5" s="19"/>
      <c r="C5" s="245"/>
      <c r="D5" s="25"/>
      <c r="E5" s="25"/>
      <c r="F5" s="24"/>
      <c r="G5" s="19"/>
      <c r="H5" s="19"/>
    </row>
    <row r="6" spans="1:8" ht="15">
      <c r="A6" s="29"/>
      <c r="B6" s="27" t="s">
        <v>125</v>
      </c>
      <c r="C6" s="28"/>
      <c r="D6" s="27" t="s">
        <v>126</v>
      </c>
      <c r="E6" s="29"/>
      <c r="F6" s="28"/>
      <c r="G6" s="30" t="s">
        <v>12</v>
      </c>
      <c r="H6" s="28"/>
    </row>
    <row r="7" spans="1:8" ht="15">
      <c r="A7" s="28"/>
      <c r="B7" s="32"/>
      <c r="C7" s="33"/>
      <c r="D7" s="29"/>
      <c r="E7" s="29"/>
      <c r="F7" s="29"/>
      <c r="G7" s="28"/>
      <c r="H7" s="28"/>
    </row>
    <row r="8" spans="1:8" ht="15">
      <c r="A8" s="33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</row>
    <row r="9" spans="1:8" ht="15">
      <c r="A9" s="33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</row>
    <row r="10" spans="1:8" ht="15">
      <c r="A10" s="33"/>
      <c r="B10" s="38" t="s">
        <v>136</v>
      </c>
      <c r="C10" s="39"/>
      <c r="D10" s="41" t="s">
        <v>137</v>
      </c>
      <c r="E10" s="42" t="s">
        <v>138</v>
      </c>
      <c r="F10" s="42"/>
      <c r="G10" s="38" t="s">
        <v>139</v>
      </c>
      <c r="H10" s="38"/>
    </row>
    <row r="11" spans="1:8" ht="15">
      <c r="A11" s="33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6">
        <v>1520</v>
      </c>
      <c r="H11" s="46">
        <v>4900</v>
      </c>
    </row>
    <row r="12" spans="1:8" ht="15">
      <c r="A12" s="19"/>
      <c r="B12" s="47"/>
      <c r="C12" s="48"/>
      <c r="D12" s="49"/>
      <c r="E12" s="49"/>
      <c r="F12" s="49"/>
      <c r="G12" s="187"/>
      <c r="H12" s="49"/>
    </row>
    <row r="13" spans="1:8" ht="15">
      <c r="A13" s="29" t="s">
        <v>78</v>
      </c>
      <c r="B13" s="47"/>
      <c r="C13" s="48"/>
      <c r="D13" s="49"/>
      <c r="E13" s="49"/>
      <c r="F13" s="51" t="s">
        <v>144</v>
      </c>
      <c r="G13" s="51" t="s">
        <v>144</v>
      </c>
      <c r="H13" s="52" t="s">
        <v>145</v>
      </c>
    </row>
    <row r="14" spans="1:8" ht="15">
      <c r="A14" s="53"/>
      <c r="B14" s="54"/>
      <c r="C14" s="55" t="s">
        <v>146</v>
      </c>
      <c r="D14" s="247">
        <v>349.258</v>
      </c>
      <c r="E14" s="247">
        <v>38.292</v>
      </c>
      <c r="F14" s="259" t="s">
        <v>95</v>
      </c>
      <c r="G14" s="247">
        <v>26065.746461538456</v>
      </c>
      <c r="H14" s="217" t="s">
        <v>13</v>
      </c>
    </row>
    <row r="15" spans="1:8" ht="15">
      <c r="A15" s="26"/>
      <c r="B15" s="60"/>
      <c r="C15" s="61" t="s">
        <v>148</v>
      </c>
      <c r="D15" s="248">
        <v>868.159727193078</v>
      </c>
      <c r="E15" s="270">
        <v>70.89655802778648</v>
      </c>
      <c r="F15" s="260" t="s">
        <v>97</v>
      </c>
      <c r="G15" s="249">
        <v>0.1450179071440602</v>
      </c>
      <c r="H15" s="65"/>
    </row>
    <row r="16" spans="1:8" ht="14.25">
      <c r="A16" s="26"/>
      <c r="B16" s="194"/>
      <c r="C16" s="67" t="s">
        <v>149</v>
      </c>
      <c r="D16" s="207">
        <v>30321.173</v>
      </c>
      <c r="E16" s="207">
        <v>2714.771</v>
      </c>
      <c r="F16" s="207"/>
      <c r="G16" s="207">
        <v>3780</v>
      </c>
      <c r="H16" s="216">
        <v>14.616</v>
      </c>
    </row>
    <row r="17" spans="1:8" ht="14.25">
      <c r="A17" s="26"/>
      <c r="B17" s="49"/>
      <c r="C17" s="72"/>
      <c r="D17" s="223"/>
      <c r="E17" s="223"/>
      <c r="F17" s="223"/>
      <c r="G17" s="271"/>
      <c r="H17" s="73"/>
    </row>
    <row r="18" spans="1:8" ht="14.25">
      <c r="A18" s="26"/>
      <c r="B18" s="27" t="s">
        <v>150</v>
      </c>
      <c r="C18" s="72"/>
      <c r="D18" s="223"/>
      <c r="E18" s="223"/>
      <c r="F18" s="223"/>
      <c r="G18" s="49" t="s">
        <v>151</v>
      </c>
      <c r="H18" s="73"/>
    </row>
    <row r="19" spans="1:8" ht="14.25">
      <c r="A19" s="26"/>
      <c r="B19" s="49"/>
      <c r="C19" s="72"/>
      <c r="D19" s="223"/>
      <c r="E19" s="223"/>
      <c r="F19" s="223"/>
      <c r="G19" s="224"/>
      <c r="H19" s="73"/>
    </row>
    <row r="20" spans="1:8" ht="14.25">
      <c r="A20" s="26"/>
      <c r="B20" s="54"/>
      <c r="C20" s="55" t="s">
        <v>146</v>
      </c>
      <c r="D20" s="247">
        <v>271.48850290191604</v>
      </c>
      <c r="E20" s="247">
        <v>35.20915640251056</v>
      </c>
      <c r="F20" s="247"/>
      <c r="G20" s="247">
        <v>23569.538461538457</v>
      </c>
      <c r="H20" s="75"/>
    </row>
    <row r="21" spans="1:8" ht="14.25">
      <c r="A21" s="26"/>
      <c r="B21" s="60"/>
      <c r="C21" s="61" t="s">
        <v>148</v>
      </c>
      <c r="D21" s="248">
        <v>868.159727193078</v>
      </c>
      <c r="E21" s="270">
        <v>70.89655802778648</v>
      </c>
      <c r="F21" s="249"/>
      <c r="G21" s="249">
        <v>0.14976958525345624</v>
      </c>
      <c r="H21" s="76"/>
    </row>
    <row r="22" spans="1:8" ht="14.25">
      <c r="A22" s="26"/>
      <c r="B22" s="194"/>
      <c r="C22" s="67" t="s">
        <v>149</v>
      </c>
      <c r="D22" s="207">
        <v>23569.538461538457</v>
      </c>
      <c r="E22" s="207">
        <v>2496.208</v>
      </c>
      <c r="F22" s="207"/>
      <c r="G22" s="207">
        <v>3530</v>
      </c>
      <c r="H22" s="77"/>
    </row>
    <row r="23" spans="1:5" ht="14.25">
      <c r="A23" s="26"/>
      <c r="B23" s="49"/>
      <c r="C23" s="72"/>
      <c r="D23" s="223"/>
      <c r="E23" s="224"/>
    </row>
    <row r="24" spans="1:5" ht="14.25">
      <c r="A24" s="78" t="s">
        <v>73</v>
      </c>
      <c r="B24" s="78"/>
      <c r="C24" s="78"/>
      <c r="D24" s="171"/>
      <c r="E24" s="171"/>
    </row>
    <row r="25" spans="1:8" ht="14.25">
      <c r="A25" s="78"/>
      <c r="B25" s="78"/>
      <c r="C25" s="78"/>
      <c r="D25" s="171" t="s">
        <v>74</v>
      </c>
      <c r="E25" s="171"/>
      <c r="F25" s="171"/>
      <c r="G25" s="251" t="s">
        <v>75</v>
      </c>
      <c r="H25" s="78"/>
    </row>
    <row r="26" spans="1:8" ht="14.25">
      <c r="A26" s="26"/>
      <c r="B26" s="80">
        <v>12</v>
      </c>
      <c r="C26" s="81" t="s">
        <v>153</v>
      </c>
      <c r="D26" s="265">
        <v>30321.173</v>
      </c>
      <c r="E26" s="82">
        <v>2714.771</v>
      </c>
      <c r="F26" s="82"/>
      <c r="G26" s="82">
        <v>3780</v>
      </c>
      <c r="H26" s="252">
        <v>14.616</v>
      </c>
    </row>
    <row r="27" spans="1:8" ht="15">
      <c r="A27" s="26"/>
      <c r="B27" s="85">
        <v>95</v>
      </c>
      <c r="C27" s="86" t="s">
        <v>154</v>
      </c>
      <c r="D27" s="87"/>
      <c r="E27" s="87"/>
      <c r="F27" s="87"/>
      <c r="G27" s="87">
        <v>3530</v>
      </c>
      <c r="H27" s="91"/>
    </row>
    <row r="28" spans="1:8" ht="14.25">
      <c r="A28" s="26"/>
      <c r="B28" s="80">
        <v>20</v>
      </c>
      <c r="C28" s="81" t="s">
        <v>155</v>
      </c>
      <c r="D28" s="82">
        <v>4.589271</v>
      </c>
      <c r="E28" s="272">
        <v>0.0921</v>
      </c>
      <c r="F28" s="82"/>
      <c r="G28" s="82">
        <v>1145.981</v>
      </c>
      <c r="H28" s="252">
        <v>26.070772</v>
      </c>
    </row>
    <row r="29" spans="1:8" ht="15">
      <c r="A29" s="26"/>
      <c r="B29" s="92">
        <v>25</v>
      </c>
      <c r="C29" s="93" t="s">
        <v>98</v>
      </c>
      <c r="D29" s="94">
        <v>4.588151</v>
      </c>
      <c r="E29" s="273">
        <v>0.07097</v>
      </c>
      <c r="F29" s="94"/>
      <c r="G29" s="94">
        <v>900.506</v>
      </c>
      <c r="H29" s="274">
        <v>15.746125</v>
      </c>
    </row>
    <row r="30" spans="1:8" ht="15">
      <c r="A30" s="26"/>
      <c r="B30" s="98">
        <v>201</v>
      </c>
      <c r="C30" s="99" t="s">
        <v>157</v>
      </c>
      <c r="D30" s="228"/>
      <c r="E30" s="228"/>
      <c r="F30" s="228"/>
      <c r="G30" s="229">
        <v>731.3109999999999</v>
      </c>
      <c r="H30" s="101"/>
    </row>
    <row r="31" spans="1:8" ht="15">
      <c r="A31" s="26"/>
      <c r="B31" s="98">
        <v>203</v>
      </c>
      <c r="C31" s="99" t="s">
        <v>99</v>
      </c>
      <c r="D31" s="228"/>
      <c r="E31" s="228"/>
      <c r="F31" s="228"/>
      <c r="G31" s="229">
        <v>665.318</v>
      </c>
      <c r="H31" s="101"/>
    </row>
    <row r="32" spans="1:8" ht="14.25">
      <c r="A32" s="26"/>
      <c r="B32" s="80">
        <v>100</v>
      </c>
      <c r="C32" s="103" t="s">
        <v>159</v>
      </c>
      <c r="D32" s="82">
        <v>0</v>
      </c>
      <c r="E32" s="82">
        <v>0</v>
      </c>
      <c r="F32" s="82"/>
      <c r="G32" s="82">
        <v>1759</v>
      </c>
      <c r="H32" s="230" t="s">
        <v>80</v>
      </c>
    </row>
    <row r="33" spans="1:8" ht="15">
      <c r="A33" s="26"/>
      <c r="B33" s="92">
        <v>104</v>
      </c>
      <c r="C33" s="93" t="s">
        <v>160</v>
      </c>
      <c r="D33" s="231">
        <v>0</v>
      </c>
      <c r="E33" s="231">
        <v>0</v>
      </c>
      <c r="F33" s="231"/>
      <c r="G33" s="231"/>
      <c r="H33" s="232" t="s">
        <v>80</v>
      </c>
    </row>
    <row r="34" spans="1:8" ht="15">
      <c r="A34" s="26"/>
      <c r="B34" s="85">
        <v>105</v>
      </c>
      <c r="C34" s="108" t="s">
        <v>161</v>
      </c>
      <c r="D34" s="109">
        <v>0</v>
      </c>
      <c r="E34" s="109">
        <v>0</v>
      </c>
      <c r="F34" s="109"/>
      <c r="G34" s="109"/>
      <c r="H34" s="233" t="s">
        <v>80</v>
      </c>
    </row>
    <row r="35" spans="1:8" ht="14.25">
      <c r="A35" s="26"/>
      <c r="B35" s="113">
        <v>991</v>
      </c>
      <c r="C35" s="114" t="s">
        <v>162</v>
      </c>
      <c r="D35" s="115">
        <v>30325.762271</v>
      </c>
      <c r="E35" s="115">
        <v>2714.8631</v>
      </c>
      <c r="F35" s="115">
        <v>0</v>
      </c>
      <c r="G35" s="234">
        <v>6685</v>
      </c>
      <c r="H35" s="255">
        <v>40.686772000000005</v>
      </c>
    </row>
    <row r="36" spans="1:8" ht="14.25">
      <c r="A36" s="26"/>
      <c r="B36" s="80">
        <v>30</v>
      </c>
      <c r="C36" s="119" t="s">
        <v>163</v>
      </c>
      <c r="D36" s="272">
        <v>0.41009</v>
      </c>
      <c r="E36" s="275">
        <v>0.042692</v>
      </c>
      <c r="F36" s="82"/>
      <c r="G36" s="82">
        <v>2663</v>
      </c>
      <c r="H36" s="276">
        <v>5.11747</v>
      </c>
    </row>
    <row r="37" spans="1:8" ht="15">
      <c r="A37" s="34"/>
      <c r="B37" s="92">
        <v>35</v>
      </c>
      <c r="C37" s="120" t="s">
        <v>100</v>
      </c>
      <c r="D37" s="273">
        <v>0.40989</v>
      </c>
      <c r="E37" s="277">
        <v>0.042692</v>
      </c>
      <c r="F37" s="94"/>
      <c r="G37" s="94">
        <v>2210</v>
      </c>
      <c r="H37" s="274">
        <v>4.286109</v>
      </c>
    </row>
    <row r="38" spans="1:8" ht="15">
      <c r="A38" s="26"/>
      <c r="B38" s="92">
        <v>301</v>
      </c>
      <c r="C38" s="120" t="s">
        <v>157</v>
      </c>
      <c r="D38" s="228"/>
      <c r="E38" s="228"/>
      <c r="F38" s="228"/>
      <c r="G38" s="229">
        <v>622</v>
      </c>
      <c r="H38" s="101"/>
    </row>
    <row r="39" spans="1:8" ht="15">
      <c r="A39" s="26"/>
      <c r="B39" s="85">
        <v>303</v>
      </c>
      <c r="C39" s="121" t="s">
        <v>0</v>
      </c>
      <c r="D39" s="228"/>
      <c r="E39" s="228"/>
      <c r="F39" s="228"/>
      <c r="G39" s="229">
        <v>556</v>
      </c>
      <c r="H39" s="101"/>
    </row>
    <row r="40" spans="1:8" ht="14.25">
      <c r="A40" s="26"/>
      <c r="B40" s="80">
        <v>40</v>
      </c>
      <c r="C40" s="81" t="s">
        <v>166</v>
      </c>
      <c r="D40" s="82">
        <v>0</v>
      </c>
      <c r="E40" s="82">
        <v>0</v>
      </c>
      <c r="F40" s="82"/>
      <c r="G40" s="82">
        <v>1565</v>
      </c>
      <c r="H40" s="230" t="s">
        <v>80</v>
      </c>
    </row>
    <row r="41" spans="1:8" ht="15">
      <c r="A41" s="26"/>
      <c r="B41" s="92">
        <v>404</v>
      </c>
      <c r="C41" s="93" t="s">
        <v>160</v>
      </c>
      <c r="D41" s="231">
        <v>0</v>
      </c>
      <c r="E41" s="231">
        <v>0</v>
      </c>
      <c r="F41" s="231"/>
      <c r="G41" s="231"/>
      <c r="H41" s="232" t="s">
        <v>80</v>
      </c>
    </row>
    <row r="42" spans="1:8" ht="15">
      <c r="A42" s="26"/>
      <c r="B42" s="85">
        <v>405</v>
      </c>
      <c r="C42" s="108" t="s">
        <v>161</v>
      </c>
      <c r="D42" s="109">
        <v>0</v>
      </c>
      <c r="E42" s="109">
        <v>0</v>
      </c>
      <c r="F42" s="109"/>
      <c r="G42" s="109"/>
      <c r="H42" s="233" t="s">
        <v>80</v>
      </c>
    </row>
    <row r="43" spans="1:8" ht="14.25">
      <c r="A43" s="26"/>
      <c r="B43" s="80">
        <v>50</v>
      </c>
      <c r="C43" s="81" t="s">
        <v>167</v>
      </c>
      <c r="D43" s="125">
        <v>30325.352181</v>
      </c>
      <c r="E43" s="125">
        <v>2714.820408</v>
      </c>
      <c r="F43" s="125">
        <v>0</v>
      </c>
      <c r="G43" s="125">
        <v>2457</v>
      </c>
      <c r="H43" s="257">
        <v>35.56930200000001</v>
      </c>
    </row>
    <row r="44" spans="1:8" ht="14.25">
      <c r="A44" s="26"/>
      <c r="B44" s="129">
        <v>53</v>
      </c>
      <c r="C44" s="130" t="s">
        <v>168</v>
      </c>
      <c r="D44" s="125">
        <v>0</v>
      </c>
      <c r="E44" s="125">
        <v>0</v>
      </c>
      <c r="F44" s="125"/>
      <c r="G44" s="125">
        <v>0</v>
      </c>
      <c r="H44" s="128">
        <v>0</v>
      </c>
    </row>
    <row r="45" spans="1:8" ht="14.25">
      <c r="A45" s="26"/>
      <c r="B45" s="129">
        <v>55</v>
      </c>
      <c r="C45" s="130" t="s">
        <v>169</v>
      </c>
      <c r="D45" s="125">
        <v>0</v>
      </c>
      <c r="E45" s="125">
        <v>0</v>
      </c>
      <c r="F45" s="125"/>
      <c r="G45" s="125">
        <v>0</v>
      </c>
      <c r="H45" s="131"/>
    </row>
    <row r="46" spans="1:8" ht="15">
      <c r="A46" s="34"/>
      <c r="B46" s="92">
        <v>551</v>
      </c>
      <c r="C46" s="93" t="s">
        <v>170</v>
      </c>
      <c r="D46" s="94">
        <v>0</v>
      </c>
      <c r="E46" s="94">
        <v>0</v>
      </c>
      <c r="F46" s="94"/>
      <c r="G46" s="94">
        <v>0</v>
      </c>
      <c r="H46" s="132"/>
    </row>
    <row r="47" spans="1:8" ht="15">
      <c r="A47" s="34"/>
      <c r="B47" s="92">
        <v>585</v>
      </c>
      <c r="C47" s="93" t="s">
        <v>1</v>
      </c>
      <c r="D47" s="94">
        <v>0</v>
      </c>
      <c r="E47" s="94">
        <v>0</v>
      </c>
      <c r="F47" s="94"/>
      <c r="G47" s="94">
        <v>0</v>
      </c>
      <c r="H47" s="132"/>
    </row>
    <row r="48" spans="1:8" ht="14.25">
      <c r="A48" s="26"/>
      <c r="B48" s="129">
        <v>60</v>
      </c>
      <c r="C48" s="130" t="s">
        <v>172</v>
      </c>
      <c r="D48" s="125">
        <v>6755.623972461541</v>
      </c>
      <c r="E48" s="125">
        <v>218.61240799999996</v>
      </c>
      <c r="F48" s="125"/>
      <c r="G48" s="125">
        <v>195</v>
      </c>
      <c r="H48" s="131"/>
    </row>
    <row r="49" spans="1:8" ht="15">
      <c r="A49" s="26"/>
      <c r="B49" s="92">
        <v>61</v>
      </c>
      <c r="C49" s="130" t="s">
        <v>173</v>
      </c>
      <c r="D49" s="133">
        <v>6755.623972461541</v>
      </c>
      <c r="E49" s="133">
        <v>218.61240799999996</v>
      </c>
      <c r="F49" s="94"/>
      <c r="G49" s="94">
        <v>195</v>
      </c>
      <c r="H49" s="132"/>
    </row>
    <row r="50" spans="1:8" ht="15">
      <c r="A50" s="34"/>
      <c r="B50" s="92">
        <v>601</v>
      </c>
      <c r="C50" s="93" t="s">
        <v>174</v>
      </c>
      <c r="D50" s="135">
        <v>0</v>
      </c>
      <c r="E50" s="135">
        <v>0</v>
      </c>
      <c r="F50" s="235"/>
      <c r="G50" s="235">
        <v>0</v>
      </c>
      <c r="H50" s="138"/>
    </row>
    <row r="51" spans="1:8" ht="14.25">
      <c r="A51" s="26"/>
      <c r="B51" s="129">
        <v>65</v>
      </c>
      <c r="C51" s="130" t="s">
        <v>175</v>
      </c>
      <c r="D51" s="125">
        <v>23569.538461538457</v>
      </c>
      <c r="E51" s="125">
        <v>2496</v>
      </c>
      <c r="F51" s="142"/>
      <c r="G51" s="236"/>
      <c r="H51" s="266"/>
    </row>
    <row r="52" spans="1:8" ht="14.25">
      <c r="A52" s="26"/>
      <c r="B52" s="129">
        <v>70</v>
      </c>
      <c r="C52" s="130" t="s">
        <v>176</v>
      </c>
      <c r="D52" s="142"/>
      <c r="E52" s="125">
        <v>0</v>
      </c>
      <c r="F52" s="142"/>
      <c r="G52" s="125">
        <v>2252</v>
      </c>
      <c r="H52" s="257">
        <v>35.56930200000001</v>
      </c>
    </row>
    <row r="53" spans="1:8" ht="15">
      <c r="A53" s="26"/>
      <c r="B53" s="143">
        <v>73</v>
      </c>
      <c r="C53" s="144" t="s">
        <v>177</v>
      </c>
      <c r="D53" s="237"/>
      <c r="E53" s="237"/>
      <c r="F53" s="237"/>
      <c r="G53" s="238">
        <v>1786.7079999999996</v>
      </c>
      <c r="H53" s="77"/>
    </row>
    <row r="54" spans="1:8" ht="14.25">
      <c r="A54" s="26"/>
      <c r="C54" s="149"/>
      <c r="D54" s="239"/>
      <c r="E54" s="239"/>
      <c r="F54" s="239"/>
      <c r="G54" s="239"/>
      <c r="H54" s="72"/>
    </row>
    <row r="55" spans="1:8" ht="14.25">
      <c r="A55" s="26"/>
      <c r="C55" s="149"/>
      <c r="D55" s="239"/>
      <c r="E55" s="239"/>
      <c r="F55" s="239"/>
      <c r="G55" s="239"/>
      <c r="H55" s="72"/>
    </row>
    <row r="56" spans="1:8" ht="15">
      <c r="A56" s="26"/>
      <c r="B56" s="150">
        <v>241</v>
      </c>
      <c r="C56" s="151" t="s">
        <v>178</v>
      </c>
      <c r="D56" s="240">
        <v>0</v>
      </c>
      <c r="E56" s="240">
        <v>0</v>
      </c>
      <c r="F56" s="240"/>
      <c r="G56" s="241" t="s">
        <v>66</v>
      </c>
      <c r="H56" s="153">
        <v>0</v>
      </c>
    </row>
    <row r="57" spans="1:8" ht="15">
      <c r="A57" s="26"/>
      <c r="B57" s="85">
        <v>341</v>
      </c>
      <c r="C57" s="154" t="s">
        <v>179</v>
      </c>
      <c r="D57" s="109">
        <v>0</v>
      </c>
      <c r="E57" s="109">
        <v>0</v>
      </c>
      <c r="F57" s="109"/>
      <c r="G57" s="242" t="s">
        <v>66</v>
      </c>
      <c r="H57" s="124">
        <v>0</v>
      </c>
    </row>
    <row r="58" spans="2:8" ht="15">
      <c r="B58" s="156"/>
      <c r="C58" s="34"/>
      <c r="D58" s="243"/>
      <c r="E58" s="243"/>
      <c r="F58" s="243"/>
      <c r="G58" s="243"/>
      <c r="H58" s="34"/>
    </row>
    <row r="59" spans="1:8" ht="15">
      <c r="A59" s="26" t="s">
        <v>180</v>
      </c>
      <c r="B59" s="156"/>
      <c r="C59" s="34"/>
      <c r="D59" s="243"/>
      <c r="E59" s="243"/>
      <c r="F59" s="243"/>
      <c r="G59" s="243"/>
      <c r="H59" s="34"/>
    </row>
    <row r="60" spans="1:8" ht="15">
      <c r="A60" s="34"/>
      <c r="B60" s="157">
        <v>45</v>
      </c>
      <c r="C60" s="158" t="s">
        <v>181</v>
      </c>
      <c r="D60" s="82">
        <v>0</v>
      </c>
      <c r="E60" s="82">
        <v>0</v>
      </c>
      <c r="F60" s="82"/>
      <c r="G60" s="82">
        <f>+G40-G32</f>
        <v>-194</v>
      </c>
      <c r="H60" s="84"/>
    </row>
    <row r="61" spans="1:8" ht="14.25">
      <c r="A61" s="26"/>
      <c r="B61" s="129">
        <v>80</v>
      </c>
      <c r="C61" s="159" t="s">
        <v>182</v>
      </c>
      <c r="D61" s="160">
        <v>0.9998621885419482</v>
      </c>
      <c r="E61" s="160">
        <v>0.9999820464490515</v>
      </c>
      <c r="F61" s="160"/>
      <c r="G61" s="160">
        <f>+G26/G43</f>
        <v>1.5384615384615385</v>
      </c>
      <c r="H61" s="161">
        <v>0.41091613211864536</v>
      </c>
    </row>
    <row r="62" spans="1:9" ht="14.25">
      <c r="A62" s="26"/>
      <c r="B62" s="162">
        <v>90</v>
      </c>
      <c r="C62" s="163" t="s">
        <v>183</v>
      </c>
      <c r="D62" s="244"/>
      <c r="E62" s="244"/>
      <c r="F62" s="244"/>
      <c r="G62" s="258">
        <f>+G52/G64*1000</f>
        <v>35.02169416667963</v>
      </c>
      <c r="H62" s="168">
        <v>0.5531515170365303</v>
      </c>
      <c r="I62" s="269"/>
    </row>
    <row r="63" spans="1:8" ht="15">
      <c r="A63" s="34"/>
      <c r="B63" s="169"/>
      <c r="C63" s="156" t="s">
        <v>184</v>
      </c>
      <c r="D63" s="78"/>
      <c r="E63" s="78"/>
      <c r="F63" s="170"/>
      <c r="G63" s="149"/>
      <c r="H63" s="34"/>
    </row>
    <row r="64" spans="1:8" ht="15">
      <c r="A64" s="34"/>
      <c r="C64" s="78" t="s">
        <v>14</v>
      </c>
      <c r="D64" s="200">
        <v>64303</v>
      </c>
      <c r="E64" s="200">
        <v>64303</v>
      </c>
      <c r="F64" s="200">
        <v>64303</v>
      </c>
      <c r="G64" s="200">
        <v>64303</v>
      </c>
      <c r="H64" s="200">
        <v>64303</v>
      </c>
    </row>
    <row r="65" spans="1:8" ht="15">
      <c r="A65" s="34"/>
      <c r="B65" s="169"/>
      <c r="C65" s="78" t="s">
        <v>40</v>
      </c>
      <c r="D65" s="34"/>
      <c r="E65" s="26"/>
      <c r="F65" s="177"/>
      <c r="G65" s="178"/>
      <c r="H65" s="174"/>
    </row>
    <row r="66" spans="1:8" ht="15.75">
      <c r="A66" s="15"/>
      <c r="C66" s="78" t="s">
        <v>41</v>
      </c>
      <c r="E66" s="72"/>
      <c r="H66" s="178"/>
    </row>
    <row r="67" ht="14.25">
      <c r="C67" s="175" t="s">
        <v>42</v>
      </c>
    </row>
    <row r="68" ht="14.25">
      <c r="C68" s="175" t="s">
        <v>43</v>
      </c>
    </row>
    <row r="69" ht="14.25">
      <c r="C69" s="175" t="s">
        <v>44</v>
      </c>
    </row>
    <row r="70" ht="14.25">
      <c r="C70" s="175" t="s">
        <v>45</v>
      </c>
    </row>
    <row r="71" ht="14.25">
      <c r="C71" s="179" t="s">
        <v>46</v>
      </c>
    </row>
  </sheetData>
  <sheetProtection/>
  <mergeCells count="1">
    <mergeCell ref="B3:H3"/>
  </mergeCells>
  <printOptions horizontalCentered="1"/>
  <pageMargins left="0" right="0" top="0" bottom="0.5118055555555555" header="0.5118055555555555" footer="0.5118055555555555"/>
  <pageSetup fitToHeight="1" fitToWidth="1" horizontalDpi="300" verticalDpi="300" orientation="portrait" paperSize="9"/>
  <headerFooter alignWithMargins="0">
    <oddFooter>&amp;C&amp;"Times New Roman,Normal"&amp;12 79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16" customWidth="1"/>
    <col min="2" max="2" width="4.8515625" style="16" customWidth="1"/>
    <col min="3" max="3" width="46.00390625" style="16" customWidth="1"/>
    <col min="4" max="4" width="12.8515625" style="16" customWidth="1"/>
    <col min="5" max="5" width="13.421875" style="16" customWidth="1"/>
    <col min="6" max="6" width="0" style="16" hidden="1" customWidth="1"/>
    <col min="7" max="7" width="13.421875" style="19" customWidth="1"/>
    <col min="8" max="8" width="11.00390625" style="16" customWidth="1"/>
    <col min="9" max="9" width="12.8515625" style="19" customWidth="1"/>
    <col min="10" max="10" width="11.00390625" style="19" customWidth="1"/>
    <col min="11" max="11" width="10.7109375" style="19" customWidth="1"/>
    <col min="12" max="12" width="9.8515625" style="19" customWidth="1"/>
    <col min="13" max="13" width="7.8515625" style="19" customWidth="1"/>
    <col min="14" max="16384" width="11.421875" style="16" customWidth="1"/>
  </cols>
  <sheetData>
    <row r="1" spans="1:8" ht="15.75">
      <c r="A1" s="23"/>
      <c r="B1" s="204"/>
      <c r="C1" s="23"/>
      <c r="D1" s="23"/>
      <c r="E1" s="23"/>
      <c r="F1" s="19"/>
      <c r="G1" s="23"/>
      <c r="H1" s="19"/>
    </row>
    <row r="2" spans="1:8" ht="12.75">
      <c r="A2" s="205"/>
      <c r="B2" s="19"/>
      <c r="C2" s="19"/>
      <c r="D2" s="19"/>
      <c r="E2" s="19"/>
      <c r="F2" s="19"/>
      <c r="H2" s="19"/>
    </row>
    <row r="3" spans="1:10" ht="18.75">
      <c r="A3" s="205"/>
      <c r="B3" s="483" t="s">
        <v>124</v>
      </c>
      <c r="C3" s="483"/>
      <c r="D3" s="483"/>
      <c r="E3" s="483"/>
      <c r="F3" s="483"/>
      <c r="G3" s="483"/>
      <c r="H3" s="483"/>
      <c r="I3" s="483"/>
      <c r="J3" s="483"/>
    </row>
    <row r="4" spans="1:8" ht="13.5" customHeight="1">
      <c r="A4" s="205"/>
      <c r="B4" s="19"/>
      <c r="C4" s="22"/>
      <c r="D4" s="19"/>
      <c r="E4" s="23"/>
      <c r="F4" s="24"/>
      <c r="G4" s="23"/>
      <c r="H4" s="19"/>
    </row>
    <row r="5" spans="1:8" ht="12.75">
      <c r="A5" s="205"/>
      <c r="B5" s="19"/>
      <c r="C5" s="278"/>
      <c r="D5" s="25"/>
      <c r="E5" s="25"/>
      <c r="F5" s="24"/>
      <c r="G5" s="25"/>
      <c r="H5" s="19"/>
    </row>
    <row r="6" spans="1:10" ht="15">
      <c r="A6" s="29"/>
      <c r="B6" s="27" t="s">
        <v>125</v>
      </c>
      <c r="C6" s="28"/>
      <c r="D6" s="27" t="s">
        <v>15</v>
      </c>
      <c r="E6" s="29"/>
      <c r="F6" s="28"/>
      <c r="G6" s="29" t="s">
        <v>16</v>
      </c>
      <c r="H6" s="28"/>
      <c r="I6" s="28"/>
      <c r="J6" s="28"/>
    </row>
    <row r="7" spans="1:10" ht="15">
      <c r="A7" s="28"/>
      <c r="B7" s="32"/>
      <c r="C7" s="33"/>
      <c r="D7" s="29"/>
      <c r="E7" s="29"/>
      <c r="F7" s="29"/>
      <c r="G7" s="29"/>
      <c r="H7" s="28"/>
      <c r="I7" s="28"/>
      <c r="J7" s="28"/>
    </row>
    <row r="8" spans="1:10" ht="15">
      <c r="A8" s="33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  <c r="I8" s="49"/>
      <c r="J8" s="49"/>
    </row>
    <row r="9" spans="1:14" ht="15">
      <c r="A9" s="33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  <c r="I9" s="49"/>
      <c r="J9" s="49"/>
      <c r="K9" s="279"/>
      <c r="N9" s="19"/>
    </row>
    <row r="10" spans="1:11" ht="15">
      <c r="A10" s="33"/>
      <c r="B10" s="38" t="s">
        <v>136</v>
      </c>
      <c r="C10" s="39"/>
      <c r="D10" s="41" t="s">
        <v>137</v>
      </c>
      <c r="E10" s="42" t="s">
        <v>138</v>
      </c>
      <c r="F10" s="42"/>
      <c r="G10" s="42" t="s">
        <v>139</v>
      </c>
      <c r="H10" s="38"/>
      <c r="I10" s="49"/>
      <c r="J10" s="49"/>
      <c r="K10" s="279"/>
    </row>
    <row r="11" spans="1:11" ht="15">
      <c r="A11" s="33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3">
        <v>1520</v>
      </c>
      <c r="H11" s="46">
        <v>4900</v>
      </c>
      <c r="I11" s="49"/>
      <c r="J11" s="49"/>
      <c r="K11" s="279"/>
    </row>
    <row r="12" spans="1:10" ht="15">
      <c r="A12" s="19"/>
      <c r="B12" s="47"/>
      <c r="C12" s="48"/>
      <c r="D12" s="49"/>
      <c r="E12" s="49"/>
      <c r="F12" s="49"/>
      <c r="G12" s="49"/>
      <c r="H12" s="49"/>
      <c r="I12" s="49"/>
      <c r="J12" s="280"/>
    </row>
    <row r="13" spans="1:12" ht="15">
      <c r="A13" s="29" t="s">
        <v>78</v>
      </c>
      <c r="B13" s="47"/>
      <c r="C13" s="48"/>
      <c r="D13" s="49"/>
      <c r="E13" s="49"/>
      <c r="F13" s="51" t="s">
        <v>144</v>
      </c>
      <c r="G13" s="49" t="s">
        <v>144</v>
      </c>
      <c r="H13" s="52" t="s">
        <v>145</v>
      </c>
      <c r="I13" s="52"/>
      <c r="J13" s="281"/>
      <c r="K13" s="282"/>
      <c r="L13" s="283"/>
    </row>
    <row r="14" spans="1:13" ht="15">
      <c r="A14" s="53"/>
      <c r="B14" s="54"/>
      <c r="C14" s="55" t="s">
        <v>146</v>
      </c>
      <c r="D14" s="247">
        <v>373.628</v>
      </c>
      <c r="E14" s="247">
        <v>41.399</v>
      </c>
      <c r="F14" s="284" t="s">
        <v>95</v>
      </c>
      <c r="G14" s="247">
        <f>D50+E50</f>
        <v>29778.153284671527</v>
      </c>
      <c r="H14" s="285" t="s">
        <v>17</v>
      </c>
      <c r="I14" s="286"/>
      <c r="J14" s="287"/>
      <c r="K14" s="282"/>
      <c r="L14" s="288"/>
      <c r="M14" s="282"/>
    </row>
    <row r="15" spans="1:13" ht="15">
      <c r="A15" s="26"/>
      <c r="B15" s="60"/>
      <c r="C15" s="61" t="s">
        <v>148</v>
      </c>
      <c r="D15" s="248">
        <f>+D16/D14*10</f>
        <v>941.0465222092563</v>
      </c>
      <c r="E15" s="270">
        <v>69.43906857653566</v>
      </c>
      <c r="F15" s="289" t="s">
        <v>97</v>
      </c>
      <c r="G15" s="249">
        <f>G16/G14</f>
        <v>0.14201686584026357</v>
      </c>
      <c r="H15" s="65"/>
      <c r="I15" s="286"/>
      <c r="J15" s="287"/>
      <c r="K15" s="282"/>
      <c r="L15" s="290"/>
      <c r="M15" s="282"/>
    </row>
    <row r="16" spans="1:13" ht="14.25">
      <c r="A16" s="26"/>
      <c r="B16" s="194"/>
      <c r="C16" s="67" t="s">
        <v>149</v>
      </c>
      <c r="D16" s="207">
        <v>35160.133</v>
      </c>
      <c r="E16" s="207">
        <v>2874.708</v>
      </c>
      <c r="F16" s="207"/>
      <c r="G16" s="207">
        <f>3344+1565-680</f>
        <v>4229</v>
      </c>
      <c r="H16" s="291">
        <v>15.29</v>
      </c>
      <c r="I16" s="292"/>
      <c r="J16" s="293"/>
      <c r="K16" s="282"/>
      <c r="L16" s="283"/>
      <c r="M16" s="282"/>
    </row>
    <row r="17" spans="1:13" s="19" customFormat="1" ht="15">
      <c r="A17" s="29"/>
      <c r="B17" s="49"/>
      <c r="C17" s="73"/>
      <c r="D17" s="294"/>
      <c r="E17" s="295"/>
      <c r="F17" s="295"/>
      <c r="G17" s="296"/>
      <c r="H17" s="297"/>
      <c r="I17" s="297"/>
      <c r="J17" s="73"/>
      <c r="K17" s="282"/>
      <c r="L17" s="290"/>
      <c r="M17" s="282"/>
    </row>
    <row r="18" spans="1:13" ht="14.25">
      <c r="A18" s="26"/>
      <c r="B18" s="27" t="s">
        <v>150</v>
      </c>
      <c r="C18" s="72"/>
      <c r="D18" s="298"/>
      <c r="E18" s="223"/>
      <c r="F18" s="223"/>
      <c r="G18" s="49" t="s">
        <v>151</v>
      </c>
      <c r="H18" s="73"/>
      <c r="I18" s="73"/>
      <c r="J18" s="73"/>
      <c r="K18" s="282"/>
      <c r="L18" s="282"/>
      <c r="M18" s="282"/>
    </row>
    <row r="19" spans="1:13" ht="14.25">
      <c r="A19" s="26"/>
      <c r="B19" s="49"/>
      <c r="C19" s="72"/>
      <c r="D19" s="223"/>
      <c r="E19" s="223"/>
      <c r="F19" s="223"/>
      <c r="G19" s="223"/>
      <c r="H19" s="73"/>
      <c r="I19" s="73"/>
      <c r="J19" s="73"/>
      <c r="K19" s="282"/>
      <c r="L19" s="282"/>
      <c r="M19" s="282"/>
    </row>
    <row r="20" spans="1:13" ht="14.25">
      <c r="A20" s="26"/>
      <c r="B20" s="54"/>
      <c r="C20" s="55" t="s">
        <v>146</v>
      </c>
      <c r="D20" s="247">
        <v>288.2323102042914</v>
      </c>
      <c r="E20" s="247">
        <v>37.65462231294448</v>
      </c>
      <c r="F20" s="247"/>
      <c r="G20" s="247">
        <v>27124.153284671527</v>
      </c>
      <c r="H20" s="75"/>
      <c r="I20" s="286"/>
      <c r="J20" s="286"/>
      <c r="K20" s="282"/>
      <c r="L20" s="282"/>
      <c r="M20" s="282"/>
    </row>
    <row r="21" spans="1:13" ht="14.25">
      <c r="A21" s="26"/>
      <c r="B21" s="60"/>
      <c r="C21" s="61" t="s">
        <v>148</v>
      </c>
      <c r="D21" s="248">
        <v>941.0517948333636</v>
      </c>
      <c r="E21" s="270">
        <v>70.48271465699014</v>
      </c>
      <c r="F21" s="249"/>
      <c r="G21" s="249">
        <v>0.14558979808714137</v>
      </c>
      <c r="H21" s="76"/>
      <c r="I21" s="286"/>
      <c r="J21" s="286"/>
      <c r="K21" s="282"/>
      <c r="L21" s="278"/>
      <c r="M21" s="282"/>
    </row>
    <row r="22" spans="1:13" ht="14.25">
      <c r="A22" s="26"/>
      <c r="B22" s="194"/>
      <c r="C22" s="67" t="s">
        <v>149</v>
      </c>
      <c r="D22" s="207">
        <v>27124.153284671527</v>
      </c>
      <c r="E22" s="207">
        <v>2654</v>
      </c>
      <c r="F22" s="207"/>
      <c r="G22" s="207">
        <v>3949</v>
      </c>
      <c r="H22" s="77"/>
      <c r="I22" s="286"/>
      <c r="J22" s="286"/>
      <c r="K22" s="282"/>
      <c r="L22" s="282"/>
      <c r="M22" s="282"/>
    </row>
    <row r="23" spans="1:10" ht="14.25">
      <c r="A23" s="26"/>
      <c r="B23" s="49"/>
      <c r="C23" s="72"/>
      <c r="D23" s="223"/>
      <c r="E23" s="224"/>
      <c r="G23" s="225"/>
      <c r="I23" s="286"/>
      <c r="J23" s="286"/>
    </row>
    <row r="24" spans="1:7" ht="14.25">
      <c r="A24" s="78" t="s">
        <v>73</v>
      </c>
      <c r="B24" s="78"/>
      <c r="C24" s="78"/>
      <c r="D24" s="171"/>
      <c r="E24" s="171"/>
      <c r="G24" s="226"/>
    </row>
    <row r="25" spans="1:10" ht="15">
      <c r="A25" s="78"/>
      <c r="B25" s="78"/>
      <c r="C25" s="78"/>
      <c r="D25" s="171" t="s">
        <v>74</v>
      </c>
      <c r="E25" s="171"/>
      <c r="F25" s="171"/>
      <c r="G25" s="226"/>
      <c r="H25" s="78"/>
      <c r="I25" s="299"/>
      <c r="J25" s="79"/>
    </row>
    <row r="26" spans="1:10" ht="14.25">
      <c r="A26" s="26"/>
      <c r="B26" s="80">
        <v>12</v>
      </c>
      <c r="C26" s="81" t="s">
        <v>153</v>
      </c>
      <c r="D26" s="265">
        <v>35160.133</v>
      </c>
      <c r="E26" s="265">
        <v>2874.708</v>
      </c>
      <c r="F26" s="265"/>
      <c r="G26" s="265">
        <v>4229</v>
      </c>
      <c r="H26" s="300">
        <v>15.29</v>
      </c>
      <c r="I26" s="292"/>
      <c r="J26" s="292"/>
    </row>
    <row r="27" spans="1:15" ht="15">
      <c r="A27" s="26"/>
      <c r="B27" s="85">
        <v>95</v>
      </c>
      <c r="C27" s="86" t="s">
        <v>154</v>
      </c>
      <c r="D27" s="87"/>
      <c r="E27" s="87"/>
      <c r="F27" s="87"/>
      <c r="G27" s="301">
        <v>3949</v>
      </c>
      <c r="H27" s="91"/>
      <c r="I27" s="286"/>
      <c r="J27" s="286"/>
      <c r="K27" s="283"/>
      <c r="O27" s="269"/>
    </row>
    <row r="28" spans="1:10" ht="14.25">
      <c r="A28" s="26"/>
      <c r="B28" s="80">
        <v>20</v>
      </c>
      <c r="C28" s="81" t="s">
        <v>155</v>
      </c>
      <c r="D28" s="265">
        <v>1.563319</v>
      </c>
      <c r="E28" s="302">
        <v>0.037359</v>
      </c>
      <c r="F28" s="265"/>
      <c r="G28" s="265">
        <v>1106</v>
      </c>
      <c r="H28" s="303">
        <v>24.595</v>
      </c>
      <c r="I28" s="304"/>
      <c r="J28" s="223"/>
    </row>
    <row r="29" spans="1:11" ht="15">
      <c r="A29" s="26"/>
      <c r="B29" s="92">
        <v>25</v>
      </c>
      <c r="C29" s="93" t="s">
        <v>18</v>
      </c>
      <c r="D29" s="305">
        <v>1.52</v>
      </c>
      <c r="E29" s="306">
        <v>0.006917</v>
      </c>
      <c r="F29" s="305"/>
      <c r="G29" s="305">
        <v>883.567</v>
      </c>
      <c r="H29" s="307">
        <v>15.1339</v>
      </c>
      <c r="I29" s="308"/>
      <c r="J29" s="309"/>
      <c r="K29" s="283"/>
    </row>
    <row r="30" spans="1:10" ht="15">
      <c r="A30" s="26"/>
      <c r="B30" s="98">
        <v>201</v>
      </c>
      <c r="C30" s="99" t="s">
        <v>157</v>
      </c>
      <c r="D30" s="228"/>
      <c r="E30" s="228"/>
      <c r="F30" s="228"/>
      <c r="G30" s="228">
        <v>712.133</v>
      </c>
      <c r="H30" s="101"/>
      <c r="I30" s="310"/>
      <c r="J30" s="309"/>
    </row>
    <row r="31" spans="1:10" ht="15">
      <c r="A31" s="26"/>
      <c r="B31" s="98">
        <v>203</v>
      </c>
      <c r="C31" s="99" t="s">
        <v>19</v>
      </c>
      <c r="D31" s="228"/>
      <c r="E31" s="228"/>
      <c r="F31" s="228"/>
      <c r="G31" s="305">
        <v>648.998</v>
      </c>
      <c r="H31" s="101"/>
      <c r="I31" s="286"/>
      <c r="J31" s="286"/>
    </row>
    <row r="32" spans="1:10" ht="14.25">
      <c r="A32" s="26"/>
      <c r="B32" s="80">
        <v>100</v>
      </c>
      <c r="C32" s="103" t="s">
        <v>159</v>
      </c>
      <c r="D32" s="265">
        <v>0</v>
      </c>
      <c r="E32" s="82">
        <v>0</v>
      </c>
      <c r="F32" s="82"/>
      <c r="G32" s="265">
        <v>1565</v>
      </c>
      <c r="H32" s="230" t="s">
        <v>80</v>
      </c>
      <c r="I32" s="176"/>
      <c r="J32" s="176"/>
    </row>
    <row r="33" spans="1:10" ht="15">
      <c r="A33" s="26"/>
      <c r="B33" s="92">
        <v>104</v>
      </c>
      <c r="C33" s="93" t="s">
        <v>160</v>
      </c>
      <c r="D33" s="231">
        <v>0</v>
      </c>
      <c r="E33" s="231">
        <v>0</v>
      </c>
      <c r="F33" s="231"/>
      <c r="G33" s="311"/>
      <c r="H33" s="232" t="s">
        <v>80</v>
      </c>
      <c r="I33" s="312"/>
      <c r="J33" s="312"/>
    </row>
    <row r="34" spans="1:10" ht="15">
      <c r="A34" s="26"/>
      <c r="B34" s="85">
        <v>105</v>
      </c>
      <c r="C34" s="108" t="s">
        <v>161</v>
      </c>
      <c r="D34" s="109">
        <v>0</v>
      </c>
      <c r="E34" s="109">
        <v>0</v>
      </c>
      <c r="F34" s="109"/>
      <c r="G34" s="313"/>
      <c r="H34" s="233" t="s">
        <v>80</v>
      </c>
      <c r="I34" s="312"/>
      <c r="J34" s="312"/>
    </row>
    <row r="35" spans="1:10" ht="14.25">
      <c r="A35" s="26"/>
      <c r="B35" s="113">
        <v>991</v>
      </c>
      <c r="C35" s="114" t="s">
        <v>162</v>
      </c>
      <c r="D35" s="314">
        <v>35161.696319</v>
      </c>
      <c r="E35" s="314">
        <v>2874.745359</v>
      </c>
      <c r="F35" s="314">
        <v>0</v>
      </c>
      <c r="G35" s="314">
        <v>6900</v>
      </c>
      <c r="H35" s="314">
        <v>39.885</v>
      </c>
      <c r="I35" s="292"/>
      <c r="J35" s="315"/>
    </row>
    <row r="36" spans="1:13" ht="14.25">
      <c r="A36" s="26"/>
      <c r="B36" s="80">
        <v>30</v>
      </c>
      <c r="C36" s="119" t="s">
        <v>163</v>
      </c>
      <c r="D36" s="316">
        <v>0.369487</v>
      </c>
      <c r="E36" s="302">
        <v>0.027</v>
      </c>
      <c r="F36" s="265"/>
      <c r="G36" s="265">
        <v>3275.297</v>
      </c>
      <c r="H36" s="303">
        <v>3.615</v>
      </c>
      <c r="I36" s="304"/>
      <c r="J36" s="317"/>
      <c r="K36" s="283"/>
      <c r="M36" s="283"/>
    </row>
    <row r="37" spans="1:11" ht="15">
      <c r="A37" s="34"/>
      <c r="B37" s="92">
        <v>35</v>
      </c>
      <c r="C37" s="120" t="s">
        <v>20</v>
      </c>
      <c r="D37" s="318">
        <v>0.344087</v>
      </c>
      <c r="E37" s="306">
        <v>0.0274</v>
      </c>
      <c r="F37" s="305"/>
      <c r="G37" s="305">
        <v>2439.694</v>
      </c>
      <c r="H37" s="307">
        <v>2.83</v>
      </c>
      <c r="I37" s="308"/>
      <c r="J37" s="309"/>
      <c r="K37" s="283"/>
    </row>
    <row r="38" spans="1:11" ht="15">
      <c r="A38" s="26"/>
      <c r="B38" s="92">
        <v>301</v>
      </c>
      <c r="C38" s="120" t="s">
        <v>157</v>
      </c>
      <c r="D38" s="228"/>
      <c r="E38" s="228"/>
      <c r="F38" s="228"/>
      <c r="G38" s="228">
        <v>679.691</v>
      </c>
      <c r="H38" s="101"/>
      <c r="I38" s="310"/>
      <c r="J38" s="309"/>
      <c r="K38" s="283"/>
    </row>
    <row r="39" spans="1:11" ht="15">
      <c r="A39" s="26"/>
      <c r="B39" s="85">
        <v>303</v>
      </c>
      <c r="C39" s="121" t="s">
        <v>21</v>
      </c>
      <c r="D39" s="228"/>
      <c r="E39" s="228"/>
      <c r="F39" s="228"/>
      <c r="G39" s="228">
        <v>551.595</v>
      </c>
      <c r="H39" s="101"/>
      <c r="I39" s="310"/>
      <c r="J39" s="309"/>
      <c r="K39" s="283"/>
    </row>
    <row r="40" spans="1:10" ht="14.25">
      <c r="A40" s="26"/>
      <c r="B40" s="80">
        <v>40</v>
      </c>
      <c r="C40" s="81" t="s">
        <v>166</v>
      </c>
      <c r="D40" s="265">
        <v>0</v>
      </c>
      <c r="E40" s="82">
        <v>0</v>
      </c>
      <c r="F40" s="82"/>
      <c r="G40" s="265">
        <v>1327.609</v>
      </c>
      <c r="H40" s="230" t="s">
        <v>80</v>
      </c>
      <c r="I40" s="176"/>
      <c r="J40" s="176"/>
    </row>
    <row r="41" spans="1:11" ht="15">
      <c r="A41" s="26"/>
      <c r="B41" s="92">
        <v>404</v>
      </c>
      <c r="C41" s="93" t="s">
        <v>160</v>
      </c>
      <c r="D41" s="311">
        <v>0</v>
      </c>
      <c r="E41" s="231">
        <v>0</v>
      </c>
      <c r="F41" s="231"/>
      <c r="G41" s="311"/>
      <c r="H41" s="232" t="s">
        <v>80</v>
      </c>
      <c r="I41" s="312"/>
      <c r="J41" s="312"/>
      <c r="K41" s="283"/>
    </row>
    <row r="42" spans="1:13" ht="15">
      <c r="A42" s="26"/>
      <c r="B42" s="85">
        <v>405</v>
      </c>
      <c r="C42" s="108" t="s">
        <v>161</v>
      </c>
      <c r="D42" s="313">
        <v>0</v>
      </c>
      <c r="E42" s="109">
        <v>0</v>
      </c>
      <c r="F42" s="109"/>
      <c r="G42" s="313"/>
      <c r="H42" s="233" t="s">
        <v>80</v>
      </c>
      <c r="I42" s="312"/>
      <c r="J42" s="312"/>
      <c r="M42" s="283"/>
    </row>
    <row r="43" spans="1:11" ht="15">
      <c r="A43" s="26"/>
      <c r="B43" s="80">
        <v>50</v>
      </c>
      <c r="C43" s="81" t="s">
        <v>167</v>
      </c>
      <c r="D43" s="267">
        <v>35161.326832</v>
      </c>
      <c r="E43" s="267">
        <v>2874.718359</v>
      </c>
      <c r="F43" s="267">
        <v>0</v>
      </c>
      <c r="G43" s="267">
        <v>2297.094</v>
      </c>
      <c r="H43" s="267">
        <v>36.27</v>
      </c>
      <c r="I43" s="223"/>
      <c r="J43" s="319"/>
      <c r="K43" s="283"/>
    </row>
    <row r="44" spans="1:11" ht="15">
      <c r="A44" s="26"/>
      <c r="B44" s="129">
        <v>53</v>
      </c>
      <c r="C44" s="130" t="s">
        <v>168</v>
      </c>
      <c r="D44" s="267">
        <v>0</v>
      </c>
      <c r="E44" s="267">
        <v>0</v>
      </c>
      <c r="F44" s="125"/>
      <c r="G44" s="267">
        <v>0</v>
      </c>
      <c r="H44" s="128">
        <v>0</v>
      </c>
      <c r="I44" s="312"/>
      <c r="J44" s="319"/>
      <c r="K44" s="283"/>
    </row>
    <row r="45" spans="1:10" ht="15">
      <c r="A45" s="26"/>
      <c r="B45" s="129">
        <v>55</v>
      </c>
      <c r="C45" s="130" t="s">
        <v>169</v>
      </c>
      <c r="D45" s="267">
        <v>0</v>
      </c>
      <c r="E45" s="267">
        <v>0</v>
      </c>
      <c r="F45" s="125"/>
      <c r="G45" s="267">
        <v>0</v>
      </c>
      <c r="H45" s="131"/>
      <c r="I45" s="312"/>
      <c r="J45" s="320"/>
    </row>
    <row r="46" spans="1:10" ht="15">
      <c r="A46" s="34"/>
      <c r="B46" s="92">
        <v>551</v>
      </c>
      <c r="C46" s="93" t="s">
        <v>170</v>
      </c>
      <c r="D46" s="305">
        <v>0</v>
      </c>
      <c r="E46" s="305">
        <v>0</v>
      </c>
      <c r="F46" s="94"/>
      <c r="G46" s="305">
        <v>0</v>
      </c>
      <c r="H46" s="132"/>
      <c r="I46" s="312"/>
      <c r="J46" s="320"/>
    </row>
    <row r="47" spans="1:10" ht="15">
      <c r="A47" s="34"/>
      <c r="B47" s="92">
        <v>585</v>
      </c>
      <c r="C47" s="93" t="s">
        <v>1</v>
      </c>
      <c r="D47" s="305">
        <v>0</v>
      </c>
      <c r="E47" s="305">
        <v>0</v>
      </c>
      <c r="F47" s="94"/>
      <c r="G47" s="305">
        <v>0</v>
      </c>
      <c r="H47" s="132"/>
      <c r="I47" s="312"/>
      <c r="J47" s="312"/>
    </row>
    <row r="48" spans="1:12" ht="15">
      <c r="A48" s="26"/>
      <c r="B48" s="129">
        <v>60</v>
      </c>
      <c r="C48" s="130" t="s">
        <v>172</v>
      </c>
      <c r="D48" s="267">
        <v>8037.331715328473</v>
      </c>
      <c r="E48" s="267">
        <v>220.71835899999996</v>
      </c>
      <c r="F48" s="125"/>
      <c r="G48" s="267">
        <v>198</v>
      </c>
      <c r="H48" s="131"/>
      <c r="I48" s="312"/>
      <c r="J48" s="312"/>
      <c r="L48" s="278"/>
    </row>
    <row r="49" spans="1:12" ht="15">
      <c r="A49" s="26"/>
      <c r="B49" s="92">
        <v>61</v>
      </c>
      <c r="C49" s="130" t="s">
        <v>22</v>
      </c>
      <c r="D49" s="267">
        <v>8037.331715328473</v>
      </c>
      <c r="E49" s="133">
        <v>220.71835899999996</v>
      </c>
      <c r="F49" s="94"/>
      <c r="G49" s="305">
        <v>198</v>
      </c>
      <c r="H49" s="132"/>
      <c r="I49" s="312"/>
      <c r="J49" s="312"/>
      <c r="K49" s="290"/>
      <c r="L49" s="278"/>
    </row>
    <row r="50" spans="1:12" ht="15">
      <c r="A50" s="34"/>
      <c r="B50" s="92">
        <v>65</v>
      </c>
      <c r="C50" s="93" t="s">
        <v>175</v>
      </c>
      <c r="D50" s="267">
        <v>27124.153284671527</v>
      </c>
      <c r="E50" s="321">
        <v>2654</v>
      </c>
      <c r="F50" s="235"/>
      <c r="G50" s="322"/>
      <c r="H50" s="138"/>
      <c r="I50" s="323"/>
      <c r="J50" s="323"/>
      <c r="L50" s="278"/>
    </row>
    <row r="51" spans="1:12" ht="14.25">
      <c r="A51" s="26"/>
      <c r="B51" s="129">
        <v>70</v>
      </c>
      <c r="C51" s="130" t="s">
        <v>23</v>
      </c>
      <c r="D51" s="142"/>
      <c r="E51" s="125">
        <v>0</v>
      </c>
      <c r="F51" s="142"/>
      <c r="G51" s="267">
        <v>2099.094</v>
      </c>
      <c r="H51" s="324">
        <v>36.27</v>
      </c>
      <c r="I51" s="323"/>
      <c r="J51" s="323"/>
      <c r="K51" s="325"/>
      <c r="L51" s="278"/>
    </row>
    <row r="52" spans="1:12" ht="14.25">
      <c r="A52" s="26"/>
      <c r="B52" s="129">
        <v>73</v>
      </c>
      <c r="C52" s="130" t="s">
        <v>177</v>
      </c>
      <c r="D52" s="142"/>
      <c r="E52" s="125"/>
      <c r="F52" s="142"/>
      <c r="G52" s="326">
        <v>1679</v>
      </c>
      <c r="H52" s="257"/>
      <c r="I52" s="223"/>
      <c r="J52" s="292"/>
      <c r="K52" s="283"/>
      <c r="L52" s="278"/>
    </row>
    <row r="53" spans="1:14" ht="15">
      <c r="A53" s="26"/>
      <c r="B53" s="188"/>
      <c r="C53" s="327"/>
      <c r="D53" s="328"/>
      <c r="E53" s="262"/>
      <c r="F53" s="223"/>
      <c r="G53" s="223"/>
      <c r="H53" s="73"/>
      <c r="I53" s="320"/>
      <c r="J53" s="312"/>
      <c r="N53" s="19"/>
    </row>
    <row r="54" spans="1:8" ht="15">
      <c r="A54" s="26"/>
      <c r="C54" s="329"/>
      <c r="D54" s="330"/>
      <c r="E54" s="331"/>
      <c r="F54" s="332"/>
      <c r="G54" s="333"/>
      <c r="H54" s="72"/>
    </row>
    <row r="55" spans="1:10" ht="15">
      <c r="A55" s="26"/>
      <c r="B55" s="150">
        <v>241</v>
      </c>
      <c r="C55" s="151" t="s">
        <v>178</v>
      </c>
      <c r="D55" s="240">
        <v>0</v>
      </c>
      <c r="E55" s="240">
        <v>0</v>
      </c>
      <c r="F55" s="240"/>
      <c r="G55" s="334" t="s">
        <v>66</v>
      </c>
      <c r="H55" s="153">
        <v>0</v>
      </c>
      <c r="I55" s="48"/>
      <c r="J55" s="48"/>
    </row>
    <row r="56" spans="1:10" ht="15">
      <c r="A56" s="26"/>
      <c r="B56" s="85">
        <v>341</v>
      </c>
      <c r="C56" s="154" t="s">
        <v>179</v>
      </c>
      <c r="D56" s="109">
        <v>0</v>
      </c>
      <c r="E56" s="109">
        <v>0</v>
      </c>
      <c r="F56" s="109"/>
      <c r="G56" s="335" t="s">
        <v>66</v>
      </c>
      <c r="H56" s="124">
        <v>0</v>
      </c>
      <c r="I56" s="48"/>
      <c r="J56" s="48"/>
    </row>
    <row r="57" spans="2:10" ht="15">
      <c r="B57" s="156"/>
      <c r="C57" s="34"/>
      <c r="D57" s="243"/>
      <c r="E57" s="243"/>
      <c r="F57" s="243"/>
      <c r="G57" s="336"/>
      <c r="H57" s="34"/>
      <c r="I57" s="33"/>
      <c r="J57" s="33"/>
    </row>
    <row r="58" spans="1:10" ht="15">
      <c r="A58" s="26" t="s">
        <v>180</v>
      </c>
      <c r="B58" s="156"/>
      <c r="C58" s="34"/>
      <c r="D58" s="243"/>
      <c r="E58" s="243"/>
      <c r="F58" s="243"/>
      <c r="G58" s="336"/>
      <c r="H58" s="34"/>
      <c r="I58" s="33"/>
      <c r="J58" s="33"/>
    </row>
    <row r="59" spans="1:10" ht="15">
      <c r="A59" s="34"/>
      <c r="B59" s="157">
        <v>45</v>
      </c>
      <c r="C59" s="158" t="s">
        <v>181</v>
      </c>
      <c r="D59" s="82">
        <v>0</v>
      </c>
      <c r="E59" s="82">
        <v>0</v>
      </c>
      <c r="F59" s="82"/>
      <c r="G59" s="265">
        <v>-237.39100000000008</v>
      </c>
      <c r="H59" s="84"/>
      <c r="I59" s="73"/>
      <c r="J59" s="73"/>
    </row>
    <row r="60" spans="1:10" ht="14.25">
      <c r="A60" s="26"/>
      <c r="B60" s="129">
        <v>80</v>
      </c>
      <c r="C60" s="159" t="s">
        <v>182</v>
      </c>
      <c r="D60" s="160">
        <v>0.9999660470150714</v>
      </c>
      <c r="E60" s="160">
        <v>0.9999963965165605</v>
      </c>
      <c r="F60" s="160"/>
      <c r="G60" s="337">
        <v>1.8410217431241385</v>
      </c>
      <c r="H60" s="160">
        <v>0.4215605183347118</v>
      </c>
      <c r="I60" s="338"/>
      <c r="J60" s="338"/>
    </row>
    <row r="61" spans="1:10" ht="14.25">
      <c r="A61" s="26"/>
      <c r="B61" s="162">
        <v>90</v>
      </c>
      <c r="C61" s="163" t="s">
        <v>183</v>
      </c>
      <c r="D61" s="244"/>
      <c r="E61" s="244"/>
      <c r="F61" s="244"/>
      <c r="G61" s="339">
        <v>32.46004917500425</v>
      </c>
      <c r="H61" s="168">
        <v>0.5608733975598064</v>
      </c>
      <c r="I61" s="340"/>
      <c r="J61" s="340"/>
    </row>
    <row r="62" spans="1:13" ht="15">
      <c r="A62" s="34"/>
      <c r="B62" s="169"/>
      <c r="C62" s="156" t="s">
        <v>184</v>
      </c>
      <c r="D62" s="78"/>
      <c r="E62" s="78"/>
      <c r="F62" s="170"/>
      <c r="G62" s="27"/>
      <c r="H62" s="34"/>
      <c r="I62" s="16"/>
      <c r="J62" s="16"/>
      <c r="K62" s="16"/>
      <c r="L62" s="16"/>
      <c r="M62" s="16"/>
    </row>
    <row r="63" spans="1:10" ht="15">
      <c r="A63" s="34"/>
      <c r="B63" s="169"/>
      <c r="C63" s="156" t="s">
        <v>24</v>
      </c>
      <c r="D63" s="78">
        <v>64667</v>
      </c>
      <c r="E63" s="78">
        <v>64667</v>
      </c>
      <c r="F63" s="78">
        <v>64667</v>
      </c>
      <c r="G63" s="79">
        <v>64667</v>
      </c>
      <c r="H63" s="78">
        <v>64667</v>
      </c>
      <c r="I63" s="33"/>
      <c r="J63" s="33"/>
    </row>
    <row r="64" spans="1:10" ht="15">
      <c r="A64" s="34"/>
      <c r="C64" s="78" t="s">
        <v>40</v>
      </c>
      <c r="D64" s="200"/>
      <c r="E64" s="200"/>
      <c r="F64" s="200"/>
      <c r="G64" s="341"/>
      <c r="H64" s="78"/>
      <c r="I64" s="341"/>
      <c r="J64" s="341"/>
    </row>
    <row r="65" spans="1:10" ht="15">
      <c r="A65" s="34"/>
      <c r="B65" s="169"/>
      <c r="C65" s="78" t="s">
        <v>41</v>
      </c>
      <c r="D65" s="33"/>
      <c r="E65" s="26"/>
      <c r="F65" s="177"/>
      <c r="G65" s="29"/>
      <c r="H65" s="174"/>
      <c r="I65" s="49"/>
      <c r="J65" s="49"/>
    </row>
    <row r="66" spans="1:10" ht="15.75">
      <c r="A66" s="15"/>
      <c r="C66" s="78" t="s">
        <v>42</v>
      </c>
      <c r="D66" s="19"/>
      <c r="E66" s="72"/>
      <c r="G66" s="73"/>
      <c r="H66" s="178"/>
      <c r="I66" s="30"/>
      <c r="J66" s="30"/>
    </row>
    <row r="67" ht="14.25">
      <c r="C67" s="175" t="s">
        <v>43</v>
      </c>
    </row>
    <row r="68" ht="14.25">
      <c r="C68" s="175" t="s">
        <v>44</v>
      </c>
    </row>
    <row r="69" ht="14.25">
      <c r="C69" s="175" t="s">
        <v>45</v>
      </c>
    </row>
    <row r="70" ht="14.25">
      <c r="C70" s="175" t="s">
        <v>46</v>
      </c>
    </row>
    <row r="71" ht="14.25">
      <c r="C71" s="179"/>
    </row>
    <row r="74" ht="12.75">
      <c r="G74" s="19" t="s">
        <v>25</v>
      </c>
    </row>
  </sheetData>
  <sheetProtection/>
  <mergeCells count="1">
    <mergeCell ref="B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2"/>
  <colBreaks count="1" manualBreakCount="1">
    <brk id="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16" customWidth="1"/>
    <col min="2" max="2" width="4.8515625" style="16" customWidth="1"/>
    <col min="3" max="3" width="46.00390625" style="16" customWidth="1"/>
    <col min="4" max="4" width="12.8515625" style="16" customWidth="1"/>
    <col min="5" max="5" width="18.140625" style="16" customWidth="1"/>
    <col min="6" max="6" width="0" style="16" hidden="1" customWidth="1"/>
    <col min="7" max="7" width="17.28125" style="19" customWidth="1"/>
    <col min="8" max="8" width="11.00390625" style="16" customWidth="1"/>
    <col min="9" max="9" width="12.8515625" style="19" customWidth="1"/>
    <col min="10" max="10" width="11.00390625" style="19" customWidth="1"/>
    <col min="11" max="11" width="10.7109375" style="19" customWidth="1"/>
    <col min="12" max="12" width="9.8515625" style="19" customWidth="1"/>
    <col min="13" max="13" width="7.8515625" style="19" customWidth="1"/>
    <col min="14" max="16384" width="11.421875" style="16" customWidth="1"/>
  </cols>
  <sheetData>
    <row r="1" spans="1:8" ht="15.75">
      <c r="A1" s="23"/>
      <c r="B1" s="204"/>
      <c r="C1" s="23"/>
      <c r="D1" s="23"/>
      <c r="E1" s="23"/>
      <c r="F1" s="19"/>
      <c r="G1" s="23"/>
      <c r="H1" s="19"/>
    </row>
    <row r="2" spans="1:8" ht="12.75">
      <c r="A2" s="205"/>
      <c r="B2" s="19"/>
      <c r="C2" s="19"/>
      <c r="D2" s="19"/>
      <c r="E2" s="19"/>
      <c r="F2" s="19"/>
      <c r="H2" s="19"/>
    </row>
    <row r="3" spans="1:10" ht="18.75">
      <c r="A3" s="205"/>
      <c r="B3" s="483" t="s">
        <v>124</v>
      </c>
      <c r="C3" s="483"/>
      <c r="D3" s="483"/>
      <c r="E3" s="483"/>
      <c r="F3" s="483"/>
      <c r="G3" s="483"/>
      <c r="H3" s="483"/>
      <c r="I3" s="483"/>
      <c r="J3" s="483"/>
    </row>
    <row r="4" spans="1:8" ht="13.5" customHeight="1">
      <c r="A4" s="205"/>
      <c r="B4" s="19"/>
      <c r="C4" s="22"/>
      <c r="D4" s="19"/>
      <c r="E4" s="23"/>
      <c r="F4" s="24"/>
      <c r="G4" s="23"/>
      <c r="H4" s="19"/>
    </row>
    <row r="5" spans="1:8" ht="12.75">
      <c r="A5" s="205"/>
      <c r="B5" s="19"/>
      <c r="C5" s="278"/>
      <c r="D5" s="25"/>
      <c r="E5" s="25"/>
      <c r="F5" s="24"/>
      <c r="G5" s="25"/>
      <c r="H5" s="19"/>
    </row>
    <row r="6" spans="1:10" ht="15">
      <c r="A6" s="29"/>
      <c r="B6" s="27" t="s">
        <v>125</v>
      </c>
      <c r="C6" s="28"/>
      <c r="D6" s="27" t="s">
        <v>15</v>
      </c>
      <c r="E6" s="29"/>
      <c r="F6" s="28"/>
      <c r="G6" s="29" t="s">
        <v>26</v>
      </c>
      <c r="H6" s="28"/>
      <c r="I6" s="28"/>
      <c r="J6" s="28"/>
    </row>
    <row r="7" spans="1:10" ht="15">
      <c r="A7" s="28"/>
      <c r="B7" s="32"/>
      <c r="C7" s="33"/>
      <c r="D7" s="29"/>
      <c r="E7" s="29"/>
      <c r="F7" s="29"/>
      <c r="G7" s="29"/>
      <c r="H7" s="28"/>
      <c r="I7" s="28"/>
      <c r="J7" s="28"/>
    </row>
    <row r="8" spans="1:10" ht="15">
      <c r="A8" s="33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  <c r="I8" s="49"/>
      <c r="J8" s="49"/>
    </row>
    <row r="9" spans="1:14" ht="15">
      <c r="A9" s="33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  <c r="I9" s="49"/>
      <c r="J9" s="49"/>
      <c r="K9" s="279"/>
      <c r="N9" s="19"/>
    </row>
    <row r="10" spans="1:11" ht="15">
      <c r="A10" s="33"/>
      <c r="B10" s="38" t="s">
        <v>136</v>
      </c>
      <c r="C10" s="39"/>
      <c r="D10" s="41" t="s">
        <v>137</v>
      </c>
      <c r="E10" s="42" t="s">
        <v>138</v>
      </c>
      <c r="F10" s="42"/>
      <c r="G10" s="42" t="s">
        <v>139</v>
      </c>
      <c r="H10" s="38"/>
      <c r="I10" s="49"/>
      <c r="J10" s="49"/>
      <c r="K10" s="279"/>
    </row>
    <row r="11" spans="1:11" ht="15">
      <c r="A11" s="33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3">
        <v>1520</v>
      </c>
      <c r="H11" s="46">
        <v>4900</v>
      </c>
      <c r="I11" s="49"/>
      <c r="J11" s="49"/>
      <c r="K11" s="279"/>
    </row>
    <row r="12" spans="1:10" ht="15">
      <c r="A12" s="19"/>
      <c r="B12" s="47"/>
      <c r="C12" s="48"/>
      <c r="D12" s="49"/>
      <c r="E12" s="49"/>
      <c r="F12" s="49"/>
      <c r="G12" s="49"/>
      <c r="H12" s="49"/>
      <c r="I12" s="49"/>
      <c r="J12" s="280"/>
    </row>
    <row r="13" spans="1:12" ht="15">
      <c r="A13" s="29" t="s">
        <v>78</v>
      </c>
      <c r="B13" s="47"/>
      <c r="C13" s="48"/>
      <c r="D13" s="49"/>
      <c r="E13" s="49"/>
      <c r="F13" s="51" t="s">
        <v>144</v>
      </c>
      <c r="G13" s="49" t="s">
        <v>144</v>
      </c>
      <c r="H13" s="52" t="s">
        <v>145</v>
      </c>
      <c r="I13" s="52"/>
      <c r="J13" s="281"/>
      <c r="K13" s="282"/>
      <c r="L13" s="283"/>
    </row>
    <row r="14" spans="1:13" ht="15">
      <c r="A14" s="53"/>
      <c r="B14" s="54"/>
      <c r="C14" s="55" t="s">
        <v>146</v>
      </c>
      <c r="D14" s="247">
        <v>383.083</v>
      </c>
      <c r="E14" s="247">
        <v>39.69</v>
      </c>
      <c r="F14" s="284"/>
      <c r="G14" s="247">
        <v>27579.149780487805</v>
      </c>
      <c r="H14" s="342" t="s">
        <v>27</v>
      </c>
      <c r="I14" s="286"/>
      <c r="J14" s="287"/>
      <c r="K14" s="282"/>
      <c r="L14" s="288"/>
      <c r="M14" s="282"/>
    </row>
    <row r="15" spans="1:13" ht="15">
      <c r="A15" s="26"/>
      <c r="B15" s="60"/>
      <c r="C15" s="61" t="s">
        <v>148</v>
      </c>
      <c r="D15" s="248">
        <v>831.1070211938404</v>
      </c>
      <c r="E15" s="270">
        <v>70.58876291257245</v>
      </c>
      <c r="F15" s="289" t="s">
        <v>97</v>
      </c>
      <c r="G15" s="249">
        <v>0.14333291749250152</v>
      </c>
      <c r="H15" s="65"/>
      <c r="I15" s="286"/>
      <c r="J15" s="287"/>
      <c r="K15" s="282"/>
      <c r="L15" s="290"/>
      <c r="M15" s="282"/>
    </row>
    <row r="16" spans="1:13" ht="14.25">
      <c r="A16" s="26"/>
      <c r="B16" s="194"/>
      <c r="C16" s="67" t="s">
        <v>149</v>
      </c>
      <c r="D16" s="207">
        <v>31838.2971</v>
      </c>
      <c r="E16" s="207">
        <v>2801.668</v>
      </c>
      <c r="F16" s="207"/>
      <c r="G16" s="207">
        <v>3953</v>
      </c>
      <c r="H16" s="216">
        <v>15.974573</v>
      </c>
      <c r="I16" s="292"/>
      <c r="J16" s="293"/>
      <c r="K16" s="282"/>
      <c r="L16" s="283"/>
      <c r="M16" s="282"/>
    </row>
    <row r="17" spans="1:13" s="19" customFormat="1" ht="15">
      <c r="A17" s="29"/>
      <c r="B17" s="49"/>
      <c r="C17" s="73"/>
      <c r="D17" s="294"/>
      <c r="E17" s="295"/>
      <c r="F17" s="295"/>
      <c r="G17" s="296"/>
      <c r="H17" s="297"/>
      <c r="I17" s="297"/>
      <c r="J17" s="73"/>
      <c r="K17" s="282"/>
      <c r="L17" s="290"/>
      <c r="M17" s="282"/>
    </row>
    <row r="18" spans="1:13" ht="14.25">
      <c r="A18" s="26"/>
      <c r="B18" s="27" t="s">
        <v>150</v>
      </c>
      <c r="C18" s="72"/>
      <c r="D18" s="298"/>
      <c r="E18" s="223"/>
      <c r="F18" s="223"/>
      <c r="G18" s="49" t="s">
        <v>151</v>
      </c>
      <c r="H18" s="73"/>
      <c r="I18" s="73"/>
      <c r="J18" s="73"/>
      <c r="K18" s="282"/>
      <c r="L18" s="282"/>
      <c r="M18" s="282"/>
    </row>
    <row r="19" spans="1:13" ht="14.25">
      <c r="A19" s="26"/>
      <c r="B19" s="49"/>
      <c r="C19" s="72"/>
      <c r="D19" s="223"/>
      <c r="E19" s="223"/>
      <c r="F19" s="223"/>
      <c r="G19" s="223"/>
      <c r="H19" s="73"/>
      <c r="I19" s="73"/>
      <c r="J19" s="73"/>
      <c r="K19" s="282"/>
      <c r="L19" s="282"/>
      <c r="M19" s="282"/>
    </row>
    <row r="20" spans="1:13" ht="14.25">
      <c r="A20" s="26"/>
      <c r="B20" s="54"/>
      <c r="C20" s="55" t="s">
        <v>146</v>
      </c>
      <c r="D20" s="247">
        <v>300.61169191663873</v>
      </c>
      <c r="E20" s="247">
        <v>36.763656039901946</v>
      </c>
      <c r="F20" s="247"/>
      <c r="G20" s="247">
        <v>24984.048780487807</v>
      </c>
      <c r="H20" s="75"/>
      <c r="I20" s="286"/>
      <c r="J20" s="286"/>
      <c r="K20" s="282"/>
      <c r="L20" s="282"/>
      <c r="M20" s="282"/>
    </row>
    <row r="21" spans="1:13" ht="14.25">
      <c r="A21" s="26"/>
      <c r="B21" s="60"/>
      <c r="C21" s="61" t="s">
        <v>148</v>
      </c>
      <c r="D21" s="248">
        <v>831.1070211938403</v>
      </c>
      <c r="E21" s="270">
        <v>70.58876291257245</v>
      </c>
      <c r="F21" s="249"/>
      <c r="G21" s="249">
        <v>0.148014440433213</v>
      </c>
      <c r="H21" s="76"/>
      <c r="I21" s="286"/>
      <c r="J21" s="286"/>
      <c r="K21" s="282"/>
      <c r="L21" s="278"/>
      <c r="M21" s="282"/>
    </row>
    <row r="22" spans="1:13" ht="14.25">
      <c r="A22" s="26"/>
      <c r="B22" s="194"/>
      <c r="C22" s="67" t="s">
        <v>149</v>
      </c>
      <c r="D22" s="207">
        <v>24984.048780487807</v>
      </c>
      <c r="E22" s="207">
        <v>2595.101</v>
      </c>
      <c r="F22" s="207"/>
      <c r="G22" s="207">
        <v>3698</v>
      </c>
      <c r="H22" s="77"/>
      <c r="I22" s="286"/>
      <c r="J22" s="286"/>
      <c r="K22" s="282"/>
      <c r="L22" s="282"/>
      <c r="M22" s="282"/>
    </row>
    <row r="23" spans="1:10" ht="14.25">
      <c r="A23" s="26"/>
      <c r="B23" s="49"/>
      <c r="C23" s="72"/>
      <c r="D23" s="223"/>
      <c r="E23" s="224"/>
      <c r="G23" s="225"/>
      <c r="I23" s="286"/>
      <c r="J23" s="286"/>
    </row>
    <row r="24" spans="1:7" ht="14.25">
      <c r="A24" s="78" t="s">
        <v>73</v>
      </c>
      <c r="B24" s="78"/>
      <c r="C24" s="78"/>
      <c r="D24" s="171"/>
      <c r="E24" s="171"/>
      <c r="G24" s="226"/>
    </row>
    <row r="25" spans="1:10" ht="15">
      <c r="A25" s="78"/>
      <c r="B25" s="78"/>
      <c r="C25" s="78"/>
      <c r="D25" s="171" t="s">
        <v>74</v>
      </c>
      <c r="E25" s="171"/>
      <c r="F25" s="171"/>
      <c r="G25" s="226"/>
      <c r="H25" s="78"/>
      <c r="I25" s="299"/>
      <c r="J25" s="79"/>
    </row>
    <row r="26" spans="1:10" ht="14.25">
      <c r="A26" s="26"/>
      <c r="B26" s="80">
        <v>12</v>
      </c>
      <c r="C26" s="81" t="s">
        <v>153</v>
      </c>
      <c r="D26" s="265">
        <v>31838.2971</v>
      </c>
      <c r="E26" s="265">
        <v>2801.668</v>
      </c>
      <c r="F26" s="265"/>
      <c r="G26" s="265">
        <v>3953</v>
      </c>
      <c r="H26" s="300">
        <v>15.974573</v>
      </c>
      <c r="I26" s="292"/>
      <c r="J26" s="292"/>
    </row>
    <row r="27" spans="1:15" ht="15">
      <c r="A27" s="26"/>
      <c r="B27" s="85">
        <v>95</v>
      </c>
      <c r="C27" s="86" t="s">
        <v>154</v>
      </c>
      <c r="D27" s="87"/>
      <c r="E27" s="87"/>
      <c r="F27" s="87"/>
      <c r="G27" s="301">
        <v>3698</v>
      </c>
      <c r="H27" s="91"/>
      <c r="I27" s="286"/>
      <c r="J27" s="286"/>
      <c r="K27" s="283"/>
      <c r="O27" s="269"/>
    </row>
    <row r="28" spans="1:10" ht="14.25">
      <c r="A28" s="26"/>
      <c r="B28" s="80">
        <v>20</v>
      </c>
      <c r="C28" s="81" t="s">
        <v>155</v>
      </c>
      <c r="D28" s="265">
        <v>0.043281</v>
      </c>
      <c r="E28" s="302">
        <v>0.104821</v>
      </c>
      <c r="F28" s="265"/>
      <c r="G28" s="265">
        <v>1197.238</v>
      </c>
      <c r="H28" s="303">
        <v>26.935784</v>
      </c>
      <c r="I28" s="304"/>
      <c r="J28" s="223"/>
    </row>
    <row r="29" spans="1:11" ht="15">
      <c r="A29" s="26"/>
      <c r="B29" s="92">
        <v>25</v>
      </c>
      <c r="C29" s="93" t="s">
        <v>18</v>
      </c>
      <c r="D29" s="305">
        <v>0.043281</v>
      </c>
      <c r="E29" s="306">
        <v>0.055116</v>
      </c>
      <c r="F29" s="305"/>
      <c r="G29" s="305">
        <v>933.412</v>
      </c>
      <c r="H29" s="307">
        <v>16.124156</v>
      </c>
      <c r="I29" s="308"/>
      <c r="J29" s="309"/>
      <c r="K29" s="283"/>
    </row>
    <row r="30" spans="1:10" ht="15">
      <c r="A30" s="26"/>
      <c r="B30" s="98">
        <v>201</v>
      </c>
      <c r="C30" s="99" t="s">
        <v>157</v>
      </c>
      <c r="D30" s="228"/>
      <c r="E30" s="228"/>
      <c r="F30" s="228"/>
      <c r="G30" s="228">
        <v>745.093</v>
      </c>
      <c r="H30" s="101"/>
      <c r="I30" s="310"/>
      <c r="J30" s="309"/>
    </row>
    <row r="31" spans="1:10" ht="15">
      <c r="A31" s="26"/>
      <c r="B31" s="98">
        <v>203</v>
      </c>
      <c r="C31" s="99" t="s">
        <v>19</v>
      </c>
      <c r="D31" s="228"/>
      <c r="E31" s="228"/>
      <c r="F31" s="228"/>
      <c r="G31" s="305">
        <v>679.393</v>
      </c>
      <c r="H31" s="101"/>
      <c r="I31" s="286"/>
      <c r="J31" s="286"/>
    </row>
    <row r="32" spans="1:10" ht="14.25">
      <c r="A32" s="26"/>
      <c r="B32" s="80">
        <v>100</v>
      </c>
      <c r="C32" s="103" t="s">
        <v>159</v>
      </c>
      <c r="D32" s="265"/>
      <c r="E32" s="82">
        <v>0</v>
      </c>
      <c r="F32" s="82"/>
      <c r="G32" s="265">
        <v>1328</v>
      </c>
      <c r="H32" s="230" t="s">
        <v>80</v>
      </c>
      <c r="I32" s="176"/>
      <c r="J32" s="176"/>
    </row>
    <row r="33" spans="1:10" ht="15">
      <c r="A33" s="26"/>
      <c r="B33" s="92">
        <v>104</v>
      </c>
      <c r="C33" s="93" t="s">
        <v>160</v>
      </c>
      <c r="D33" s="231"/>
      <c r="E33" s="231">
        <v>0</v>
      </c>
      <c r="F33" s="231"/>
      <c r="G33" s="311"/>
      <c r="H33" s="232" t="s">
        <v>80</v>
      </c>
      <c r="I33" s="312"/>
      <c r="J33" s="312"/>
    </row>
    <row r="34" spans="1:10" ht="15">
      <c r="A34" s="26"/>
      <c r="B34" s="85">
        <v>105</v>
      </c>
      <c r="C34" s="108" t="s">
        <v>161</v>
      </c>
      <c r="D34" s="109"/>
      <c r="E34" s="109">
        <v>0</v>
      </c>
      <c r="F34" s="109"/>
      <c r="G34" s="313"/>
      <c r="H34" s="233" t="s">
        <v>80</v>
      </c>
      <c r="I34" s="312"/>
      <c r="J34" s="312"/>
    </row>
    <row r="35" spans="1:10" ht="14.25">
      <c r="A35" s="26"/>
      <c r="B35" s="113">
        <v>991</v>
      </c>
      <c r="C35" s="114" t="s">
        <v>162</v>
      </c>
      <c r="D35" s="314">
        <v>31838.340380999998</v>
      </c>
      <c r="E35" s="314">
        <v>2801.772821</v>
      </c>
      <c r="F35" s="314">
        <v>0</v>
      </c>
      <c r="G35" s="314">
        <v>6478.238</v>
      </c>
      <c r="H35" s="314">
        <v>42.910357000000005</v>
      </c>
      <c r="I35" s="292"/>
      <c r="J35" s="315"/>
    </row>
    <row r="36" spans="1:13" ht="14.25">
      <c r="A36" s="26"/>
      <c r="B36" s="80">
        <v>30</v>
      </c>
      <c r="C36" s="119" t="s">
        <v>163</v>
      </c>
      <c r="D36" s="316">
        <v>2.007968</v>
      </c>
      <c r="E36" s="302">
        <v>0.0866</v>
      </c>
      <c r="F36" s="265"/>
      <c r="G36" s="265">
        <v>2888.42</v>
      </c>
      <c r="H36" s="303">
        <v>4.150735</v>
      </c>
      <c r="I36" s="304"/>
      <c r="J36" s="317"/>
      <c r="K36" s="283"/>
      <c r="M36" s="283"/>
    </row>
    <row r="37" spans="1:11" ht="15">
      <c r="A37" s="34"/>
      <c r="B37" s="92">
        <v>35</v>
      </c>
      <c r="C37" s="120" t="s">
        <v>20</v>
      </c>
      <c r="D37" s="318">
        <v>1.969837</v>
      </c>
      <c r="E37" s="306">
        <v>0.0866</v>
      </c>
      <c r="F37" s="305"/>
      <c r="G37" s="305">
        <v>2434.436</v>
      </c>
      <c r="H37" s="307">
        <v>3.103862</v>
      </c>
      <c r="I37" s="308"/>
      <c r="J37" s="309"/>
      <c r="K37" s="283"/>
    </row>
    <row r="38" spans="1:11" ht="15">
      <c r="A38" s="26"/>
      <c r="B38" s="92">
        <v>301</v>
      </c>
      <c r="C38" s="120" t="s">
        <v>157</v>
      </c>
      <c r="D38" s="228"/>
      <c r="E38" s="228"/>
      <c r="F38" s="228"/>
      <c r="G38" s="228">
        <v>732.313</v>
      </c>
      <c r="H38" s="101"/>
      <c r="I38" s="310"/>
      <c r="J38" s="309"/>
      <c r="K38" s="283"/>
    </row>
    <row r="39" spans="1:11" ht="15">
      <c r="A39" s="26"/>
      <c r="B39" s="85">
        <v>303</v>
      </c>
      <c r="C39" s="121" t="s">
        <v>21</v>
      </c>
      <c r="D39" s="228"/>
      <c r="E39" s="228"/>
      <c r="F39" s="228"/>
      <c r="G39" s="228">
        <v>579.08</v>
      </c>
      <c r="H39" s="101"/>
      <c r="I39" s="310"/>
      <c r="J39" s="309"/>
      <c r="K39" s="283"/>
    </row>
    <row r="40" spans="1:10" ht="14.25">
      <c r="A40" s="26"/>
      <c r="B40" s="80">
        <v>40</v>
      </c>
      <c r="C40" s="81" t="s">
        <v>166</v>
      </c>
      <c r="D40" s="265">
        <v>0</v>
      </c>
      <c r="E40" s="82">
        <v>0</v>
      </c>
      <c r="F40" s="82"/>
      <c r="G40" s="265">
        <v>1290</v>
      </c>
      <c r="H40" s="230" t="s">
        <v>80</v>
      </c>
      <c r="I40" s="176"/>
      <c r="J40" s="176"/>
    </row>
    <row r="41" spans="1:11" ht="15">
      <c r="A41" s="26"/>
      <c r="B41" s="92">
        <v>404</v>
      </c>
      <c r="C41" s="93" t="s">
        <v>160</v>
      </c>
      <c r="D41" s="311">
        <v>0</v>
      </c>
      <c r="E41" s="231">
        <v>0</v>
      </c>
      <c r="F41" s="231"/>
      <c r="G41" s="311"/>
      <c r="H41" s="232" t="s">
        <v>80</v>
      </c>
      <c r="I41" s="312"/>
      <c r="J41" s="312"/>
      <c r="K41" s="283"/>
    </row>
    <row r="42" spans="1:13" ht="15">
      <c r="A42" s="26"/>
      <c r="B42" s="85">
        <v>405</v>
      </c>
      <c r="C42" s="108" t="s">
        <v>161</v>
      </c>
      <c r="D42" s="313">
        <v>0</v>
      </c>
      <c r="E42" s="109">
        <v>0</v>
      </c>
      <c r="F42" s="109"/>
      <c r="G42" s="313"/>
      <c r="H42" s="233" t="s">
        <v>80</v>
      </c>
      <c r="I42" s="312"/>
      <c r="J42" s="312"/>
      <c r="M42" s="283"/>
    </row>
    <row r="43" spans="1:11" ht="15">
      <c r="A43" s="26"/>
      <c r="B43" s="80">
        <v>50</v>
      </c>
      <c r="C43" s="81" t="s">
        <v>167</v>
      </c>
      <c r="D43" s="267">
        <v>31836.332412999996</v>
      </c>
      <c r="E43" s="267">
        <v>2801.686221</v>
      </c>
      <c r="F43" s="267">
        <v>0</v>
      </c>
      <c r="G43" s="267">
        <v>2299.818</v>
      </c>
      <c r="H43" s="267">
        <v>38.75962200000001</v>
      </c>
      <c r="I43" s="223"/>
      <c r="J43" s="319"/>
      <c r="K43" s="283"/>
    </row>
    <row r="44" spans="1:11" ht="15">
      <c r="A44" s="26"/>
      <c r="B44" s="129">
        <v>53</v>
      </c>
      <c r="C44" s="130" t="s">
        <v>168</v>
      </c>
      <c r="D44" s="267">
        <v>0</v>
      </c>
      <c r="E44" s="267">
        <v>0</v>
      </c>
      <c r="F44" s="125"/>
      <c r="G44" s="267">
        <v>0</v>
      </c>
      <c r="H44" s="128">
        <v>0</v>
      </c>
      <c r="I44" s="312"/>
      <c r="J44" s="319"/>
      <c r="K44" s="283"/>
    </row>
    <row r="45" spans="1:10" ht="15">
      <c r="A45" s="26"/>
      <c r="B45" s="129">
        <v>55</v>
      </c>
      <c r="C45" s="130" t="s">
        <v>169</v>
      </c>
      <c r="D45" s="267">
        <v>0</v>
      </c>
      <c r="E45" s="267">
        <v>0</v>
      </c>
      <c r="F45" s="125"/>
      <c r="G45" s="267">
        <v>0</v>
      </c>
      <c r="H45" s="131"/>
      <c r="I45" s="312"/>
      <c r="J45" s="320"/>
    </row>
    <row r="46" spans="1:10" ht="15">
      <c r="A46" s="34"/>
      <c r="B46" s="92">
        <v>551</v>
      </c>
      <c r="C46" s="93" t="s">
        <v>170</v>
      </c>
      <c r="D46" s="305">
        <v>0</v>
      </c>
      <c r="E46" s="305">
        <v>0</v>
      </c>
      <c r="F46" s="94"/>
      <c r="G46" s="305">
        <v>0</v>
      </c>
      <c r="H46" s="132"/>
      <c r="I46" s="312"/>
      <c r="J46" s="320"/>
    </row>
    <row r="47" spans="1:10" ht="15">
      <c r="A47" s="34"/>
      <c r="B47" s="92">
        <v>585</v>
      </c>
      <c r="C47" s="93" t="s">
        <v>1</v>
      </c>
      <c r="D47" s="305">
        <v>0</v>
      </c>
      <c r="E47" s="305">
        <v>0</v>
      </c>
      <c r="F47" s="94"/>
      <c r="G47" s="305">
        <v>0</v>
      </c>
      <c r="H47" s="132"/>
      <c r="I47" s="312"/>
      <c r="J47" s="312"/>
    </row>
    <row r="48" spans="1:12" ht="15">
      <c r="A48" s="26"/>
      <c r="B48" s="129">
        <v>60</v>
      </c>
      <c r="C48" s="130" t="s">
        <v>172</v>
      </c>
      <c r="D48" s="267">
        <v>6852.28363251219</v>
      </c>
      <c r="E48" s="267">
        <v>206.58522099999982</v>
      </c>
      <c r="F48" s="125"/>
      <c r="G48" s="267">
        <v>180</v>
      </c>
      <c r="H48" s="131"/>
      <c r="I48" s="312"/>
      <c r="J48" s="312"/>
      <c r="L48" s="278"/>
    </row>
    <row r="49" spans="1:12" ht="15">
      <c r="A49" s="26"/>
      <c r="B49" s="92">
        <v>61</v>
      </c>
      <c r="C49" s="130" t="s">
        <v>22</v>
      </c>
      <c r="D49" s="267">
        <v>6852.28363251219</v>
      </c>
      <c r="E49" s="133">
        <v>206.58522099999982</v>
      </c>
      <c r="F49" s="94"/>
      <c r="G49" s="305">
        <v>180</v>
      </c>
      <c r="H49" s="132"/>
      <c r="I49" s="312"/>
      <c r="J49" s="312"/>
      <c r="K49" s="290"/>
      <c r="L49" s="278"/>
    </row>
    <row r="50" spans="1:12" ht="15">
      <c r="A50" s="34"/>
      <c r="B50" s="92">
        <v>65</v>
      </c>
      <c r="C50" s="93" t="s">
        <v>175</v>
      </c>
      <c r="D50" s="267">
        <v>24984.048780487807</v>
      </c>
      <c r="E50" s="321">
        <v>2595.101</v>
      </c>
      <c r="F50" s="235"/>
      <c r="G50" s="322"/>
      <c r="H50" s="138"/>
      <c r="I50" s="323"/>
      <c r="J50" s="323"/>
      <c r="L50" s="278"/>
    </row>
    <row r="51" spans="1:12" ht="14.25">
      <c r="A51" s="26"/>
      <c r="B51" s="129">
        <v>70</v>
      </c>
      <c r="C51" s="130" t="s">
        <v>23</v>
      </c>
      <c r="D51" s="267"/>
      <c r="E51" s="125"/>
      <c r="F51" s="142"/>
      <c r="G51" s="267">
        <v>2119.818</v>
      </c>
      <c r="H51" s="324">
        <v>38.75962200000001</v>
      </c>
      <c r="I51" s="323"/>
      <c r="J51" s="323"/>
      <c r="K51" s="325"/>
      <c r="L51" s="278"/>
    </row>
    <row r="52" spans="1:12" ht="15">
      <c r="A52" s="26"/>
      <c r="B52" s="129">
        <v>73</v>
      </c>
      <c r="C52" s="130" t="s">
        <v>177</v>
      </c>
      <c r="D52" s="142"/>
      <c r="E52" s="125"/>
      <c r="F52" s="142"/>
      <c r="G52" s="343">
        <v>1695.8544000000002</v>
      </c>
      <c r="H52" s="257"/>
      <c r="I52" s="223"/>
      <c r="J52" s="292"/>
      <c r="K52" s="283"/>
      <c r="L52" s="278"/>
    </row>
    <row r="53" spans="1:14" ht="15">
      <c r="A53" s="26"/>
      <c r="B53" s="188"/>
      <c r="C53" s="327"/>
      <c r="D53" s="328"/>
      <c r="E53" s="262"/>
      <c r="F53" s="223"/>
      <c r="G53" s="223"/>
      <c r="H53" s="73"/>
      <c r="I53" s="320"/>
      <c r="J53" s="312"/>
      <c r="N53" s="19"/>
    </row>
    <row r="54" spans="1:8" ht="15">
      <c r="A54" s="26"/>
      <c r="C54" s="329"/>
      <c r="D54" s="330"/>
      <c r="E54" s="331"/>
      <c r="F54" s="332"/>
      <c r="G54" s="333"/>
      <c r="H54" s="72"/>
    </row>
    <row r="55" spans="1:10" ht="15">
      <c r="A55" s="26"/>
      <c r="B55" s="150">
        <v>241</v>
      </c>
      <c r="C55" s="151" t="s">
        <v>178</v>
      </c>
      <c r="D55" s="240">
        <v>0</v>
      </c>
      <c r="E55" s="240">
        <v>0</v>
      </c>
      <c r="F55" s="240"/>
      <c r="G55" s="334" t="s">
        <v>66</v>
      </c>
      <c r="H55" s="153">
        <v>0</v>
      </c>
      <c r="I55" s="48"/>
      <c r="J55" s="48"/>
    </row>
    <row r="56" spans="1:10" ht="15">
      <c r="A56" s="26"/>
      <c r="B56" s="85">
        <v>341</v>
      </c>
      <c r="C56" s="154" t="s">
        <v>179</v>
      </c>
      <c r="D56" s="109">
        <v>0</v>
      </c>
      <c r="E56" s="109">
        <v>0</v>
      </c>
      <c r="F56" s="109"/>
      <c r="G56" s="335" t="s">
        <v>66</v>
      </c>
      <c r="H56" s="124">
        <v>0</v>
      </c>
      <c r="I56" s="48"/>
      <c r="J56" s="48"/>
    </row>
    <row r="57" spans="2:10" ht="15">
      <c r="B57" s="156"/>
      <c r="C57" s="34"/>
      <c r="D57" s="243"/>
      <c r="E57" s="243"/>
      <c r="F57" s="243"/>
      <c r="G57" s="336"/>
      <c r="H57" s="34"/>
      <c r="I57" s="33"/>
      <c r="J57" s="33"/>
    </row>
    <row r="58" spans="1:10" ht="15">
      <c r="A58" s="26" t="s">
        <v>180</v>
      </c>
      <c r="B58" s="156"/>
      <c r="C58" s="34"/>
      <c r="D58" s="243"/>
      <c r="E58" s="243"/>
      <c r="F58" s="243"/>
      <c r="G58" s="336"/>
      <c r="H58" s="34"/>
      <c r="I58" s="33"/>
      <c r="J58" s="33"/>
    </row>
    <row r="59" spans="1:10" ht="15">
      <c r="A59" s="34"/>
      <c r="B59" s="157">
        <v>45</v>
      </c>
      <c r="C59" s="158" t="s">
        <v>181</v>
      </c>
      <c r="D59" s="82">
        <v>0</v>
      </c>
      <c r="E59" s="82">
        <v>0</v>
      </c>
      <c r="F59" s="82"/>
      <c r="G59" s="265">
        <v>-38</v>
      </c>
      <c r="H59" s="84"/>
      <c r="I59" s="73"/>
      <c r="J59" s="73"/>
    </row>
    <row r="60" spans="1:10" ht="14.25">
      <c r="A60" s="26"/>
      <c r="B60" s="129">
        <v>80</v>
      </c>
      <c r="C60" s="159" t="s">
        <v>182</v>
      </c>
      <c r="D60" s="160">
        <v>1.0000617121022144</v>
      </c>
      <c r="E60" s="160">
        <v>0.9999934964165996</v>
      </c>
      <c r="F60" s="160"/>
      <c r="G60" s="337">
        <v>1.718831664070809</v>
      </c>
      <c r="H60" s="160">
        <v>0.4121447056423821</v>
      </c>
      <c r="I60" s="338"/>
      <c r="J60" s="338"/>
    </row>
    <row r="61" spans="1:10" ht="14.25">
      <c r="A61" s="26"/>
      <c r="B61" s="162">
        <v>90</v>
      </c>
      <c r="C61" s="163" t="s">
        <v>183</v>
      </c>
      <c r="D61" s="244"/>
      <c r="E61" s="244"/>
      <c r="F61" s="244"/>
      <c r="G61" s="339">
        <v>32.599043474249164</v>
      </c>
      <c r="H61" s="168">
        <v>0.5960542851430946</v>
      </c>
      <c r="I61" s="340"/>
      <c r="J61" s="340"/>
    </row>
    <row r="62" spans="1:13" ht="15">
      <c r="A62" s="34"/>
      <c r="B62" s="169"/>
      <c r="C62" s="156" t="s">
        <v>184</v>
      </c>
      <c r="D62" s="78"/>
      <c r="E62" s="78"/>
      <c r="F62" s="170"/>
      <c r="G62" s="27"/>
      <c r="H62" s="34"/>
      <c r="I62" s="16"/>
      <c r="J62" s="16"/>
      <c r="K62" s="16"/>
      <c r="L62" s="16"/>
      <c r="M62" s="16"/>
    </row>
    <row r="63" spans="1:10" ht="15">
      <c r="A63" s="34"/>
      <c r="B63" s="169"/>
      <c r="C63" s="156" t="s">
        <v>31</v>
      </c>
      <c r="D63" s="200">
        <v>65027</v>
      </c>
      <c r="E63" s="200">
        <v>65027</v>
      </c>
      <c r="F63" s="200">
        <v>65027</v>
      </c>
      <c r="G63" s="341">
        <v>65027</v>
      </c>
      <c r="H63" s="200">
        <v>65027</v>
      </c>
      <c r="I63" s="33"/>
      <c r="J63" s="33"/>
    </row>
    <row r="64" spans="1:10" ht="15">
      <c r="A64" s="34"/>
      <c r="C64" s="78" t="s">
        <v>40</v>
      </c>
      <c r="D64" s="200"/>
      <c r="E64" s="200"/>
      <c r="F64" s="200"/>
      <c r="G64" s="341"/>
      <c r="H64" s="78"/>
      <c r="I64" s="341"/>
      <c r="J64" s="341"/>
    </row>
    <row r="65" spans="1:10" ht="15">
      <c r="A65" s="34"/>
      <c r="B65" s="169"/>
      <c r="C65" s="78" t="s">
        <v>41</v>
      </c>
      <c r="D65" s="33"/>
      <c r="E65" s="26"/>
      <c r="F65" s="177"/>
      <c r="G65" s="29"/>
      <c r="H65" s="174"/>
      <c r="I65" s="49"/>
      <c r="J65" s="49"/>
    </row>
    <row r="66" spans="1:10" ht="15.75">
      <c r="A66" s="15"/>
      <c r="C66" s="78" t="s">
        <v>42</v>
      </c>
      <c r="D66" s="19"/>
      <c r="E66" s="72"/>
      <c r="G66" s="73"/>
      <c r="H66" s="178"/>
      <c r="I66" s="30"/>
      <c r="J66" s="30"/>
    </row>
    <row r="67" ht="14.25">
      <c r="C67" s="175" t="s">
        <v>43</v>
      </c>
    </row>
    <row r="68" ht="14.25">
      <c r="C68" s="175" t="s">
        <v>44</v>
      </c>
    </row>
    <row r="69" ht="14.25">
      <c r="C69" s="175" t="s">
        <v>45</v>
      </c>
    </row>
    <row r="70" ht="14.25">
      <c r="C70" s="175" t="s">
        <v>46</v>
      </c>
    </row>
    <row r="71" ht="14.25">
      <c r="C71" s="179"/>
    </row>
    <row r="74" ht="12.75">
      <c r="G74" s="19" t="s">
        <v>25</v>
      </c>
    </row>
  </sheetData>
  <sheetProtection/>
  <mergeCells count="1">
    <mergeCell ref="B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2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28125" style="15" customWidth="1"/>
    <col min="2" max="2" width="4.8515625" style="16" customWidth="1"/>
    <col min="3" max="3" width="46.8515625" style="16" customWidth="1"/>
    <col min="4" max="4" width="15.421875" style="16" customWidth="1"/>
    <col min="5" max="5" width="14.28125" style="16" customWidth="1"/>
    <col min="6" max="7" width="18.140625" style="16" customWidth="1"/>
    <col min="8" max="8" width="21.28125" style="16" customWidth="1"/>
    <col min="9" max="16384" width="11.421875" style="16" customWidth="1"/>
  </cols>
  <sheetData>
    <row r="1" spans="2:5" ht="15.75">
      <c r="B1" s="17"/>
      <c r="C1" s="15"/>
      <c r="D1" s="15"/>
      <c r="E1" s="15"/>
    </row>
    <row r="2" spans="1:8" ht="12.75">
      <c r="A2" s="18"/>
      <c r="B2" s="19"/>
      <c r="C2" s="19"/>
      <c r="D2" s="19"/>
      <c r="E2" s="19"/>
      <c r="F2" s="19"/>
      <c r="G2" s="19"/>
      <c r="H2" s="19"/>
    </row>
    <row r="3" spans="1:8" ht="18.75">
      <c r="A3" s="18"/>
      <c r="B3" s="483" t="s">
        <v>124</v>
      </c>
      <c r="C3" s="483"/>
      <c r="D3" s="483"/>
      <c r="E3" s="483"/>
      <c r="F3" s="483"/>
      <c r="G3" s="483"/>
      <c r="H3" s="483"/>
    </row>
    <row r="4" spans="1:8" ht="15.75">
      <c r="A4" s="18"/>
      <c r="B4" s="21"/>
      <c r="C4" s="22"/>
      <c r="D4" s="19"/>
      <c r="E4" s="23"/>
      <c r="F4" s="24"/>
      <c r="G4" s="19"/>
      <c r="H4" s="19"/>
    </row>
    <row r="5" spans="1:8" ht="12.75">
      <c r="A5" s="18"/>
      <c r="B5" s="19"/>
      <c r="C5" s="19"/>
      <c r="D5" s="25"/>
      <c r="E5" s="25"/>
      <c r="F5" s="24"/>
      <c r="G5" s="19"/>
      <c r="H5" s="19"/>
    </row>
    <row r="6" spans="1:8" ht="15">
      <c r="A6" s="26"/>
      <c r="B6" s="27" t="s">
        <v>125</v>
      </c>
      <c r="C6" s="28"/>
      <c r="D6" s="27" t="s">
        <v>126</v>
      </c>
      <c r="E6" s="29"/>
      <c r="F6" s="28"/>
      <c r="G6" s="30" t="s">
        <v>127</v>
      </c>
      <c r="H6" s="28"/>
    </row>
    <row r="7" spans="1:8" ht="15">
      <c r="A7" s="31"/>
      <c r="B7" s="32"/>
      <c r="C7" s="33"/>
      <c r="D7" s="29"/>
      <c r="E7" s="29"/>
      <c r="F7" s="29"/>
      <c r="G7" s="28"/>
      <c r="H7" s="28"/>
    </row>
    <row r="8" spans="1:8" ht="15">
      <c r="A8" s="34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</row>
    <row r="9" spans="1:8" ht="15">
      <c r="A9" s="34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</row>
    <row r="10" spans="1:8" ht="15">
      <c r="A10" s="34"/>
      <c r="B10" s="38" t="s">
        <v>136</v>
      </c>
      <c r="C10" s="39"/>
      <c r="D10" s="41" t="s">
        <v>137</v>
      </c>
      <c r="E10" s="42" t="s">
        <v>138</v>
      </c>
      <c r="F10" s="42"/>
      <c r="G10" s="38" t="s">
        <v>139</v>
      </c>
      <c r="H10" s="38"/>
    </row>
    <row r="11" spans="1:8" ht="15">
      <c r="A11" s="34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6">
        <v>1520</v>
      </c>
      <c r="H11" s="46">
        <v>4900</v>
      </c>
    </row>
    <row r="12" spans="1:7" ht="15">
      <c r="A12" s="29" t="s">
        <v>143</v>
      </c>
      <c r="B12" s="47"/>
      <c r="C12" s="48"/>
      <c r="D12" s="49"/>
      <c r="E12" s="49"/>
      <c r="G12" s="50"/>
    </row>
    <row r="13" spans="1:8" ht="15">
      <c r="A13" s="28"/>
      <c r="B13" s="47"/>
      <c r="C13" s="48"/>
      <c r="D13" s="49"/>
      <c r="E13" s="49"/>
      <c r="F13" s="51" t="s">
        <v>144</v>
      </c>
      <c r="G13" s="51" t="s">
        <v>144</v>
      </c>
      <c r="H13" s="52" t="s">
        <v>145</v>
      </c>
    </row>
    <row r="14" spans="1:8" ht="14.25">
      <c r="A14" s="53"/>
      <c r="B14" s="54"/>
      <c r="C14" s="55" t="s">
        <v>146</v>
      </c>
      <c r="D14" s="56">
        <v>441</v>
      </c>
      <c r="E14" s="57">
        <v>47</v>
      </c>
      <c r="F14" s="58">
        <v>32094</v>
      </c>
      <c r="G14" s="58">
        <v>32094</v>
      </c>
      <c r="H14" s="59" t="s">
        <v>147</v>
      </c>
    </row>
    <row r="15" spans="1:8" ht="14.25">
      <c r="A15" s="26"/>
      <c r="B15" s="60"/>
      <c r="C15" s="61" t="s">
        <v>148</v>
      </c>
      <c r="D15" s="62">
        <v>721.2018140589569</v>
      </c>
      <c r="E15" s="63">
        <v>578.7234042553191</v>
      </c>
      <c r="F15" s="64">
        <v>0.03103383810057955</v>
      </c>
      <c r="G15" s="64">
        <v>0.14298622795538107</v>
      </c>
      <c r="H15" s="65"/>
    </row>
    <row r="16" spans="1:8" ht="14.25">
      <c r="A16" s="26"/>
      <c r="B16" s="66"/>
      <c r="C16" s="67" t="s">
        <v>149</v>
      </c>
      <c r="D16" s="68">
        <v>31805</v>
      </c>
      <c r="E16" s="69">
        <v>2720</v>
      </c>
      <c r="F16" s="70">
        <v>996</v>
      </c>
      <c r="G16" s="70">
        <v>4589</v>
      </c>
      <c r="H16" s="71"/>
    </row>
    <row r="17" spans="1:8" ht="14.25">
      <c r="A17" s="26"/>
      <c r="B17" s="49"/>
      <c r="C17" s="72"/>
      <c r="D17" s="73"/>
      <c r="E17" s="74"/>
      <c r="F17" s="73"/>
      <c r="G17" s="73"/>
      <c r="H17" s="73"/>
    </row>
    <row r="18" spans="1:8" ht="14.25">
      <c r="A18" s="26"/>
      <c r="B18" s="27" t="s">
        <v>150</v>
      </c>
      <c r="C18" s="72"/>
      <c r="D18" s="73"/>
      <c r="E18" s="74"/>
      <c r="F18" s="73"/>
      <c r="G18" s="49" t="s">
        <v>151</v>
      </c>
      <c r="H18" s="73"/>
    </row>
    <row r="19" spans="1:8" ht="14.25">
      <c r="A19" s="26"/>
      <c r="B19" s="49"/>
      <c r="C19" s="72"/>
      <c r="D19" s="73"/>
      <c r="E19" s="74"/>
      <c r="F19" s="73"/>
      <c r="G19" s="73"/>
      <c r="H19" s="73"/>
    </row>
    <row r="20" spans="1:8" ht="14.25">
      <c r="A20" s="26"/>
      <c r="B20" s="54"/>
      <c r="C20" s="55" t="s">
        <v>146</v>
      </c>
      <c r="D20" s="56">
        <v>409.6</v>
      </c>
      <c r="E20" s="57">
        <v>45</v>
      </c>
      <c r="F20" s="58">
        <v>29520</v>
      </c>
      <c r="G20" s="58">
        <v>29520</v>
      </c>
      <c r="H20" s="75"/>
    </row>
    <row r="21" spans="1:8" ht="14.25">
      <c r="A21" s="26"/>
      <c r="B21" s="60"/>
      <c r="C21" s="61" t="s">
        <v>148</v>
      </c>
      <c r="D21" s="62">
        <v>720.703125</v>
      </c>
      <c r="E21" s="63">
        <v>572</v>
      </c>
      <c r="F21" s="64">
        <v>0.030691056910569104</v>
      </c>
      <c r="G21" s="64">
        <v>0.1472560975609756</v>
      </c>
      <c r="H21" s="76"/>
    </row>
    <row r="22" spans="1:8" ht="14.25">
      <c r="A22" s="26"/>
      <c r="B22" s="66"/>
      <c r="C22" s="67" t="s">
        <v>149</v>
      </c>
      <c r="D22" s="68">
        <v>29520</v>
      </c>
      <c r="E22" s="69">
        <v>2574</v>
      </c>
      <c r="F22" s="70">
        <v>906</v>
      </c>
      <c r="G22" s="70">
        <v>4347</v>
      </c>
      <c r="H22" s="77"/>
    </row>
    <row r="23" spans="1:8" ht="14.25">
      <c r="A23" s="26"/>
      <c r="B23" s="49"/>
      <c r="C23" s="72"/>
      <c r="D23" s="73"/>
      <c r="E23" s="74"/>
      <c r="F23" s="73"/>
      <c r="G23" s="73"/>
      <c r="H23" s="73"/>
    </row>
    <row r="24" spans="1:8" ht="14.25">
      <c r="A24" s="78" t="s">
        <v>152</v>
      </c>
      <c r="B24" s="78"/>
      <c r="C24" s="78"/>
      <c r="D24" s="78"/>
      <c r="E24" s="78"/>
      <c r="F24" s="79"/>
      <c r="G24" s="79"/>
      <c r="H24" s="79"/>
    </row>
    <row r="25" spans="1:8" ht="14.25">
      <c r="A25" s="78"/>
      <c r="B25" s="78"/>
      <c r="C25" s="78"/>
      <c r="D25" s="78"/>
      <c r="E25" s="78"/>
      <c r="F25" s="79"/>
      <c r="G25" s="49"/>
      <c r="H25" s="79"/>
    </row>
    <row r="26" spans="1:8" ht="14.25">
      <c r="A26" s="26"/>
      <c r="B26" s="80">
        <v>12</v>
      </c>
      <c r="C26" s="81" t="s">
        <v>153</v>
      </c>
      <c r="D26" s="82">
        <v>31805</v>
      </c>
      <c r="E26" s="83">
        <v>2720</v>
      </c>
      <c r="F26" s="81">
        <v>996</v>
      </c>
      <c r="G26" s="81">
        <v>4589</v>
      </c>
      <c r="H26" s="84">
        <v>17</v>
      </c>
    </row>
    <row r="27" spans="1:8" ht="15">
      <c r="A27" s="26"/>
      <c r="B27" s="85">
        <v>95</v>
      </c>
      <c r="C27" s="86" t="s">
        <v>154</v>
      </c>
      <c r="D27" s="87"/>
      <c r="E27" s="88"/>
      <c r="F27" s="89"/>
      <c r="G27" s="90">
        <v>4347</v>
      </c>
      <c r="H27" s="91"/>
    </row>
    <row r="28" spans="1:8" ht="14.25">
      <c r="A28" s="26"/>
      <c r="B28" s="80">
        <v>20</v>
      </c>
      <c r="C28" s="81" t="s">
        <v>155</v>
      </c>
      <c r="D28" s="82">
        <v>1</v>
      </c>
      <c r="E28" s="83">
        <v>0</v>
      </c>
      <c r="F28" s="81">
        <v>442</v>
      </c>
      <c r="G28" s="81">
        <v>433</v>
      </c>
      <c r="H28" s="84">
        <v>8</v>
      </c>
    </row>
    <row r="29" spans="1:8" ht="15">
      <c r="A29" s="26"/>
      <c r="B29" s="92">
        <v>24</v>
      </c>
      <c r="C29" s="93" t="s">
        <v>156</v>
      </c>
      <c r="D29" s="94">
        <v>1</v>
      </c>
      <c r="E29" s="95">
        <v>0</v>
      </c>
      <c r="F29" s="96">
        <v>95</v>
      </c>
      <c r="G29" s="96">
        <v>276</v>
      </c>
      <c r="H29" s="97">
        <v>3</v>
      </c>
    </row>
    <row r="30" spans="1:8" ht="15">
      <c r="A30" s="26"/>
      <c r="B30" s="98">
        <v>201</v>
      </c>
      <c r="C30" s="99" t="s">
        <v>157</v>
      </c>
      <c r="D30" s="100"/>
      <c r="E30" s="101"/>
      <c r="F30" s="100"/>
      <c r="G30" s="102">
        <v>279</v>
      </c>
      <c r="H30" s="101"/>
    </row>
    <row r="31" spans="1:8" ht="15">
      <c r="A31" s="26"/>
      <c r="B31" s="98">
        <v>202</v>
      </c>
      <c r="C31" s="99" t="s">
        <v>158</v>
      </c>
      <c r="D31" s="100"/>
      <c r="E31" s="101"/>
      <c r="F31" s="100"/>
      <c r="G31" s="102">
        <v>238</v>
      </c>
      <c r="H31" s="101"/>
    </row>
    <row r="32" spans="1:8" ht="14.25">
      <c r="A32" s="26"/>
      <c r="B32" s="80">
        <v>100</v>
      </c>
      <c r="C32" s="103" t="s">
        <v>159</v>
      </c>
      <c r="D32" s="82">
        <v>0</v>
      </c>
      <c r="E32" s="83">
        <v>0</v>
      </c>
      <c r="F32" s="104"/>
      <c r="G32" s="81">
        <v>1878</v>
      </c>
      <c r="H32" s="105"/>
    </row>
    <row r="33" spans="1:8" ht="15">
      <c r="A33" s="26"/>
      <c r="B33" s="92">
        <v>104</v>
      </c>
      <c r="C33" s="93" t="s">
        <v>160</v>
      </c>
      <c r="D33" s="94">
        <v>0</v>
      </c>
      <c r="E33" s="95">
        <v>0</v>
      </c>
      <c r="F33" s="106"/>
      <c r="G33" s="96">
        <v>1211</v>
      </c>
      <c r="H33" s="107"/>
    </row>
    <row r="34" spans="1:8" ht="15">
      <c r="A34" s="26"/>
      <c r="B34" s="85">
        <v>105</v>
      </c>
      <c r="C34" s="108" t="s">
        <v>161</v>
      </c>
      <c r="D34" s="109">
        <v>0</v>
      </c>
      <c r="E34" s="110">
        <v>0</v>
      </c>
      <c r="F34" s="111"/>
      <c r="G34" s="86">
        <v>667</v>
      </c>
      <c r="H34" s="112"/>
    </row>
    <row r="35" spans="1:8" ht="14.25">
      <c r="A35" s="26"/>
      <c r="B35" s="113">
        <v>991</v>
      </c>
      <c r="C35" s="114" t="s">
        <v>162</v>
      </c>
      <c r="D35" s="115">
        <v>31806</v>
      </c>
      <c r="E35" s="116">
        <v>2720</v>
      </c>
      <c r="F35" s="114">
        <v>1438</v>
      </c>
      <c r="G35" s="117">
        <v>6900</v>
      </c>
      <c r="H35" s="118">
        <v>25</v>
      </c>
    </row>
    <row r="36" spans="1:8" ht="14.25">
      <c r="A36" s="26"/>
      <c r="B36" s="80">
        <v>30</v>
      </c>
      <c r="C36" s="119" t="s">
        <v>163</v>
      </c>
      <c r="D36" s="82">
        <v>2</v>
      </c>
      <c r="E36" s="83">
        <v>0</v>
      </c>
      <c r="F36" s="81">
        <v>128</v>
      </c>
      <c r="G36" s="81">
        <v>3132</v>
      </c>
      <c r="H36" s="84">
        <v>2</v>
      </c>
    </row>
    <row r="37" spans="1:8" ht="15">
      <c r="A37" s="34"/>
      <c r="B37" s="92">
        <v>34</v>
      </c>
      <c r="C37" s="120" t="s">
        <v>164</v>
      </c>
      <c r="D37" s="94">
        <v>2</v>
      </c>
      <c r="E37" s="95">
        <v>0</v>
      </c>
      <c r="F37" s="96">
        <v>100</v>
      </c>
      <c r="G37" s="96">
        <v>1193</v>
      </c>
      <c r="H37" s="97">
        <v>2</v>
      </c>
    </row>
    <row r="38" spans="1:8" ht="15">
      <c r="A38" s="26"/>
      <c r="B38" s="92">
        <v>301</v>
      </c>
      <c r="C38" s="120" t="s">
        <v>157</v>
      </c>
      <c r="D38" s="100"/>
      <c r="E38" s="101"/>
      <c r="F38" s="100"/>
      <c r="G38" s="102">
        <v>264</v>
      </c>
      <c r="H38" s="101"/>
    </row>
    <row r="39" spans="1:8" ht="15">
      <c r="A39" s="26"/>
      <c r="B39" s="85">
        <v>302</v>
      </c>
      <c r="C39" s="121" t="s">
        <v>165</v>
      </c>
      <c r="D39" s="100"/>
      <c r="E39" s="101"/>
      <c r="F39" s="100"/>
      <c r="G39" s="102">
        <v>187</v>
      </c>
      <c r="H39" s="101"/>
    </row>
    <row r="40" spans="1:8" ht="14.25">
      <c r="A40" s="26"/>
      <c r="B40" s="80">
        <v>40</v>
      </c>
      <c r="C40" s="81" t="s">
        <v>166</v>
      </c>
      <c r="D40" s="81">
        <v>0</v>
      </c>
      <c r="E40" s="84">
        <v>0</v>
      </c>
      <c r="F40" s="81"/>
      <c r="G40" s="81">
        <v>1707</v>
      </c>
      <c r="H40" s="84"/>
    </row>
    <row r="41" spans="1:8" ht="15">
      <c r="A41" s="26"/>
      <c r="B41" s="92">
        <v>404</v>
      </c>
      <c r="C41" s="93" t="s">
        <v>160</v>
      </c>
      <c r="D41" s="122">
        <v>0</v>
      </c>
      <c r="E41" s="123">
        <v>0</v>
      </c>
      <c r="F41" s="122"/>
      <c r="G41" s="122">
        <v>1093</v>
      </c>
      <c r="H41" s="123"/>
    </row>
    <row r="42" spans="1:8" ht="15">
      <c r="A42" s="26"/>
      <c r="B42" s="85">
        <v>405</v>
      </c>
      <c r="C42" s="108" t="s">
        <v>161</v>
      </c>
      <c r="D42" s="86">
        <v>0</v>
      </c>
      <c r="E42" s="124">
        <v>0</v>
      </c>
      <c r="F42" s="86"/>
      <c r="G42" s="86">
        <v>614</v>
      </c>
      <c r="H42" s="124"/>
    </row>
    <row r="43" spans="1:8" ht="14.25">
      <c r="A43" s="26"/>
      <c r="B43" s="80">
        <v>50</v>
      </c>
      <c r="C43" s="81" t="s">
        <v>167</v>
      </c>
      <c r="D43" s="125">
        <v>31804</v>
      </c>
      <c r="E43" s="126">
        <v>2720</v>
      </c>
      <c r="F43" s="127">
        <v>1310</v>
      </c>
      <c r="G43" s="127">
        <v>2061</v>
      </c>
      <c r="H43" s="128">
        <v>23</v>
      </c>
    </row>
    <row r="44" spans="1:8" ht="14.25">
      <c r="A44" s="26"/>
      <c r="B44" s="129">
        <v>53</v>
      </c>
      <c r="C44" s="130" t="s">
        <v>168</v>
      </c>
      <c r="D44" s="125">
        <v>0</v>
      </c>
      <c r="E44" s="126">
        <v>0</v>
      </c>
      <c r="F44" s="127">
        <v>0</v>
      </c>
      <c r="G44" s="127">
        <v>0</v>
      </c>
      <c r="H44" s="128">
        <v>0</v>
      </c>
    </row>
    <row r="45" spans="1:8" ht="14.25">
      <c r="A45" s="26"/>
      <c r="B45" s="129">
        <v>55</v>
      </c>
      <c r="C45" s="130" t="s">
        <v>169</v>
      </c>
      <c r="D45" s="125">
        <v>0</v>
      </c>
      <c r="E45" s="126">
        <v>0</v>
      </c>
      <c r="F45" s="127">
        <v>451</v>
      </c>
      <c r="G45" s="127">
        <v>0</v>
      </c>
      <c r="H45" s="131"/>
    </row>
    <row r="46" spans="1:8" ht="15">
      <c r="A46" s="34"/>
      <c r="B46" s="92">
        <v>551</v>
      </c>
      <c r="C46" s="93" t="s">
        <v>170</v>
      </c>
      <c r="D46" s="94">
        <v>0</v>
      </c>
      <c r="E46" s="95">
        <v>0</v>
      </c>
      <c r="F46" s="96">
        <v>396</v>
      </c>
      <c r="G46" s="96">
        <v>0</v>
      </c>
      <c r="H46" s="132"/>
    </row>
    <row r="47" spans="1:8" ht="15">
      <c r="A47" s="34"/>
      <c r="B47" s="92">
        <v>584</v>
      </c>
      <c r="C47" s="93" t="s">
        <v>171</v>
      </c>
      <c r="D47" s="94">
        <v>0</v>
      </c>
      <c r="E47" s="95">
        <v>0</v>
      </c>
      <c r="F47" s="96">
        <v>55</v>
      </c>
      <c r="G47" s="96">
        <v>0</v>
      </c>
      <c r="H47" s="132"/>
    </row>
    <row r="48" spans="1:8" ht="14.25">
      <c r="A48" s="26"/>
      <c r="B48" s="129">
        <v>60</v>
      </c>
      <c r="C48" s="130" t="s">
        <v>172</v>
      </c>
      <c r="D48" s="125">
        <v>2284</v>
      </c>
      <c r="E48" s="126">
        <v>146</v>
      </c>
      <c r="F48" s="127">
        <v>859</v>
      </c>
      <c r="G48" s="127">
        <v>22</v>
      </c>
      <c r="H48" s="131"/>
    </row>
    <row r="49" spans="1:8" ht="15">
      <c r="A49" s="26"/>
      <c r="B49" s="92">
        <v>61</v>
      </c>
      <c r="C49" s="130" t="s">
        <v>173</v>
      </c>
      <c r="D49" s="133">
        <v>2284</v>
      </c>
      <c r="E49" s="134">
        <v>146</v>
      </c>
      <c r="F49" s="96">
        <v>745</v>
      </c>
      <c r="G49" s="96">
        <v>22</v>
      </c>
      <c r="H49" s="132"/>
    </row>
    <row r="50" spans="1:8" ht="15">
      <c r="A50" s="34"/>
      <c r="B50" s="92">
        <v>601</v>
      </c>
      <c r="C50" s="93" t="s">
        <v>174</v>
      </c>
      <c r="D50" s="135">
        <v>0</v>
      </c>
      <c r="E50" s="136">
        <v>0</v>
      </c>
      <c r="F50" s="137">
        <v>113</v>
      </c>
      <c r="G50" s="137">
        <v>0</v>
      </c>
      <c r="H50" s="138"/>
    </row>
    <row r="51" spans="1:8" ht="14.25">
      <c r="A51" s="26"/>
      <c r="B51" s="129">
        <v>65</v>
      </c>
      <c r="C51" s="130" t="s">
        <v>175</v>
      </c>
      <c r="D51" s="125">
        <v>29520</v>
      </c>
      <c r="E51" s="126">
        <v>2574</v>
      </c>
      <c r="F51" s="139"/>
      <c r="G51" s="140"/>
      <c r="H51" s="141"/>
    </row>
    <row r="52" spans="1:8" ht="14.25">
      <c r="A52" s="26"/>
      <c r="B52" s="129">
        <v>70</v>
      </c>
      <c r="C52" s="130" t="s">
        <v>176</v>
      </c>
      <c r="D52" s="142"/>
      <c r="E52" s="126">
        <v>0</v>
      </c>
      <c r="F52" s="139"/>
      <c r="G52" s="127">
        <v>2039</v>
      </c>
      <c r="H52" s="128">
        <v>23</v>
      </c>
    </row>
    <row r="53" spans="1:8" ht="15">
      <c r="A53" s="26"/>
      <c r="B53" s="143">
        <v>73</v>
      </c>
      <c r="C53" s="144" t="s">
        <v>177</v>
      </c>
      <c r="D53" s="71"/>
      <c r="E53" s="77"/>
      <c r="F53" s="71"/>
      <c r="G53" s="145">
        <v>1480</v>
      </c>
      <c r="H53" s="77"/>
    </row>
    <row r="54" spans="1:7" ht="15">
      <c r="A54" s="26"/>
      <c r="C54" s="146"/>
      <c r="G54" s="147"/>
    </row>
    <row r="55" spans="1:8" ht="15">
      <c r="A55" s="26"/>
      <c r="B55" s="148"/>
      <c r="C55" s="149"/>
      <c r="D55" s="72"/>
      <c r="E55" s="72"/>
      <c r="F55" s="72"/>
      <c r="G55" s="72"/>
      <c r="H55" s="72"/>
    </row>
    <row r="56" spans="1:8" ht="15">
      <c r="A56" s="26"/>
      <c r="B56" s="150">
        <v>241</v>
      </c>
      <c r="C56" s="151" t="s">
        <v>178</v>
      </c>
      <c r="D56" s="152">
        <v>0</v>
      </c>
      <c r="E56" s="153">
        <v>0</v>
      </c>
      <c r="F56" s="81">
        <v>15</v>
      </c>
      <c r="G56" s="81">
        <v>187</v>
      </c>
      <c r="H56" s="84">
        <v>0</v>
      </c>
    </row>
    <row r="57" spans="1:8" ht="15">
      <c r="A57" s="26"/>
      <c r="B57" s="85">
        <v>341</v>
      </c>
      <c r="C57" s="154" t="s">
        <v>179</v>
      </c>
      <c r="D57" s="86">
        <v>0</v>
      </c>
      <c r="E57" s="124">
        <v>0</v>
      </c>
      <c r="F57" s="90">
        <v>0</v>
      </c>
      <c r="G57" s="90">
        <v>14</v>
      </c>
      <c r="H57" s="155">
        <v>0</v>
      </c>
    </row>
    <row r="58" spans="1:8" ht="15">
      <c r="A58" s="26" t="s">
        <v>180</v>
      </c>
      <c r="B58" s="156"/>
      <c r="C58" s="34"/>
      <c r="D58" s="34"/>
      <c r="E58" s="34"/>
      <c r="F58" s="123"/>
      <c r="G58" s="122"/>
      <c r="H58" s="34"/>
    </row>
    <row r="59" spans="1:8" ht="15">
      <c r="A59" s="26"/>
      <c r="B59" s="156"/>
      <c r="C59" s="34"/>
      <c r="D59" s="34"/>
      <c r="E59" s="34"/>
      <c r="F59" s="123"/>
      <c r="G59" s="122"/>
      <c r="H59" s="34"/>
    </row>
    <row r="60" spans="1:8" ht="15">
      <c r="A60" s="34"/>
      <c r="B60" s="157">
        <v>45</v>
      </c>
      <c r="C60" s="158" t="s">
        <v>181</v>
      </c>
      <c r="D60" s="82">
        <v>0</v>
      </c>
      <c r="E60" s="83">
        <v>0</v>
      </c>
      <c r="F60" s="81"/>
      <c r="G60" s="81">
        <v>-171</v>
      </c>
      <c r="H60" s="84"/>
    </row>
    <row r="61" spans="1:8" ht="14.25">
      <c r="A61" s="26"/>
      <c r="B61" s="129">
        <v>80</v>
      </c>
      <c r="C61" s="159" t="s">
        <v>182</v>
      </c>
      <c r="D61" s="160">
        <v>1.0000314425858383</v>
      </c>
      <c r="E61" s="161">
        <v>1</v>
      </c>
      <c r="F61" s="160">
        <v>0.7603053435114504</v>
      </c>
      <c r="G61" s="160">
        <v>2.2265890344492965</v>
      </c>
      <c r="H61" s="161">
        <v>0.7391304347826086</v>
      </c>
    </row>
    <row r="62" spans="1:8" ht="14.25">
      <c r="A62" s="26"/>
      <c r="B62" s="162">
        <v>90</v>
      </c>
      <c r="C62" s="163" t="s">
        <v>183</v>
      </c>
      <c r="D62" s="164"/>
      <c r="E62" s="165">
        <v>0</v>
      </c>
      <c r="F62" s="166"/>
      <c r="G62" s="167">
        <v>34.47692801947887</v>
      </c>
      <c r="H62" s="168">
        <v>0.3889011007592026</v>
      </c>
    </row>
    <row r="63" spans="1:8" ht="15">
      <c r="A63" s="34"/>
      <c r="B63" s="169"/>
      <c r="C63" s="156" t="s">
        <v>184</v>
      </c>
      <c r="D63" s="78"/>
      <c r="E63" s="78"/>
      <c r="F63" s="170"/>
      <c r="H63" s="34"/>
    </row>
    <row r="64" spans="1:8" ht="15">
      <c r="A64" s="34"/>
      <c r="C64" s="78" t="s">
        <v>39</v>
      </c>
      <c r="D64" s="171">
        <v>59141</v>
      </c>
      <c r="E64" s="172">
        <v>59141</v>
      </c>
      <c r="F64" s="172">
        <v>59141</v>
      </c>
      <c r="G64" s="172">
        <v>59141</v>
      </c>
      <c r="H64" s="172">
        <v>59141</v>
      </c>
    </row>
    <row r="65" spans="1:8" ht="15">
      <c r="A65" s="34"/>
      <c r="C65" s="78" t="s">
        <v>40</v>
      </c>
      <c r="D65" s="171"/>
      <c r="E65" s="171"/>
      <c r="F65" s="171"/>
      <c r="G65" s="171"/>
      <c r="H65" s="171"/>
    </row>
    <row r="66" spans="1:8" ht="15">
      <c r="A66" s="34"/>
      <c r="C66" s="78" t="s">
        <v>41</v>
      </c>
      <c r="D66" s="171"/>
      <c r="E66" s="173"/>
      <c r="F66" s="170"/>
      <c r="H66" s="174"/>
    </row>
    <row r="67" spans="1:8" ht="15">
      <c r="A67" s="34"/>
      <c r="B67" s="31"/>
      <c r="C67" s="175" t="s">
        <v>42</v>
      </c>
      <c r="E67" s="173"/>
      <c r="F67" s="176"/>
      <c r="H67" s="174"/>
    </row>
    <row r="68" spans="1:8" ht="15">
      <c r="A68" s="34"/>
      <c r="B68" s="169"/>
      <c r="C68" s="175" t="s">
        <v>43</v>
      </c>
      <c r="D68" s="34"/>
      <c r="E68" s="26"/>
      <c r="F68" s="177"/>
      <c r="H68" s="174"/>
    </row>
    <row r="69" spans="2:8" ht="15.75">
      <c r="B69" s="17"/>
      <c r="C69" s="175" t="s">
        <v>44</v>
      </c>
      <c r="E69" s="72"/>
      <c r="H69" s="178"/>
    </row>
    <row r="70" spans="1:3" ht="14.25">
      <c r="A70" s="18"/>
      <c r="C70" s="175" t="s">
        <v>45</v>
      </c>
    </row>
    <row r="71" spans="1:3" ht="14.25">
      <c r="A71" s="18"/>
      <c r="C71" s="179" t="s">
        <v>46</v>
      </c>
    </row>
    <row r="72" ht="12.75">
      <c r="A72" s="180"/>
    </row>
    <row r="73" ht="14.25">
      <c r="A73" s="73"/>
    </row>
    <row r="74" ht="15">
      <c r="A74" s="181"/>
    </row>
    <row r="75" ht="15">
      <c r="A75" s="48"/>
    </row>
    <row r="76" ht="15">
      <c r="A76" s="48"/>
    </row>
    <row r="77" ht="15">
      <c r="A77" s="48"/>
    </row>
    <row r="78" ht="15">
      <c r="A78" s="48"/>
    </row>
    <row r="79" ht="14.25">
      <c r="A79" s="73"/>
    </row>
    <row r="80" ht="15">
      <c r="A80" s="181"/>
    </row>
    <row r="81" ht="14.25">
      <c r="A81" s="182"/>
    </row>
    <row r="82" ht="14.25">
      <c r="A82" s="73"/>
    </row>
    <row r="83" ht="14.25">
      <c r="A83" s="73"/>
    </row>
    <row r="84" ht="14.25">
      <c r="A84" s="183"/>
    </row>
    <row r="85" ht="14.25">
      <c r="A85" s="183"/>
    </row>
    <row r="86" ht="14.25">
      <c r="A86" s="183"/>
    </row>
    <row r="87" ht="14.25">
      <c r="A87" s="73"/>
    </row>
    <row r="88" ht="14.25">
      <c r="A88" s="73"/>
    </row>
    <row r="89" ht="14.25">
      <c r="A89" s="73"/>
    </row>
    <row r="90" ht="14.25">
      <c r="A90" s="73"/>
    </row>
    <row r="91" ht="14.25">
      <c r="A91" s="73"/>
    </row>
    <row r="92" ht="14.25">
      <c r="A92" s="73"/>
    </row>
    <row r="93" ht="14.25">
      <c r="A93" s="73"/>
    </row>
    <row r="94" ht="14.25">
      <c r="A94" s="73"/>
    </row>
    <row r="95" ht="14.25">
      <c r="A95" s="73"/>
    </row>
    <row r="96" ht="14.25">
      <c r="A96" s="73"/>
    </row>
    <row r="97" ht="14.25">
      <c r="A97" s="73"/>
    </row>
    <row r="98" ht="15">
      <c r="A98" s="48"/>
    </row>
    <row r="99" ht="15">
      <c r="A99" s="48"/>
    </row>
    <row r="100" ht="15">
      <c r="A100" s="48"/>
    </row>
    <row r="101" ht="14.25">
      <c r="A101" s="73"/>
    </row>
    <row r="102" ht="14.25">
      <c r="A102" s="73"/>
    </row>
    <row r="103" ht="14.25">
      <c r="A103" s="73"/>
    </row>
    <row r="104" ht="14.25">
      <c r="A104" s="73"/>
    </row>
    <row r="105" ht="15">
      <c r="A105" s="48"/>
    </row>
    <row r="106" ht="15">
      <c r="A106" s="48"/>
    </row>
    <row r="107" ht="15">
      <c r="A107" s="48"/>
    </row>
    <row r="108" ht="15">
      <c r="A108" s="48"/>
    </row>
    <row r="109" ht="14.25">
      <c r="A109" s="73"/>
    </row>
    <row r="110" ht="14.25">
      <c r="A110" s="73"/>
    </row>
    <row r="111" ht="15">
      <c r="A111" s="48"/>
    </row>
    <row r="112" ht="15">
      <c r="A112" s="48"/>
    </row>
    <row r="113" ht="15">
      <c r="A113" s="48"/>
    </row>
    <row r="114" ht="15">
      <c r="A114" s="48"/>
    </row>
    <row r="115" ht="14.25">
      <c r="A115" s="73"/>
    </row>
    <row r="116" ht="15">
      <c r="A116" s="48"/>
    </row>
    <row r="117" ht="15">
      <c r="A117" s="48"/>
    </row>
    <row r="118" ht="14.25">
      <c r="A118" s="73"/>
    </row>
    <row r="119" ht="14.25">
      <c r="A119" s="73"/>
    </row>
    <row r="120" ht="15">
      <c r="A120" s="48"/>
    </row>
    <row r="121" ht="14.25">
      <c r="A121" s="73"/>
    </row>
    <row r="122" ht="14.25">
      <c r="A122" s="73"/>
    </row>
    <row r="123" ht="15">
      <c r="A123" s="48"/>
    </row>
    <row r="124" ht="14.25">
      <c r="A124" s="73"/>
    </row>
    <row r="125" ht="14.25">
      <c r="A125" s="73"/>
    </row>
    <row r="126" ht="15">
      <c r="A126" s="48"/>
    </row>
    <row r="127" ht="15">
      <c r="A127" s="48"/>
    </row>
    <row r="128" ht="15">
      <c r="A128" s="48"/>
    </row>
    <row r="129" ht="15">
      <c r="A129" s="48"/>
    </row>
    <row r="130" ht="15.75">
      <c r="A130" s="184"/>
    </row>
    <row r="131" ht="12.75">
      <c r="A131" s="180"/>
    </row>
    <row r="132" ht="12.75">
      <c r="A132" s="180"/>
    </row>
    <row r="133" ht="12.75">
      <c r="A133" s="180"/>
    </row>
    <row r="134" ht="12.75">
      <c r="A134" s="180"/>
    </row>
    <row r="135" ht="12.75">
      <c r="A135" s="180"/>
    </row>
    <row r="136" ht="12.75">
      <c r="A136" s="180"/>
    </row>
    <row r="137" ht="12.75">
      <c r="A137" s="180"/>
    </row>
    <row r="138" ht="12.75">
      <c r="A138" s="180"/>
    </row>
    <row r="139" ht="12.75">
      <c r="A139" s="180"/>
    </row>
    <row r="140" ht="12.75">
      <c r="A140" s="180"/>
    </row>
    <row r="141" ht="12.75">
      <c r="A141" s="180"/>
    </row>
    <row r="142" ht="12.75">
      <c r="A142" s="180"/>
    </row>
    <row r="143" ht="12.75">
      <c r="A143" s="180"/>
    </row>
    <row r="144" ht="12.75">
      <c r="A144" s="180"/>
    </row>
    <row r="145" ht="12.75">
      <c r="A145" s="180"/>
    </row>
    <row r="146" ht="12.75">
      <c r="A146" s="180"/>
    </row>
    <row r="147" ht="12.75">
      <c r="A147" s="180"/>
    </row>
    <row r="148" ht="12.75">
      <c r="A148" s="180"/>
    </row>
    <row r="149" ht="12.75">
      <c r="A149" s="180"/>
    </row>
    <row r="150" ht="12.75">
      <c r="A150" s="180"/>
    </row>
    <row r="151" ht="12.75">
      <c r="A151" s="180"/>
    </row>
    <row r="152" ht="12.75">
      <c r="A152" s="180"/>
    </row>
    <row r="153" ht="12.75">
      <c r="A153" s="180"/>
    </row>
    <row r="154" ht="12.75">
      <c r="A154" s="180"/>
    </row>
    <row r="155" ht="12.75">
      <c r="A155" s="180"/>
    </row>
    <row r="156" ht="12.75">
      <c r="A156" s="180"/>
    </row>
    <row r="157" ht="12.75">
      <c r="A157" s="180"/>
    </row>
    <row r="158" ht="12.75">
      <c r="A158" s="180"/>
    </row>
    <row r="159" ht="12.75">
      <c r="A159" s="180"/>
    </row>
    <row r="160" ht="12.75">
      <c r="A160" s="180"/>
    </row>
    <row r="161" ht="12.75">
      <c r="A161" s="180"/>
    </row>
    <row r="162" ht="12.75">
      <c r="A162" s="180"/>
    </row>
    <row r="163" ht="12.75">
      <c r="A163" s="180"/>
    </row>
    <row r="164" ht="12.75">
      <c r="A164" s="180"/>
    </row>
    <row r="165" ht="12.75">
      <c r="A165" s="180"/>
    </row>
    <row r="166" ht="12.75">
      <c r="A166" s="180"/>
    </row>
    <row r="167" ht="12.75">
      <c r="A167" s="180"/>
    </row>
    <row r="168" ht="12.75">
      <c r="A168" s="180"/>
    </row>
    <row r="169" ht="12.75">
      <c r="A169" s="180"/>
    </row>
    <row r="170" ht="12.75">
      <c r="A170" s="180"/>
    </row>
    <row r="171" ht="12.75">
      <c r="A171" s="180"/>
    </row>
    <row r="172" ht="12.75">
      <c r="A172" s="180"/>
    </row>
    <row r="173" ht="12.75">
      <c r="A173" s="180"/>
    </row>
    <row r="174" ht="12.75">
      <c r="A174" s="180"/>
    </row>
    <row r="175" ht="12.75">
      <c r="A175" s="180"/>
    </row>
    <row r="176" ht="12.75">
      <c r="A176" s="180"/>
    </row>
    <row r="177" ht="12.75">
      <c r="A177" s="180"/>
    </row>
    <row r="178" ht="12.75">
      <c r="A178" s="180"/>
    </row>
    <row r="179" ht="12.75">
      <c r="A179" s="180"/>
    </row>
    <row r="180" ht="12.75">
      <c r="A180" s="180"/>
    </row>
    <row r="181" ht="12.75">
      <c r="A181" s="180"/>
    </row>
    <row r="182" ht="12.75">
      <c r="A182" s="180"/>
    </row>
    <row r="183" ht="12.75">
      <c r="A183" s="180"/>
    </row>
    <row r="184" ht="12.75">
      <c r="A184" s="180"/>
    </row>
    <row r="185" ht="12.75">
      <c r="A185" s="180"/>
    </row>
    <row r="186" ht="12.75">
      <c r="A186" s="180"/>
    </row>
    <row r="187" ht="12.75">
      <c r="A187" s="180"/>
    </row>
    <row r="188" ht="12.75">
      <c r="A188" s="180"/>
    </row>
    <row r="189" ht="12.75">
      <c r="A189" s="180"/>
    </row>
    <row r="190" ht="12.75">
      <c r="A190" s="180"/>
    </row>
    <row r="191" ht="15.75">
      <c r="A191" s="184"/>
    </row>
    <row r="192" ht="15.75">
      <c r="A192" s="184"/>
    </row>
    <row r="193" ht="15.75">
      <c r="A193" s="184"/>
    </row>
    <row r="194" ht="15.75">
      <c r="A194" s="184"/>
    </row>
    <row r="195" ht="15.75">
      <c r="A195" s="184"/>
    </row>
    <row r="196" ht="15.75">
      <c r="A196" s="184"/>
    </row>
    <row r="197" ht="15.75">
      <c r="A197" s="184"/>
    </row>
    <row r="198" ht="15.75">
      <c r="A198" s="184"/>
    </row>
    <row r="199" ht="15.75">
      <c r="A199" s="184"/>
    </row>
  </sheetData>
  <sheetProtection/>
  <mergeCells count="1">
    <mergeCell ref="B3:H3"/>
  </mergeCells>
  <printOptions horizontalCentered="1"/>
  <pageMargins left="0" right="0" top="0" bottom="0" header="0.5118055555555555" footer="0.5118055555555555"/>
  <pageSetup horizontalDpi="300" verticalDpi="300" orientation="portrait" paperSize="9" scale="7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16" customWidth="1"/>
    <col min="2" max="2" width="4.8515625" style="16" customWidth="1"/>
    <col min="3" max="3" width="46.00390625" style="16" customWidth="1"/>
    <col min="4" max="4" width="12.8515625" style="16" customWidth="1"/>
    <col min="5" max="5" width="18.140625" style="16" customWidth="1"/>
    <col min="6" max="6" width="0" style="16" hidden="1" customWidth="1"/>
    <col min="7" max="7" width="17.28125" style="19" customWidth="1"/>
    <col min="8" max="8" width="11.00390625" style="16" customWidth="1"/>
    <col min="9" max="9" width="12.8515625" style="19" customWidth="1"/>
    <col min="10" max="10" width="11.00390625" style="19" customWidth="1"/>
    <col min="11" max="11" width="10.7109375" style="19" customWidth="1"/>
    <col min="12" max="12" width="9.8515625" style="19" customWidth="1"/>
    <col min="13" max="13" width="7.8515625" style="19" customWidth="1"/>
    <col min="14" max="16384" width="11.421875" style="16" customWidth="1"/>
  </cols>
  <sheetData>
    <row r="1" spans="1:8" ht="15.75">
      <c r="A1" s="23"/>
      <c r="B1" s="204"/>
      <c r="C1" s="23"/>
      <c r="D1" s="23"/>
      <c r="E1" s="23"/>
      <c r="F1" s="19"/>
      <c r="G1" s="23"/>
      <c r="H1" s="19"/>
    </row>
    <row r="2" spans="1:8" ht="12.75">
      <c r="A2" s="205"/>
      <c r="B2" s="19"/>
      <c r="C2" s="19"/>
      <c r="D2" s="19"/>
      <c r="E2" s="19"/>
      <c r="F2" s="19"/>
      <c r="H2" s="19"/>
    </row>
    <row r="3" spans="1:10" ht="18.75">
      <c r="A3" s="205"/>
      <c r="B3" s="483" t="s">
        <v>124</v>
      </c>
      <c r="C3" s="483"/>
      <c r="D3" s="483"/>
      <c r="E3" s="483"/>
      <c r="F3" s="483"/>
      <c r="G3" s="483"/>
      <c r="H3" s="483"/>
      <c r="I3" s="483"/>
      <c r="J3" s="483"/>
    </row>
    <row r="4" spans="1:8" ht="13.5" customHeight="1">
      <c r="A4" s="205"/>
      <c r="B4" s="19"/>
      <c r="C4" s="22"/>
      <c r="D4" s="19"/>
      <c r="E4" s="23"/>
      <c r="F4" s="24"/>
      <c r="G4" s="23"/>
      <c r="H4" s="19"/>
    </row>
    <row r="5" spans="1:8" ht="12.75">
      <c r="A5" s="205"/>
      <c r="B5" s="19"/>
      <c r="C5" s="278"/>
      <c r="D5" s="25"/>
      <c r="E5" s="25"/>
      <c r="F5" s="24"/>
      <c r="G5" s="25"/>
      <c r="H5" s="19"/>
    </row>
    <row r="6" spans="1:10" ht="15">
      <c r="A6" s="29"/>
      <c r="B6" s="27" t="s">
        <v>125</v>
      </c>
      <c r="C6" s="28"/>
      <c r="D6" s="27" t="s">
        <v>15</v>
      </c>
      <c r="E6" s="29"/>
      <c r="F6" s="28"/>
      <c r="G6" s="29" t="s">
        <v>32</v>
      </c>
      <c r="H6" s="28"/>
      <c r="I6" s="28"/>
      <c r="J6" s="28"/>
    </row>
    <row r="7" spans="1:10" ht="15">
      <c r="A7" s="28"/>
      <c r="B7" s="32"/>
      <c r="C7" s="33"/>
      <c r="D7" s="29"/>
      <c r="E7" s="29"/>
      <c r="F7" s="29"/>
      <c r="G7" s="29"/>
      <c r="H7" s="28"/>
      <c r="I7" s="28"/>
      <c r="J7" s="28"/>
    </row>
    <row r="8" spans="1:10" ht="15">
      <c r="A8" s="33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  <c r="I8" s="49"/>
      <c r="J8" s="49"/>
    </row>
    <row r="9" spans="1:14" ht="15">
      <c r="A9" s="33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  <c r="I9" s="49"/>
      <c r="J9" s="49"/>
      <c r="K9" s="279"/>
      <c r="N9" s="19"/>
    </row>
    <row r="10" spans="1:11" ht="15">
      <c r="A10" s="33"/>
      <c r="B10" s="38" t="s">
        <v>136</v>
      </c>
      <c r="C10" s="39"/>
      <c r="D10" s="41" t="s">
        <v>137</v>
      </c>
      <c r="E10" s="42" t="s">
        <v>138</v>
      </c>
      <c r="F10" s="42"/>
      <c r="G10" s="42" t="s">
        <v>139</v>
      </c>
      <c r="H10" s="38"/>
      <c r="I10" s="49"/>
      <c r="J10" s="49"/>
      <c r="K10" s="279"/>
    </row>
    <row r="11" spans="1:11" ht="15">
      <c r="A11" s="33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3">
        <v>1520</v>
      </c>
      <c r="H11" s="46">
        <v>4900</v>
      </c>
      <c r="I11" s="49"/>
      <c r="J11" s="49"/>
      <c r="K11" s="279"/>
    </row>
    <row r="12" spans="1:10" ht="15">
      <c r="A12" s="19"/>
      <c r="B12" s="47"/>
      <c r="C12" s="48"/>
      <c r="D12" s="49"/>
      <c r="E12" s="49"/>
      <c r="F12" s="49"/>
      <c r="G12" s="49"/>
      <c r="H12" s="49"/>
      <c r="I12" s="49"/>
      <c r="J12" s="280"/>
    </row>
    <row r="13" spans="1:12" ht="15">
      <c r="A13" s="29" t="s">
        <v>78</v>
      </c>
      <c r="B13" s="47"/>
      <c r="C13" s="48"/>
      <c r="D13" s="49"/>
      <c r="E13" s="49"/>
      <c r="F13" s="51" t="s">
        <v>144</v>
      </c>
      <c r="G13" s="49" t="s">
        <v>144</v>
      </c>
      <c r="H13" s="52" t="s">
        <v>145</v>
      </c>
      <c r="I13" s="52"/>
      <c r="J13" s="281"/>
      <c r="K13" s="282"/>
      <c r="L13" s="283"/>
    </row>
    <row r="14" spans="1:13" ht="15">
      <c r="A14" s="53"/>
      <c r="B14" s="54"/>
      <c r="C14" s="55" t="s">
        <v>146</v>
      </c>
      <c r="D14" s="247">
        <v>393.134</v>
      </c>
      <c r="E14" s="247">
        <v>39.324</v>
      </c>
      <c r="F14" s="284"/>
      <c r="G14" s="247">
        <v>32638.39388</v>
      </c>
      <c r="H14" s="342">
        <v>820.401</v>
      </c>
      <c r="I14" s="286"/>
      <c r="J14" s="287"/>
      <c r="K14" s="282"/>
      <c r="L14" s="288"/>
      <c r="M14" s="282"/>
    </row>
    <row r="15" spans="1:13" ht="15">
      <c r="A15" s="26"/>
      <c r="B15" s="60"/>
      <c r="C15" s="61" t="s">
        <v>148</v>
      </c>
      <c r="D15" s="248">
        <v>969.2912060518804</v>
      </c>
      <c r="E15" s="270">
        <v>69.58750381446445</v>
      </c>
      <c r="F15" s="289" t="s">
        <v>97</v>
      </c>
      <c r="G15" s="249">
        <v>0.14115277905335458</v>
      </c>
      <c r="H15" s="65"/>
      <c r="I15" s="286"/>
      <c r="J15" s="287"/>
      <c r="K15" s="282"/>
      <c r="L15" s="290"/>
      <c r="M15" s="282"/>
    </row>
    <row r="16" spans="1:13" ht="14.25">
      <c r="A16" s="26"/>
      <c r="B16" s="194"/>
      <c r="C16" s="67" t="s">
        <v>149</v>
      </c>
      <c r="D16" s="207">
        <v>38106.1329</v>
      </c>
      <c r="E16" s="207">
        <v>2736.459</v>
      </c>
      <c r="F16" s="207"/>
      <c r="G16" s="207">
        <v>4607</v>
      </c>
      <c r="H16" s="216">
        <v>13.788053</v>
      </c>
      <c r="I16" s="292"/>
      <c r="J16" s="293"/>
      <c r="K16" s="282"/>
      <c r="L16" s="283"/>
      <c r="M16" s="282"/>
    </row>
    <row r="17" spans="1:13" s="19" customFormat="1" ht="15">
      <c r="A17" s="29"/>
      <c r="B17" s="49"/>
      <c r="C17" s="73"/>
      <c r="D17" s="294" t="s">
        <v>28</v>
      </c>
      <c r="E17" s="295" t="s">
        <v>29</v>
      </c>
      <c r="F17" s="295"/>
      <c r="G17" s="296"/>
      <c r="H17" s="297"/>
      <c r="I17" s="297"/>
      <c r="J17" s="73"/>
      <c r="K17" s="282"/>
      <c r="L17" s="290"/>
      <c r="M17" s="282"/>
    </row>
    <row r="18" spans="1:13" ht="14.25">
      <c r="A18" s="26"/>
      <c r="B18" s="27" t="s">
        <v>150</v>
      </c>
      <c r="C18" s="72"/>
      <c r="D18" s="298">
        <v>0.14443561782335523</v>
      </c>
      <c r="E18" s="223">
        <v>4607</v>
      </c>
      <c r="F18" s="223"/>
      <c r="G18" s="49"/>
      <c r="H18" s="73"/>
      <c r="I18" s="73"/>
      <c r="J18" s="73"/>
      <c r="K18" s="282"/>
      <c r="L18" s="282"/>
      <c r="M18" s="282"/>
    </row>
    <row r="19" spans="1:13" ht="14.25">
      <c r="A19" s="26"/>
      <c r="B19" s="49"/>
      <c r="C19" s="72"/>
      <c r="D19" s="223"/>
      <c r="E19" s="223"/>
      <c r="F19" s="223"/>
      <c r="G19" s="223"/>
      <c r="H19" s="73"/>
      <c r="I19" s="73"/>
      <c r="J19" s="73"/>
      <c r="K19" s="282"/>
      <c r="L19" s="282"/>
      <c r="M19" s="282"/>
    </row>
    <row r="20" spans="1:13" ht="14.25">
      <c r="A20" s="26"/>
      <c r="B20" s="54"/>
      <c r="C20" s="55" t="s">
        <v>146</v>
      </c>
      <c r="D20" s="247">
        <v>310.57675641791303</v>
      </c>
      <c r="E20" s="247">
        <v>36.421223079899974</v>
      </c>
      <c r="F20" s="247"/>
      <c r="G20" s="247">
        <v>30103.93188</v>
      </c>
      <c r="H20" s="75"/>
      <c r="I20" s="286"/>
      <c r="J20" s="286"/>
      <c r="K20" s="282"/>
      <c r="L20" s="282"/>
      <c r="M20" s="282"/>
    </row>
    <row r="21" spans="1:13" ht="14.25">
      <c r="A21" s="26"/>
      <c r="B21" s="60"/>
      <c r="C21" s="61" t="s">
        <v>148</v>
      </c>
      <c r="D21" s="248">
        <v>969.2912060518803</v>
      </c>
      <c r="E21" s="270">
        <v>69.58750381446445</v>
      </c>
      <c r="F21" s="249"/>
      <c r="G21" s="249">
        <v>0.14443561782335523</v>
      </c>
      <c r="H21" s="76"/>
      <c r="I21" s="286"/>
      <c r="J21" s="286"/>
      <c r="K21" s="282"/>
      <c r="L21" s="278"/>
      <c r="M21" s="282"/>
    </row>
    <row r="22" spans="1:13" ht="14.25">
      <c r="A22" s="26"/>
      <c r="B22" s="194"/>
      <c r="C22" s="67" t="s">
        <v>149</v>
      </c>
      <c r="D22" s="207">
        <v>30103.93188</v>
      </c>
      <c r="E22" s="207">
        <v>2534.462</v>
      </c>
      <c r="F22" s="207"/>
      <c r="G22" s="207">
        <v>4348.08</v>
      </c>
      <c r="H22" s="77"/>
      <c r="I22" s="286"/>
      <c r="J22" s="286"/>
      <c r="K22" s="282"/>
      <c r="L22" s="282"/>
      <c r="M22" s="282"/>
    </row>
    <row r="23" spans="1:10" ht="14.25">
      <c r="A23" s="26"/>
      <c r="B23" s="49"/>
      <c r="C23" s="72"/>
      <c r="D23" s="223"/>
      <c r="E23" s="224"/>
      <c r="G23" s="225"/>
      <c r="I23" s="286"/>
      <c r="J23" s="286"/>
    </row>
    <row r="24" spans="1:7" ht="14.25">
      <c r="A24" s="78" t="s">
        <v>73</v>
      </c>
      <c r="B24" s="78"/>
      <c r="C24" s="78"/>
      <c r="D24" s="171"/>
      <c r="E24" s="171"/>
      <c r="G24" s="226"/>
    </row>
    <row r="25" spans="1:10" ht="15">
      <c r="A25" s="78"/>
      <c r="B25" s="78"/>
      <c r="C25" s="78"/>
      <c r="D25" s="171" t="s">
        <v>74</v>
      </c>
      <c r="E25" s="171"/>
      <c r="F25" s="171"/>
      <c r="G25" s="226"/>
      <c r="H25" s="78"/>
      <c r="I25" s="299"/>
      <c r="J25" s="79"/>
    </row>
    <row r="26" spans="1:10" ht="14.25">
      <c r="A26" s="26"/>
      <c r="B26" s="80">
        <v>12</v>
      </c>
      <c r="C26" s="81" t="s">
        <v>153</v>
      </c>
      <c r="D26" s="265">
        <v>38106.1329</v>
      </c>
      <c r="E26" s="265">
        <v>2736.459</v>
      </c>
      <c r="F26" s="265"/>
      <c r="G26" s="265">
        <v>4607</v>
      </c>
      <c r="H26" s="300">
        <v>13.788053</v>
      </c>
      <c r="I26" s="292"/>
      <c r="J26" s="292"/>
    </row>
    <row r="27" spans="1:15" ht="15">
      <c r="A27" s="26"/>
      <c r="B27" s="85">
        <v>95</v>
      </c>
      <c r="C27" s="86" t="s">
        <v>154</v>
      </c>
      <c r="D27" s="87"/>
      <c r="E27" s="87"/>
      <c r="F27" s="87"/>
      <c r="G27" s="301">
        <v>4348.08</v>
      </c>
      <c r="H27" s="91"/>
      <c r="I27" s="286"/>
      <c r="J27" s="286"/>
      <c r="K27" s="283"/>
      <c r="O27" s="269"/>
    </row>
    <row r="28" spans="1:10" ht="14.25">
      <c r="A28" s="26"/>
      <c r="B28" s="80">
        <v>20</v>
      </c>
      <c r="C28" s="81" t="s">
        <v>155</v>
      </c>
      <c r="D28" s="265">
        <v>0.001244</v>
      </c>
      <c r="E28" s="302">
        <v>0.06512</v>
      </c>
      <c r="F28" s="265"/>
      <c r="G28" s="265">
        <v>1142.781</v>
      </c>
      <c r="H28" s="303">
        <v>25.984806</v>
      </c>
      <c r="I28" s="304"/>
      <c r="J28" s="223"/>
    </row>
    <row r="29" spans="1:11" ht="15">
      <c r="A29" s="26"/>
      <c r="B29" s="92">
        <v>25</v>
      </c>
      <c r="C29" s="93" t="s">
        <v>18</v>
      </c>
      <c r="D29" s="305">
        <v>0.001244</v>
      </c>
      <c r="E29" s="306">
        <v>0.029017</v>
      </c>
      <c r="F29" s="305"/>
      <c r="G29" s="305">
        <v>939.951</v>
      </c>
      <c r="H29" s="307">
        <v>14.97113</v>
      </c>
      <c r="I29" s="308"/>
      <c r="J29" s="309"/>
      <c r="K29" s="283"/>
    </row>
    <row r="30" spans="1:10" ht="15">
      <c r="A30" s="26"/>
      <c r="B30" s="98">
        <v>201</v>
      </c>
      <c r="C30" s="99" t="s">
        <v>157</v>
      </c>
      <c r="D30" s="228"/>
      <c r="E30" s="228"/>
      <c r="F30" s="228"/>
      <c r="G30" s="228">
        <v>761.494</v>
      </c>
      <c r="H30" s="101"/>
      <c r="I30" s="310"/>
      <c r="J30" s="309"/>
    </row>
    <row r="31" spans="1:10" ht="15">
      <c r="A31" s="26"/>
      <c r="B31" s="98">
        <v>203</v>
      </c>
      <c r="C31" s="99" t="s">
        <v>19</v>
      </c>
      <c r="D31" s="228"/>
      <c r="E31" s="228"/>
      <c r="F31" s="228"/>
      <c r="G31" s="305">
        <v>695.238</v>
      </c>
      <c r="H31" s="101"/>
      <c r="I31" s="286"/>
      <c r="J31" s="286"/>
    </row>
    <row r="32" spans="1:10" ht="14.25">
      <c r="A32" s="26"/>
      <c r="B32" s="80">
        <v>100</v>
      </c>
      <c r="C32" s="103" t="s">
        <v>159</v>
      </c>
      <c r="D32" s="265"/>
      <c r="E32" s="82">
        <v>0</v>
      </c>
      <c r="F32" s="82"/>
      <c r="G32" s="265">
        <v>1328</v>
      </c>
      <c r="H32" s="230" t="s">
        <v>80</v>
      </c>
      <c r="I32" s="176"/>
      <c r="J32" s="176"/>
    </row>
    <row r="33" spans="1:10" ht="15">
      <c r="A33" s="26"/>
      <c r="B33" s="92">
        <v>104</v>
      </c>
      <c r="C33" s="93" t="s">
        <v>160</v>
      </c>
      <c r="D33" s="231"/>
      <c r="E33" s="231">
        <v>0</v>
      </c>
      <c r="F33" s="231"/>
      <c r="G33" s="311"/>
      <c r="H33" s="232" t="s">
        <v>80</v>
      </c>
      <c r="I33" s="312"/>
      <c r="J33" s="312"/>
    </row>
    <row r="34" spans="1:10" ht="15">
      <c r="A34" s="26"/>
      <c r="B34" s="85">
        <v>105</v>
      </c>
      <c r="C34" s="108" t="s">
        <v>161</v>
      </c>
      <c r="D34" s="109"/>
      <c r="E34" s="109">
        <v>0</v>
      </c>
      <c r="F34" s="109"/>
      <c r="G34" s="313"/>
      <c r="H34" s="233" t="s">
        <v>80</v>
      </c>
      <c r="I34" s="312"/>
      <c r="J34" s="312"/>
    </row>
    <row r="35" spans="1:10" ht="14.25">
      <c r="A35" s="26"/>
      <c r="B35" s="113">
        <v>991</v>
      </c>
      <c r="C35" s="114" t="s">
        <v>162</v>
      </c>
      <c r="D35" s="314">
        <v>38106.134143999996</v>
      </c>
      <c r="E35" s="314">
        <v>2736.52412</v>
      </c>
      <c r="F35" s="314">
        <v>0</v>
      </c>
      <c r="G35" s="314">
        <v>7077.781</v>
      </c>
      <c r="H35" s="314">
        <v>39.772859</v>
      </c>
      <c r="I35" s="292"/>
      <c r="J35" s="315"/>
    </row>
    <row r="36" spans="1:13" ht="14.25">
      <c r="A36" s="26"/>
      <c r="B36" s="80">
        <v>30</v>
      </c>
      <c r="C36" s="119" t="s">
        <v>163</v>
      </c>
      <c r="D36" s="316">
        <v>0.843862</v>
      </c>
      <c r="E36" s="302">
        <v>0.016219</v>
      </c>
      <c r="F36" s="265"/>
      <c r="G36" s="265">
        <v>3095.989</v>
      </c>
      <c r="H36" s="303">
        <v>4.037488</v>
      </c>
      <c r="I36" s="304"/>
      <c r="J36" s="317"/>
      <c r="K36" s="283"/>
      <c r="M36" s="283"/>
    </row>
    <row r="37" spans="1:11" ht="15">
      <c r="A37" s="34"/>
      <c r="B37" s="92">
        <v>35</v>
      </c>
      <c r="C37" s="120" t="s">
        <v>20</v>
      </c>
      <c r="D37" s="318">
        <v>0.826222</v>
      </c>
      <c r="E37" s="306">
        <v>0.029017</v>
      </c>
      <c r="F37" s="305"/>
      <c r="G37" s="305">
        <v>2422.392</v>
      </c>
      <c r="H37" s="307">
        <v>3.008708</v>
      </c>
      <c r="I37" s="308"/>
      <c r="J37" s="309"/>
      <c r="K37" s="283"/>
    </row>
    <row r="38" spans="1:11" ht="15">
      <c r="A38" s="26"/>
      <c r="B38" s="92">
        <v>301</v>
      </c>
      <c r="C38" s="120" t="s">
        <v>157</v>
      </c>
      <c r="D38" s="228"/>
      <c r="E38" s="228"/>
      <c r="F38" s="228"/>
      <c r="G38" s="228">
        <v>766.802</v>
      </c>
      <c r="H38" s="101"/>
      <c r="I38" s="310"/>
      <c r="J38" s="309"/>
      <c r="K38" s="283"/>
    </row>
    <row r="39" spans="1:11" ht="15">
      <c r="A39" s="26"/>
      <c r="B39" s="85">
        <v>303</v>
      </c>
      <c r="C39" s="121" t="s">
        <v>21</v>
      </c>
      <c r="D39" s="228"/>
      <c r="E39" s="228"/>
      <c r="F39" s="228"/>
      <c r="G39" s="228">
        <v>591.595</v>
      </c>
      <c r="H39" s="101"/>
      <c r="I39" s="310"/>
      <c r="J39" s="309"/>
      <c r="K39" s="283"/>
    </row>
    <row r="40" spans="1:10" ht="14.25">
      <c r="A40" s="26"/>
      <c r="B40" s="80">
        <v>40</v>
      </c>
      <c r="C40" s="81" t="s">
        <v>166</v>
      </c>
      <c r="D40" s="265">
        <v>0</v>
      </c>
      <c r="E40" s="82">
        <v>0</v>
      </c>
      <c r="F40" s="82"/>
      <c r="G40" s="265">
        <v>1569.535</v>
      </c>
      <c r="H40" s="230" t="s">
        <v>80</v>
      </c>
      <c r="I40" s="176"/>
      <c r="J40" s="176"/>
    </row>
    <row r="41" spans="1:11" ht="15">
      <c r="A41" s="26"/>
      <c r="B41" s="92">
        <v>404</v>
      </c>
      <c r="C41" s="93" t="s">
        <v>160</v>
      </c>
      <c r="D41" s="311">
        <v>0</v>
      </c>
      <c r="E41" s="231">
        <v>0</v>
      </c>
      <c r="F41" s="231"/>
      <c r="G41" s="311"/>
      <c r="H41" s="232" t="s">
        <v>80</v>
      </c>
      <c r="I41" s="312"/>
      <c r="J41" s="312"/>
      <c r="K41" s="283"/>
    </row>
    <row r="42" spans="1:13" ht="15">
      <c r="A42" s="26"/>
      <c r="B42" s="85">
        <v>405</v>
      </c>
      <c r="C42" s="108" t="s">
        <v>161</v>
      </c>
      <c r="D42" s="313">
        <v>0</v>
      </c>
      <c r="E42" s="109">
        <v>0</v>
      </c>
      <c r="F42" s="109"/>
      <c r="G42" s="313"/>
      <c r="H42" s="233" t="s">
        <v>80</v>
      </c>
      <c r="I42" s="312"/>
      <c r="J42" s="312"/>
      <c r="M42" s="283"/>
    </row>
    <row r="43" spans="1:11" ht="15">
      <c r="A43" s="26"/>
      <c r="B43" s="80">
        <v>50</v>
      </c>
      <c r="C43" s="81" t="s">
        <v>167</v>
      </c>
      <c r="D43" s="267">
        <v>38105.290281999994</v>
      </c>
      <c r="E43" s="267">
        <v>2736.507901</v>
      </c>
      <c r="F43" s="267">
        <v>0</v>
      </c>
      <c r="G43" s="267">
        <v>2412.2569999999996</v>
      </c>
      <c r="H43" s="267">
        <v>35.735371</v>
      </c>
      <c r="I43" s="223"/>
      <c r="J43" s="319"/>
      <c r="K43" s="283"/>
    </row>
    <row r="44" spans="1:11" ht="15">
      <c r="A44" s="26"/>
      <c r="B44" s="129">
        <v>53</v>
      </c>
      <c r="C44" s="130" t="s">
        <v>168</v>
      </c>
      <c r="D44" s="267">
        <v>0</v>
      </c>
      <c r="E44" s="267">
        <v>0</v>
      </c>
      <c r="F44" s="125"/>
      <c r="G44" s="267">
        <v>0</v>
      </c>
      <c r="H44" s="128">
        <v>0</v>
      </c>
      <c r="I44" s="312"/>
      <c r="J44" s="319"/>
      <c r="K44" s="283"/>
    </row>
    <row r="45" spans="1:10" ht="15">
      <c r="A45" s="26"/>
      <c r="B45" s="129">
        <v>55</v>
      </c>
      <c r="C45" s="130" t="s">
        <v>169</v>
      </c>
      <c r="D45" s="267">
        <v>0</v>
      </c>
      <c r="E45" s="267">
        <v>0</v>
      </c>
      <c r="F45" s="125"/>
      <c r="G45" s="267">
        <v>0</v>
      </c>
      <c r="H45" s="131"/>
      <c r="I45" s="312"/>
      <c r="J45" s="320"/>
    </row>
    <row r="46" spans="1:10" ht="15">
      <c r="A46" s="34"/>
      <c r="B46" s="92">
        <v>551</v>
      </c>
      <c r="C46" s="93" t="s">
        <v>170</v>
      </c>
      <c r="D46" s="305">
        <v>0</v>
      </c>
      <c r="E46" s="305">
        <v>0</v>
      </c>
      <c r="F46" s="94"/>
      <c r="G46" s="305">
        <v>0</v>
      </c>
      <c r="H46" s="132"/>
      <c r="I46" s="312"/>
      <c r="J46" s="320"/>
    </row>
    <row r="47" spans="1:10" ht="15">
      <c r="A47" s="34"/>
      <c r="B47" s="92">
        <v>585</v>
      </c>
      <c r="C47" s="93" t="s">
        <v>1</v>
      </c>
      <c r="D47" s="305">
        <v>0</v>
      </c>
      <c r="E47" s="305">
        <v>0</v>
      </c>
      <c r="F47" s="94"/>
      <c r="G47" s="305">
        <v>0</v>
      </c>
      <c r="H47" s="132"/>
      <c r="I47" s="312"/>
      <c r="J47" s="312"/>
    </row>
    <row r="48" spans="1:12" ht="15">
      <c r="A48" s="26"/>
      <c r="B48" s="129">
        <v>60</v>
      </c>
      <c r="C48" s="130" t="s">
        <v>172</v>
      </c>
      <c r="D48" s="267">
        <v>8001.358401999994</v>
      </c>
      <c r="E48" s="267">
        <v>202.04590099999996</v>
      </c>
      <c r="F48" s="125"/>
      <c r="G48" s="267">
        <v>201</v>
      </c>
      <c r="H48" s="131"/>
      <c r="I48" s="312"/>
      <c r="J48" s="312"/>
      <c r="L48" s="278"/>
    </row>
    <row r="49" spans="1:12" ht="15">
      <c r="A49" s="26"/>
      <c r="B49" s="92">
        <v>61</v>
      </c>
      <c r="C49" s="130" t="s">
        <v>22</v>
      </c>
      <c r="D49" s="267">
        <v>8001.358401999994</v>
      </c>
      <c r="E49" s="133">
        <v>202.04590099999996</v>
      </c>
      <c r="F49" s="94"/>
      <c r="G49" s="305">
        <v>201</v>
      </c>
      <c r="H49" s="132"/>
      <c r="I49" s="312"/>
      <c r="J49" s="312"/>
      <c r="K49" s="290"/>
      <c r="L49" s="278"/>
    </row>
    <row r="50" spans="1:12" ht="15">
      <c r="A50" s="34"/>
      <c r="B50" s="92">
        <v>65</v>
      </c>
      <c r="C50" s="93" t="s">
        <v>175</v>
      </c>
      <c r="D50" s="267">
        <v>30103.93188</v>
      </c>
      <c r="E50" s="321">
        <v>2534.462</v>
      </c>
      <c r="F50" s="235"/>
      <c r="G50" s="322"/>
      <c r="H50" s="138"/>
      <c r="I50" s="323"/>
      <c r="J50" s="323"/>
      <c r="L50" s="278"/>
    </row>
    <row r="51" spans="1:12" ht="14.25">
      <c r="A51" s="26"/>
      <c r="B51" s="129">
        <v>70</v>
      </c>
      <c r="C51" s="130" t="s">
        <v>23</v>
      </c>
      <c r="D51" s="267"/>
      <c r="E51" s="125"/>
      <c r="F51" s="142"/>
      <c r="G51" s="267">
        <v>2211.2569999999996</v>
      </c>
      <c r="H51" s="324">
        <v>35.735371</v>
      </c>
      <c r="I51" s="323"/>
      <c r="J51" s="323"/>
      <c r="K51" s="325"/>
      <c r="L51" s="278"/>
    </row>
    <row r="52" spans="1:12" ht="15">
      <c r="A52" s="26"/>
      <c r="B52" s="129">
        <v>73</v>
      </c>
      <c r="C52" s="130" t="s">
        <v>177</v>
      </c>
      <c r="D52" s="142"/>
      <c r="E52" s="125"/>
      <c r="F52" s="142"/>
      <c r="G52" s="343">
        <v>1769.0055999999997</v>
      </c>
      <c r="H52" s="257"/>
      <c r="I52" s="223"/>
      <c r="J52" s="292"/>
      <c r="K52" s="283"/>
      <c r="L52" s="278"/>
    </row>
    <row r="53" spans="1:14" ht="15">
      <c r="A53" s="26"/>
      <c r="B53" s="188"/>
      <c r="C53" s="327"/>
      <c r="D53" s="328"/>
      <c r="E53" s="262"/>
      <c r="F53" s="223"/>
      <c r="G53" s="223"/>
      <c r="H53" s="73"/>
      <c r="I53" s="320"/>
      <c r="J53" s="312"/>
      <c r="N53" s="19"/>
    </row>
    <row r="54" spans="1:8" ht="15">
      <c r="A54" s="26"/>
      <c r="C54" s="329"/>
      <c r="D54" s="330"/>
      <c r="E54" s="331"/>
      <c r="F54" s="332"/>
      <c r="G54" s="333"/>
      <c r="H54" s="72"/>
    </row>
    <row r="55" spans="1:10" ht="15">
      <c r="A55" s="26"/>
      <c r="B55" s="150">
        <v>241</v>
      </c>
      <c r="C55" s="151" t="s">
        <v>178</v>
      </c>
      <c r="D55" s="240">
        <v>0</v>
      </c>
      <c r="E55" s="240">
        <v>0</v>
      </c>
      <c r="F55" s="240"/>
      <c r="G55" s="334" t="s">
        <v>66</v>
      </c>
      <c r="H55" s="153">
        <v>0</v>
      </c>
      <c r="I55" s="48"/>
      <c r="J55" s="48"/>
    </row>
    <row r="56" spans="1:10" ht="15">
      <c r="A56" s="26"/>
      <c r="B56" s="85">
        <v>341</v>
      </c>
      <c r="C56" s="154" t="s">
        <v>179</v>
      </c>
      <c r="D56" s="109">
        <v>0</v>
      </c>
      <c r="E56" s="109">
        <v>0</v>
      </c>
      <c r="F56" s="109"/>
      <c r="G56" s="335" t="s">
        <v>66</v>
      </c>
      <c r="H56" s="124">
        <v>0</v>
      </c>
      <c r="I56" s="48"/>
      <c r="J56" s="48"/>
    </row>
    <row r="57" spans="2:10" ht="15">
      <c r="B57" s="156"/>
      <c r="C57" s="34"/>
      <c r="D57" s="243"/>
      <c r="E57" s="243"/>
      <c r="F57" s="243"/>
      <c r="G57" s="336"/>
      <c r="H57" s="34"/>
      <c r="I57" s="33"/>
      <c r="J57" s="33"/>
    </row>
    <row r="58" spans="1:10" ht="15">
      <c r="A58" s="26" t="s">
        <v>180</v>
      </c>
      <c r="B58" s="156"/>
      <c r="C58" s="34"/>
      <c r="D58" s="243"/>
      <c r="E58" s="243"/>
      <c r="F58" s="243"/>
      <c r="G58" s="336"/>
      <c r="H58" s="34"/>
      <c r="I58" s="33"/>
      <c r="J58" s="33"/>
    </row>
    <row r="59" spans="1:10" ht="15">
      <c r="A59" s="34"/>
      <c r="B59" s="157">
        <v>45</v>
      </c>
      <c r="C59" s="158" t="s">
        <v>181</v>
      </c>
      <c r="D59" s="82">
        <v>0</v>
      </c>
      <c r="E59" s="82">
        <v>0</v>
      </c>
      <c r="F59" s="82"/>
      <c r="G59" s="265">
        <v>241.535</v>
      </c>
      <c r="H59" s="84"/>
      <c r="I59" s="73"/>
      <c r="J59" s="73"/>
    </row>
    <row r="60" spans="1:10" ht="14.25">
      <c r="A60" s="26"/>
      <c r="B60" s="129">
        <v>80</v>
      </c>
      <c r="C60" s="159" t="s">
        <v>182</v>
      </c>
      <c r="D60" s="160">
        <v>1.0000221128875746</v>
      </c>
      <c r="E60" s="160">
        <v>0.9999821301447797</v>
      </c>
      <c r="F60" s="160"/>
      <c r="G60" s="337">
        <v>1.9098296740355611</v>
      </c>
      <c r="H60" s="160">
        <v>0.38583769005784213</v>
      </c>
      <c r="I60" s="338"/>
      <c r="J60" s="338"/>
    </row>
    <row r="61" spans="1:10" ht="14.25">
      <c r="A61" s="26"/>
      <c r="B61" s="162">
        <v>90</v>
      </c>
      <c r="C61" s="163" t="s">
        <v>183</v>
      </c>
      <c r="D61" s="244"/>
      <c r="E61" s="244"/>
      <c r="F61" s="244"/>
      <c r="G61" s="339">
        <v>33.872977494765415</v>
      </c>
      <c r="H61" s="168">
        <v>0.547409648742816</v>
      </c>
      <c r="I61" s="340"/>
      <c r="J61" s="340"/>
    </row>
    <row r="62" spans="1:13" ht="15">
      <c r="A62" s="34"/>
      <c r="B62" s="169"/>
      <c r="C62" s="156" t="s">
        <v>184</v>
      </c>
      <c r="D62" s="78"/>
      <c r="E62" s="78"/>
      <c r="F62" s="170"/>
      <c r="G62" s="27"/>
      <c r="H62" s="34"/>
      <c r="I62" s="16"/>
      <c r="J62" s="16"/>
      <c r="K62" s="16"/>
      <c r="L62" s="16"/>
      <c r="M62" s="16"/>
    </row>
    <row r="63" spans="1:10" ht="15">
      <c r="A63" s="34"/>
      <c r="B63" s="169"/>
      <c r="C63" s="156" t="s">
        <v>30</v>
      </c>
      <c r="D63" s="200">
        <v>65280.857</v>
      </c>
      <c r="E63" s="200">
        <v>65280.857</v>
      </c>
      <c r="F63" s="200">
        <v>65280.857</v>
      </c>
      <c r="G63" s="341">
        <v>65280.857</v>
      </c>
      <c r="H63" s="200">
        <v>65280.857</v>
      </c>
      <c r="I63" s="33"/>
      <c r="J63" s="33"/>
    </row>
    <row r="64" spans="1:10" ht="15">
      <c r="A64" s="34"/>
      <c r="C64" s="78" t="s">
        <v>40</v>
      </c>
      <c r="D64" s="200"/>
      <c r="E64" s="200"/>
      <c r="F64" s="200"/>
      <c r="G64" s="341"/>
      <c r="H64" s="78"/>
      <c r="I64" s="341"/>
      <c r="J64" s="341"/>
    </row>
    <row r="65" spans="1:10" ht="15">
      <c r="A65" s="34"/>
      <c r="B65" s="169"/>
      <c r="C65" s="78" t="s">
        <v>41</v>
      </c>
      <c r="D65" s="33"/>
      <c r="E65" s="26"/>
      <c r="F65" s="177"/>
      <c r="G65" s="29"/>
      <c r="H65" s="174"/>
      <c r="I65" s="49"/>
      <c r="J65" s="49"/>
    </row>
    <row r="66" spans="1:10" ht="15.75">
      <c r="A66" s="15"/>
      <c r="C66" s="78" t="s">
        <v>42</v>
      </c>
      <c r="D66" s="19"/>
      <c r="E66" s="72"/>
      <c r="G66" s="73"/>
      <c r="H66" s="178"/>
      <c r="I66" s="30"/>
      <c r="J66" s="30"/>
    </row>
    <row r="67" ht="14.25">
      <c r="C67" s="175" t="s">
        <v>43</v>
      </c>
    </row>
    <row r="68" ht="14.25">
      <c r="C68" s="175" t="s">
        <v>44</v>
      </c>
    </row>
    <row r="69" ht="14.25">
      <c r="C69" s="175" t="s">
        <v>45</v>
      </c>
    </row>
    <row r="70" ht="14.25">
      <c r="C70" s="175" t="s">
        <v>46</v>
      </c>
    </row>
    <row r="71" ht="14.25">
      <c r="C71" s="179"/>
    </row>
    <row r="74" ht="12.75">
      <c r="G74" s="19" t="s">
        <v>25</v>
      </c>
    </row>
  </sheetData>
  <sheetProtection/>
  <mergeCells count="1">
    <mergeCell ref="B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2"/>
  <colBreaks count="1" manualBreakCount="1">
    <brk id="9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16" customWidth="1"/>
    <col min="2" max="2" width="4.8515625" style="16" customWidth="1"/>
    <col min="3" max="3" width="46.00390625" style="16" customWidth="1"/>
    <col min="4" max="4" width="12.8515625" style="16" customWidth="1"/>
    <col min="5" max="5" width="18.140625" style="16" customWidth="1"/>
    <col min="6" max="6" width="0" style="16" hidden="1" customWidth="1"/>
    <col min="7" max="7" width="17.28125" style="19" customWidth="1"/>
    <col min="8" max="8" width="11.00390625" style="16" customWidth="1"/>
    <col min="9" max="9" width="12.8515625" style="19" customWidth="1"/>
    <col min="10" max="10" width="11.00390625" style="19" customWidth="1"/>
    <col min="11" max="11" width="10.7109375" style="19" customWidth="1"/>
    <col min="12" max="12" width="9.8515625" style="19" customWidth="1"/>
    <col min="13" max="13" width="7.8515625" style="19" customWidth="1"/>
    <col min="14" max="16384" width="11.421875" style="16" customWidth="1"/>
  </cols>
  <sheetData>
    <row r="1" spans="1:8" ht="15.75">
      <c r="A1" s="23"/>
      <c r="B1" s="204"/>
      <c r="C1" s="23"/>
      <c r="D1" s="23"/>
      <c r="E1" s="23"/>
      <c r="F1" s="19"/>
      <c r="G1" s="23"/>
      <c r="H1" s="19"/>
    </row>
    <row r="2" spans="1:8" ht="12.75">
      <c r="A2" s="205"/>
      <c r="B2" s="19"/>
      <c r="C2" s="19"/>
      <c r="D2" s="19"/>
      <c r="E2" s="19"/>
      <c r="F2" s="19"/>
      <c r="H2" s="19"/>
    </row>
    <row r="3" spans="1:10" ht="18.75">
      <c r="A3" s="205"/>
      <c r="B3" s="483" t="s">
        <v>124</v>
      </c>
      <c r="C3" s="483"/>
      <c r="D3" s="483"/>
      <c r="E3" s="483"/>
      <c r="F3" s="483"/>
      <c r="G3" s="483"/>
      <c r="H3" s="483"/>
      <c r="I3" s="483"/>
      <c r="J3" s="483"/>
    </row>
    <row r="4" spans="1:8" ht="13.5" customHeight="1">
      <c r="A4" s="205"/>
      <c r="B4" s="19"/>
      <c r="C4" s="22"/>
      <c r="D4" s="19"/>
      <c r="E4" s="23"/>
      <c r="F4" s="24"/>
      <c r="G4" s="23"/>
      <c r="H4" s="19"/>
    </row>
    <row r="5" spans="1:8" ht="12.75">
      <c r="A5" s="205"/>
      <c r="B5" s="19"/>
      <c r="C5" s="278"/>
      <c r="D5" s="25"/>
      <c r="E5" s="25"/>
      <c r="F5" s="24"/>
      <c r="G5" s="25"/>
      <c r="H5" s="19"/>
    </row>
    <row r="6" spans="1:10" ht="15">
      <c r="A6" s="29"/>
      <c r="B6" s="27" t="s">
        <v>125</v>
      </c>
      <c r="C6" s="28"/>
      <c r="D6" s="27" t="s">
        <v>15</v>
      </c>
      <c r="E6" s="29"/>
      <c r="F6" s="28"/>
      <c r="G6" s="29" t="s">
        <v>33</v>
      </c>
      <c r="H6" s="28"/>
      <c r="I6" s="28"/>
      <c r="J6" s="28"/>
    </row>
    <row r="7" spans="1:10" ht="15">
      <c r="A7" s="28"/>
      <c r="B7" s="32"/>
      <c r="C7" s="33"/>
      <c r="D7" s="29"/>
      <c r="E7" s="29"/>
      <c r="F7" s="29"/>
      <c r="G7" s="29"/>
      <c r="H7" s="28"/>
      <c r="I7" s="28"/>
      <c r="J7" s="28"/>
    </row>
    <row r="8" spans="1:10" ht="15">
      <c r="A8" s="33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  <c r="I8" s="49"/>
      <c r="J8" s="49"/>
    </row>
    <row r="9" spans="1:14" ht="15">
      <c r="A9" s="33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  <c r="I9" s="49"/>
      <c r="J9" s="49"/>
      <c r="K9" s="279"/>
      <c r="N9" s="19"/>
    </row>
    <row r="10" spans="1:11" ht="15">
      <c r="A10" s="33"/>
      <c r="B10" s="38" t="s">
        <v>136</v>
      </c>
      <c r="C10" s="39"/>
      <c r="D10" s="41" t="s">
        <v>137</v>
      </c>
      <c r="E10" s="42" t="s">
        <v>138</v>
      </c>
      <c r="F10" s="42"/>
      <c r="G10" s="42" t="s">
        <v>139</v>
      </c>
      <c r="H10" s="38"/>
      <c r="I10" s="49"/>
      <c r="J10" s="49"/>
      <c r="K10" s="279"/>
    </row>
    <row r="11" spans="1:11" ht="15">
      <c r="A11" s="33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3">
        <v>1520</v>
      </c>
      <c r="H11" s="46">
        <v>4900</v>
      </c>
      <c r="I11" s="49"/>
      <c r="J11" s="49"/>
      <c r="K11" s="279"/>
    </row>
    <row r="12" spans="1:10" ht="15">
      <c r="A12" s="19"/>
      <c r="B12" s="47"/>
      <c r="C12" s="48"/>
      <c r="D12" s="49"/>
      <c r="E12" s="49"/>
      <c r="F12" s="49"/>
      <c r="G12" s="49"/>
      <c r="H12" s="49"/>
      <c r="I12" s="49"/>
      <c r="J12" s="280"/>
    </row>
    <row r="13" spans="1:12" ht="15">
      <c r="A13" s="29" t="s">
        <v>78</v>
      </c>
      <c r="B13" s="47"/>
      <c r="C13" s="48"/>
      <c r="D13" s="49"/>
      <c r="E13" s="49"/>
      <c r="F13" s="51" t="s">
        <v>144</v>
      </c>
      <c r="G13" s="49" t="s">
        <v>144</v>
      </c>
      <c r="H13" s="52" t="s">
        <v>145</v>
      </c>
      <c r="I13" s="52"/>
      <c r="J13" s="281"/>
      <c r="K13" s="282"/>
      <c r="L13" s="283"/>
    </row>
    <row r="14" spans="1:13" ht="15">
      <c r="A14" s="53"/>
      <c r="B14" s="54"/>
      <c r="C14" s="55" t="s">
        <v>146</v>
      </c>
      <c r="D14" s="247">
        <v>382.683</v>
      </c>
      <c r="E14" s="247">
        <v>39.011</v>
      </c>
      <c r="F14" s="284"/>
      <c r="G14" s="247">
        <v>28625.679272960002</v>
      </c>
      <c r="H14" s="342">
        <v>794.743</v>
      </c>
      <c r="I14" s="286"/>
      <c r="J14" s="287"/>
      <c r="K14" s="282"/>
      <c r="L14" s="288"/>
      <c r="M14" s="282"/>
    </row>
    <row r="15" spans="1:13" ht="15">
      <c r="A15" s="26"/>
      <c r="B15" s="60"/>
      <c r="C15" s="61" t="s">
        <v>148</v>
      </c>
      <c r="D15" s="248">
        <v>864.36</v>
      </c>
      <c r="E15" s="270">
        <v>64.79425290302734</v>
      </c>
      <c r="F15" s="289" t="s">
        <v>97</v>
      </c>
      <c r="G15" s="249">
        <v>0.1416943493750178</v>
      </c>
      <c r="H15" s="65"/>
      <c r="I15" s="286"/>
      <c r="J15" s="287"/>
      <c r="K15" s="282"/>
      <c r="L15" s="290"/>
      <c r="M15" s="282"/>
    </row>
    <row r="16" spans="1:13" ht="14.25">
      <c r="A16" s="26"/>
      <c r="B16" s="194"/>
      <c r="C16" s="67" t="s">
        <v>149</v>
      </c>
      <c r="D16" s="207">
        <v>33077.3994</v>
      </c>
      <c r="E16" s="207">
        <v>2527.6886</v>
      </c>
      <c r="F16" s="207"/>
      <c r="G16" s="207">
        <v>4056.0969999999998</v>
      </c>
      <c r="H16" s="216">
        <v>11.771304</v>
      </c>
      <c r="I16" s="292"/>
      <c r="J16" s="293"/>
      <c r="K16" s="282"/>
      <c r="L16" s="283"/>
      <c r="M16" s="282"/>
    </row>
    <row r="17" spans="1:13" s="19" customFormat="1" ht="15">
      <c r="A17" s="29"/>
      <c r="B17" s="49"/>
      <c r="C17" s="73"/>
      <c r="D17" s="294"/>
      <c r="E17" s="295" t="s">
        <v>29</v>
      </c>
      <c r="F17" s="295"/>
      <c r="G17" s="296"/>
      <c r="H17" s="297"/>
      <c r="I17" s="297"/>
      <c r="J17" s="73"/>
      <c r="K17" s="282"/>
      <c r="L17" s="290"/>
      <c r="M17" s="282"/>
    </row>
    <row r="18" spans="1:13" ht="14.25">
      <c r="A18" s="26"/>
      <c r="B18" s="27" t="s">
        <v>150</v>
      </c>
      <c r="C18" s="72"/>
      <c r="D18" s="298"/>
      <c r="E18" s="223"/>
      <c r="F18" s="223"/>
      <c r="G18" s="49"/>
      <c r="H18" s="73"/>
      <c r="I18" s="73"/>
      <c r="J18" s="73"/>
      <c r="K18" s="282"/>
      <c r="L18" s="282"/>
      <c r="M18" s="282"/>
    </row>
    <row r="19" spans="1:13" ht="14.25">
      <c r="A19" s="26"/>
      <c r="B19" s="49"/>
      <c r="C19" s="72"/>
      <c r="D19" s="223"/>
      <c r="E19" s="223"/>
      <c r="F19" s="223"/>
      <c r="G19" s="223"/>
      <c r="H19" s="73"/>
      <c r="I19" s="73"/>
      <c r="J19" s="73"/>
      <c r="K19" s="282"/>
      <c r="L19" s="282"/>
      <c r="M19" s="282"/>
    </row>
    <row r="20" spans="1:13" ht="14.25">
      <c r="A20" s="26"/>
      <c r="B20" s="54"/>
      <c r="C20" s="55" t="s">
        <v>146</v>
      </c>
      <c r="D20" s="247">
        <v>304.273092937716</v>
      </c>
      <c r="E20" s="247">
        <v>35.893306825848725</v>
      </c>
      <c r="F20" s="247"/>
      <c r="G20" s="247">
        <v>26299.99927296</v>
      </c>
      <c r="H20" s="75"/>
      <c r="I20" s="286"/>
      <c r="J20" s="286"/>
      <c r="K20" s="282"/>
      <c r="L20" s="282"/>
      <c r="M20" s="282"/>
    </row>
    <row r="21" spans="1:13" ht="14.25">
      <c r="A21" s="26"/>
      <c r="B21" s="60"/>
      <c r="C21" s="61" t="s">
        <v>148</v>
      </c>
      <c r="D21" s="248">
        <v>864.3550771787616</v>
      </c>
      <c r="E21" s="270">
        <v>64.79425290302734</v>
      </c>
      <c r="F21" s="249"/>
      <c r="G21" s="249">
        <v>0.14461566939701048</v>
      </c>
      <c r="H21" s="76"/>
      <c r="I21" s="286"/>
      <c r="J21" s="286"/>
      <c r="K21" s="282"/>
      <c r="L21" s="278"/>
      <c r="M21" s="282"/>
    </row>
    <row r="22" spans="1:13" ht="14.25">
      <c r="A22" s="26"/>
      <c r="B22" s="194"/>
      <c r="C22" s="67" t="s">
        <v>149</v>
      </c>
      <c r="D22" s="207">
        <v>26299.99927296</v>
      </c>
      <c r="E22" s="207">
        <v>2325.68</v>
      </c>
      <c r="F22" s="207"/>
      <c r="G22" s="207">
        <v>3803.392</v>
      </c>
      <c r="H22" s="77"/>
      <c r="I22" s="286"/>
      <c r="J22" s="286"/>
      <c r="K22" s="282"/>
      <c r="L22" s="282"/>
      <c r="M22" s="282"/>
    </row>
    <row r="23" spans="1:10" ht="14.25">
      <c r="A23" s="26"/>
      <c r="B23" s="49"/>
      <c r="C23" s="72"/>
      <c r="D23" s="223"/>
      <c r="E23" s="224"/>
      <c r="G23" s="225"/>
      <c r="I23" s="286"/>
      <c r="J23" s="286"/>
    </row>
    <row r="24" spans="1:7" ht="14.25">
      <c r="A24" s="78" t="s">
        <v>73</v>
      </c>
      <c r="B24" s="78"/>
      <c r="C24" s="78"/>
      <c r="D24" s="171"/>
      <c r="E24" s="171"/>
      <c r="G24" s="226"/>
    </row>
    <row r="25" spans="1:10" ht="15">
      <c r="A25" s="78"/>
      <c r="B25" s="78"/>
      <c r="C25" s="78"/>
      <c r="D25" s="171" t="s">
        <v>74</v>
      </c>
      <c r="E25" s="171"/>
      <c r="F25" s="171"/>
      <c r="G25" s="226"/>
      <c r="H25" s="78"/>
      <c r="I25" s="299"/>
      <c r="J25" s="79"/>
    </row>
    <row r="26" spans="1:10" ht="14.25">
      <c r="A26" s="26"/>
      <c r="B26" s="80">
        <v>12</v>
      </c>
      <c r="C26" s="81" t="s">
        <v>153</v>
      </c>
      <c r="D26" s="265">
        <v>33077.3994</v>
      </c>
      <c r="E26" s="265">
        <v>2527.6886</v>
      </c>
      <c r="F26" s="265"/>
      <c r="G26" s="265">
        <v>4056.0969999999998</v>
      </c>
      <c r="H26" s="300">
        <v>11.771304</v>
      </c>
      <c r="I26" s="292"/>
      <c r="J26" s="292"/>
    </row>
    <row r="27" spans="1:15" ht="15">
      <c r="A27" s="26"/>
      <c r="B27" s="85">
        <v>95</v>
      </c>
      <c r="C27" s="86" t="s">
        <v>154</v>
      </c>
      <c r="D27" s="87"/>
      <c r="E27" s="87"/>
      <c r="F27" s="87"/>
      <c r="G27" s="301">
        <v>3803.392</v>
      </c>
      <c r="H27" s="91"/>
      <c r="I27" s="286"/>
      <c r="J27" s="286"/>
      <c r="K27" s="283"/>
      <c r="O27" s="269"/>
    </row>
    <row r="28" spans="1:10" ht="14.25">
      <c r="A28" s="26"/>
      <c r="B28" s="80">
        <v>20</v>
      </c>
      <c r="C28" s="81" t="s">
        <v>155</v>
      </c>
      <c r="D28" s="265">
        <v>1.6255440000000003</v>
      </c>
      <c r="E28" s="302">
        <v>0.050641</v>
      </c>
      <c r="F28" s="265"/>
      <c r="G28" s="265">
        <v>1134.34</v>
      </c>
      <c r="H28" s="303">
        <v>27.248032</v>
      </c>
      <c r="I28" s="304"/>
      <c r="J28" s="223"/>
    </row>
    <row r="29" spans="1:11" ht="15">
      <c r="A29" s="26"/>
      <c r="B29" s="92">
        <v>25</v>
      </c>
      <c r="C29" s="93" t="s">
        <v>18</v>
      </c>
      <c r="D29" s="305">
        <v>1.6253250000000004</v>
      </c>
      <c r="E29" s="306">
        <v>0.010664000000000002</v>
      </c>
      <c r="F29" s="305"/>
      <c r="G29" s="305">
        <v>922.877</v>
      </c>
      <c r="H29" s="307">
        <v>15.100232</v>
      </c>
      <c r="I29" s="308"/>
      <c r="J29" s="309"/>
      <c r="K29" s="283"/>
    </row>
    <row r="30" spans="1:10" ht="15">
      <c r="A30" s="26"/>
      <c r="B30" s="98">
        <v>201</v>
      </c>
      <c r="C30" s="99" t="s">
        <v>157</v>
      </c>
      <c r="D30" s="228"/>
      <c r="E30" s="228"/>
      <c r="F30" s="228"/>
      <c r="G30" s="228">
        <v>754.694</v>
      </c>
      <c r="H30" s="101"/>
      <c r="I30" s="310"/>
      <c r="J30" s="309"/>
    </row>
    <row r="31" spans="1:10" ht="15">
      <c r="A31" s="26"/>
      <c r="B31" s="98">
        <v>203</v>
      </c>
      <c r="C31" s="99" t="s">
        <v>19</v>
      </c>
      <c r="D31" s="228"/>
      <c r="E31" s="228"/>
      <c r="F31" s="228"/>
      <c r="G31" s="305">
        <v>692.906</v>
      </c>
      <c r="H31" s="101"/>
      <c r="I31" s="286"/>
      <c r="J31" s="286"/>
    </row>
    <row r="32" spans="1:10" ht="14.25">
      <c r="A32" s="26"/>
      <c r="B32" s="80">
        <v>100</v>
      </c>
      <c r="C32" s="103" t="s">
        <v>159</v>
      </c>
      <c r="D32" s="265"/>
      <c r="E32" s="82">
        <v>0</v>
      </c>
      <c r="F32" s="82"/>
      <c r="G32" s="265">
        <v>1569.535</v>
      </c>
      <c r="H32" s="230" t="s">
        <v>80</v>
      </c>
      <c r="I32" s="176"/>
      <c r="J32" s="176"/>
    </row>
    <row r="33" spans="1:10" ht="15">
      <c r="A33" s="26"/>
      <c r="B33" s="92">
        <v>104</v>
      </c>
      <c r="C33" s="93" t="s">
        <v>160</v>
      </c>
      <c r="D33" s="231"/>
      <c r="E33" s="231">
        <v>0</v>
      </c>
      <c r="F33" s="231"/>
      <c r="G33" s="311"/>
      <c r="H33" s="232" t="s">
        <v>80</v>
      </c>
      <c r="I33" s="312"/>
      <c r="J33" s="312"/>
    </row>
    <row r="34" spans="1:10" ht="15">
      <c r="A34" s="26"/>
      <c r="B34" s="85">
        <v>105</v>
      </c>
      <c r="C34" s="108" t="s">
        <v>161</v>
      </c>
      <c r="D34" s="109"/>
      <c r="E34" s="109">
        <v>0</v>
      </c>
      <c r="F34" s="109"/>
      <c r="G34" s="313"/>
      <c r="H34" s="233" t="s">
        <v>80</v>
      </c>
      <c r="I34" s="312"/>
      <c r="J34" s="312"/>
    </row>
    <row r="35" spans="1:10" ht="14.25">
      <c r="A35" s="26"/>
      <c r="B35" s="113">
        <v>991</v>
      </c>
      <c r="C35" s="114" t="s">
        <v>162</v>
      </c>
      <c r="D35" s="314">
        <v>33079.024944000004</v>
      </c>
      <c r="E35" s="314">
        <v>2527.7392409999998</v>
      </c>
      <c r="F35" s="314">
        <v>0</v>
      </c>
      <c r="G35" s="314">
        <v>6759.972</v>
      </c>
      <c r="H35" s="314">
        <v>39.019335999999996</v>
      </c>
      <c r="I35" s="292"/>
      <c r="J35" s="315"/>
    </row>
    <row r="36" spans="1:13" ht="14.25">
      <c r="A36" s="26"/>
      <c r="B36" s="80">
        <v>30</v>
      </c>
      <c r="C36" s="119" t="s">
        <v>163</v>
      </c>
      <c r="D36" s="316">
        <v>0.38492800000000005</v>
      </c>
      <c r="E36" s="302">
        <v>0.002936</v>
      </c>
      <c r="F36" s="265"/>
      <c r="G36" s="265">
        <v>2705.354</v>
      </c>
      <c r="H36" s="303">
        <v>4.590301</v>
      </c>
      <c r="I36" s="304"/>
      <c r="J36" s="317"/>
      <c r="K36" s="283"/>
      <c r="M36" s="283"/>
    </row>
    <row r="37" spans="1:11" ht="15">
      <c r="A37" s="34"/>
      <c r="B37" s="92">
        <v>35</v>
      </c>
      <c r="C37" s="120" t="s">
        <v>20</v>
      </c>
      <c r="D37" s="318">
        <v>0.36608700000000005</v>
      </c>
      <c r="E37" s="306">
        <v>0.002936</v>
      </c>
      <c r="F37" s="305"/>
      <c r="G37" s="305">
        <v>2219.563</v>
      </c>
      <c r="H37" s="307">
        <v>3.4340350000000006</v>
      </c>
      <c r="I37" s="308"/>
      <c r="J37" s="309"/>
      <c r="K37" s="283"/>
    </row>
    <row r="38" spans="1:11" ht="15">
      <c r="A38" s="26"/>
      <c r="B38" s="92">
        <v>301</v>
      </c>
      <c r="C38" s="120" t="s">
        <v>157</v>
      </c>
      <c r="D38" s="228"/>
      <c r="E38" s="228"/>
      <c r="F38" s="228"/>
      <c r="G38" s="228">
        <v>777.773</v>
      </c>
      <c r="H38" s="101"/>
      <c r="I38" s="310"/>
      <c r="J38" s="309"/>
      <c r="K38" s="283"/>
    </row>
    <row r="39" spans="1:11" ht="15">
      <c r="A39" s="26"/>
      <c r="B39" s="85">
        <v>303</v>
      </c>
      <c r="C39" s="121" t="s">
        <v>21</v>
      </c>
      <c r="D39" s="228"/>
      <c r="E39" s="228"/>
      <c r="F39" s="228"/>
      <c r="G39" s="228">
        <v>598.337</v>
      </c>
      <c r="H39" s="101"/>
      <c r="I39" s="310"/>
      <c r="J39" s="309"/>
      <c r="K39" s="283"/>
    </row>
    <row r="40" spans="1:10" ht="14.25">
      <c r="A40" s="26"/>
      <c r="B40" s="80">
        <v>40</v>
      </c>
      <c r="C40" s="81" t="s">
        <v>166</v>
      </c>
      <c r="D40" s="265">
        <v>0</v>
      </c>
      <c r="E40" s="82">
        <v>0</v>
      </c>
      <c r="F40" s="82"/>
      <c r="G40" s="265">
        <v>1693.8</v>
      </c>
      <c r="H40" s="230" t="s">
        <v>80</v>
      </c>
      <c r="I40" s="176"/>
      <c r="J40" s="176"/>
    </row>
    <row r="41" spans="1:11" ht="15">
      <c r="A41" s="26"/>
      <c r="B41" s="92">
        <v>404</v>
      </c>
      <c r="C41" s="93" t="s">
        <v>160</v>
      </c>
      <c r="D41" s="311">
        <v>0</v>
      </c>
      <c r="E41" s="231">
        <v>0</v>
      </c>
      <c r="F41" s="231"/>
      <c r="G41" s="311"/>
      <c r="H41" s="232" t="s">
        <v>80</v>
      </c>
      <c r="I41" s="312"/>
      <c r="J41" s="312"/>
      <c r="K41" s="283"/>
    </row>
    <row r="42" spans="1:13" ht="15">
      <c r="A42" s="26"/>
      <c r="B42" s="85">
        <v>405</v>
      </c>
      <c r="C42" s="108" t="s">
        <v>161</v>
      </c>
      <c r="D42" s="313">
        <v>0</v>
      </c>
      <c r="E42" s="109">
        <v>0</v>
      </c>
      <c r="F42" s="109"/>
      <c r="G42" s="313"/>
      <c r="H42" s="233" t="s">
        <v>80</v>
      </c>
      <c r="I42" s="312"/>
      <c r="J42" s="312"/>
      <c r="M42" s="283"/>
    </row>
    <row r="43" spans="1:11" ht="15">
      <c r="A43" s="26"/>
      <c r="B43" s="80">
        <v>50</v>
      </c>
      <c r="C43" s="81" t="s">
        <v>167</v>
      </c>
      <c r="D43" s="267">
        <v>33078.640016000005</v>
      </c>
      <c r="E43" s="267">
        <v>2527.736305</v>
      </c>
      <c r="F43" s="267">
        <v>0</v>
      </c>
      <c r="G43" s="267">
        <v>2360.818</v>
      </c>
      <c r="H43" s="267">
        <v>34.429035</v>
      </c>
      <c r="I43" s="223"/>
      <c r="J43" s="319"/>
      <c r="K43" s="283"/>
    </row>
    <row r="44" spans="1:11" ht="15">
      <c r="A44" s="26"/>
      <c r="B44" s="129">
        <v>53</v>
      </c>
      <c r="C44" s="130" t="s">
        <v>168</v>
      </c>
      <c r="D44" s="267">
        <v>0</v>
      </c>
      <c r="E44" s="267">
        <v>0</v>
      </c>
      <c r="F44" s="125"/>
      <c r="G44" s="267">
        <v>0</v>
      </c>
      <c r="H44" s="128">
        <v>0</v>
      </c>
      <c r="I44" s="312"/>
      <c r="J44" s="319"/>
      <c r="K44" s="283"/>
    </row>
    <row r="45" spans="1:10" ht="15">
      <c r="A45" s="26"/>
      <c r="B45" s="129">
        <v>55</v>
      </c>
      <c r="C45" s="130" t="s">
        <v>169</v>
      </c>
      <c r="D45" s="267">
        <v>0</v>
      </c>
      <c r="E45" s="267">
        <v>0</v>
      </c>
      <c r="F45" s="125"/>
      <c r="G45" s="267">
        <v>0</v>
      </c>
      <c r="H45" s="131"/>
      <c r="I45" s="312"/>
      <c r="J45" s="320"/>
    </row>
    <row r="46" spans="1:10" ht="15">
      <c r="A46" s="34"/>
      <c r="B46" s="92">
        <v>551</v>
      </c>
      <c r="C46" s="93" t="s">
        <v>170</v>
      </c>
      <c r="D46" s="305">
        <v>0</v>
      </c>
      <c r="E46" s="305">
        <v>0</v>
      </c>
      <c r="F46" s="94"/>
      <c r="G46" s="305">
        <v>0</v>
      </c>
      <c r="H46" s="132"/>
      <c r="I46" s="312"/>
      <c r="J46" s="320"/>
    </row>
    <row r="47" spans="1:10" ht="15">
      <c r="A47" s="34"/>
      <c r="B47" s="92">
        <v>585</v>
      </c>
      <c r="C47" s="93" t="s">
        <v>1</v>
      </c>
      <c r="D47" s="305">
        <v>0</v>
      </c>
      <c r="E47" s="305">
        <v>0</v>
      </c>
      <c r="F47" s="94"/>
      <c r="G47" s="305">
        <v>0</v>
      </c>
      <c r="H47" s="132"/>
      <c r="I47" s="312"/>
      <c r="J47" s="312"/>
    </row>
    <row r="48" spans="1:12" ht="15">
      <c r="A48" s="26"/>
      <c r="B48" s="129">
        <v>60</v>
      </c>
      <c r="C48" s="130" t="s">
        <v>172</v>
      </c>
      <c r="D48" s="267">
        <v>6778.640743040003</v>
      </c>
      <c r="E48" s="267">
        <v>202.05630500000007</v>
      </c>
      <c r="F48" s="125"/>
      <c r="G48" s="267">
        <v>260</v>
      </c>
      <c r="H48" s="131"/>
      <c r="I48" s="312"/>
      <c r="J48" s="312"/>
      <c r="L48" s="278"/>
    </row>
    <row r="49" spans="1:12" ht="15">
      <c r="A49" s="26"/>
      <c r="B49" s="92">
        <v>61</v>
      </c>
      <c r="C49" s="130" t="s">
        <v>22</v>
      </c>
      <c r="D49" s="267">
        <v>6778.640743040003</v>
      </c>
      <c r="E49" s="133">
        <v>202.05630500000007</v>
      </c>
      <c r="F49" s="94"/>
      <c r="G49" s="305">
        <v>260</v>
      </c>
      <c r="H49" s="132"/>
      <c r="I49" s="312"/>
      <c r="J49" s="312"/>
      <c r="K49" s="290"/>
      <c r="L49" s="278"/>
    </row>
    <row r="50" spans="1:12" ht="15">
      <c r="A50" s="34"/>
      <c r="B50" s="92">
        <v>65</v>
      </c>
      <c r="C50" s="93" t="s">
        <v>175</v>
      </c>
      <c r="D50" s="267">
        <v>26299.99927296</v>
      </c>
      <c r="E50" s="321">
        <v>2325.68</v>
      </c>
      <c r="F50" s="235"/>
      <c r="G50" s="322"/>
      <c r="H50" s="138"/>
      <c r="I50" s="323"/>
      <c r="J50" s="323"/>
      <c r="L50" s="278"/>
    </row>
    <row r="51" spans="1:12" ht="14.25">
      <c r="A51" s="26"/>
      <c r="B51" s="129">
        <v>70</v>
      </c>
      <c r="C51" s="130" t="s">
        <v>23</v>
      </c>
      <c r="D51" s="267"/>
      <c r="E51" s="125"/>
      <c r="F51" s="142"/>
      <c r="G51" s="267">
        <v>2100.818</v>
      </c>
      <c r="H51" s="324">
        <v>34.429035</v>
      </c>
      <c r="I51" s="323"/>
      <c r="J51" s="323"/>
      <c r="K51" s="325"/>
      <c r="L51" s="278"/>
    </row>
    <row r="52" spans="1:12" ht="15">
      <c r="A52" s="26"/>
      <c r="B52" s="129">
        <v>73</v>
      </c>
      <c r="C52" s="130" t="s">
        <v>177</v>
      </c>
      <c r="D52" s="142"/>
      <c r="E52" s="125"/>
      <c r="F52" s="142"/>
      <c r="G52" s="343">
        <v>1680.6544000000004</v>
      </c>
      <c r="H52" s="257"/>
      <c r="I52" s="223"/>
      <c r="J52" s="292"/>
      <c r="K52" s="283"/>
      <c r="L52" s="278"/>
    </row>
    <row r="53" spans="1:14" ht="15">
      <c r="A53" s="26"/>
      <c r="B53" s="188"/>
      <c r="C53" s="327"/>
      <c r="D53" s="328"/>
      <c r="E53" s="262"/>
      <c r="F53" s="223"/>
      <c r="G53" s="223"/>
      <c r="H53" s="73"/>
      <c r="I53" s="320"/>
      <c r="J53" s="312"/>
      <c r="N53" s="19"/>
    </row>
    <row r="54" spans="1:8" ht="15">
      <c r="A54" s="26"/>
      <c r="C54" s="329"/>
      <c r="D54" s="330"/>
      <c r="E54" s="331"/>
      <c r="F54" s="332"/>
      <c r="G54" s="333"/>
      <c r="H54" s="72"/>
    </row>
    <row r="55" spans="1:10" ht="15">
      <c r="A55" s="26"/>
      <c r="B55" s="150">
        <v>241</v>
      </c>
      <c r="C55" s="151" t="s">
        <v>178</v>
      </c>
      <c r="D55" s="240">
        <v>0</v>
      </c>
      <c r="E55" s="240">
        <v>0</v>
      </c>
      <c r="F55" s="240"/>
      <c r="G55" s="334" t="s">
        <v>66</v>
      </c>
      <c r="H55" s="153">
        <v>0</v>
      </c>
      <c r="I55" s="48"/>
      <c r="J55" s="48"/>
    </row>
    <row r="56" spans="1:10" ht="15">
      <c r="A56" s="26"/>
      <c r="B56" s="85">
        <v>341</v>
      </c>
      <c r="C56" s="154" t="s">
        <v>179</v>
      </c>
      <c r="D56" s="109">
        <v>0</v>
      </c>
      <c r="E56" s="109">
        <v>0</v>
      </c>
      <c r="F56" s="109"/>
      <c r="G56" s="335" t="s">
        <v>66</v>
      </c>
      <c r="H56" s="124">
        <v>0</v>
      </c>
      <c r="I56" s="48"/>
      <c r="J56" s="48"/>
    </row>
    <row r="57" spans="2:10" ht="15">
      <c r="B57" s="156"/>
      <c r="C57" s="34"/>
      <c r="D57" s="243"/>
      <c r="E57" s="243"/>
      <c r="F57" s="243"/>
      <c r="G57" s="336"/>
      <c r="H57" s="34"/>
      <c r="I57" s="33"/>
      <c r="J57" s="33"/>
    </row>
    <row r="58" spans="1:10" ht="15">
      <c r="A58" s="26" t="s">
        <v>180</v>
      </c>
      <c r="B58" s="156"/>
      <c r="C58" s="34"/>
      <c r="D58" s="243"/>
      <c r="E58" s="243"/>
      <c r="F58" s="243"/>
      <c r="G58" s="336"/>
      <c r="H58" s="34"/>
      <c r="I58" s="33"/>
      <c r="J58" s="33"/>
    </row>
    <row r="59" spans="1:10" ht="15">
      <c r="A59" s="34"/>
      <c r="B59" s="157">
        <v>45</v>
      </c>
      <c r="C59" s="158" t="s">
        <v>181</v>
      </c>
      <c r="D59" s="82">
        <v>0</v>
      </c>
      <c r="E59" s="82">
        <v>0</v>
      </c>
      <c r="F59" s="82"/>
      <c r="G59" s="265">
        <v>124.265</v>
      </c>
      <c r="H59" s="84"/>
      <c r="I59" s="73"/>
      <c r="J59" s="73"/>
    </row>
    <row r="60" spans="1:10" ht="14.25">
      <c r="A60" s="26"/>
      <c r="B60" s="129">
        <v>80</v>
      </c>
      <c r="C60" s="159" t="s">
        <v>182</v>
      </c>
      <c r="D60" s="160">
        <v>0.999962494951443</v>
      </c>
      <c r="E60" s="160">
        <v>0.9999811273826682</v>
      </c>
      <c r="F60" s="160"/>
      <c r="G60" s="337">
        <v>1.7180896621425283</v>
      </c>
      <c r="H60" s="160">
        <v>0.34190049183777593</v>
      </c>
      <c r="I60" s="338"/>
      <c r="J60" s="338"/>
    </row>
    <row r="61" spans="1:10" ht="14.25">
      <c r="A61" s="26"/>
      <c r="B61" s="162">
        <v>90</v>
      </c>
      <c r="C61" s="163" t="s">
        <v>183</v>
      </c>
      <c r="D61" s="244"/>
      <c r="E61" s="244"/>
      <c r="F61" s="244"/>
      <c r="G61" s="339">
        <v>32.052515142730726</v>
      </c>
      <c r="H61" s="168">
        <v>0.5252892757426422</v>
      </c>
      <c r="I61" s="340"/>
      <c r="J61" s="340"/>
    </row>
    <row r="62" spans="1:13" ht="15">
      <c r="A62" s="34"/>
      <c r="B62" s="169"/>
      <c r="C62" s="156" t="s">
        <v>184</v>
      </c>
      <c r="D62" s="78"/>
      <c r="E62" s="78"/>
      <c r="F62" s="170"/>
      <c r="G62" s="27"/>
      <c r="H62" s="34"/>
      <c r="I62" s="16"/>
      <c r="J62" s="16"/>
      <c r="K62" s="16"/>
      <c r="L62" s="16"/>
      <c r="M62" s="16"/>
    </row>
    <row r="63" spans="1:10" ht="15">
      <c r="A63" s="34"/>
      <c r="B63" s="169"/>
      <c r="C63" s="156" t="s">
        <v>34</v>
      </c>
      <c r="D63" s="200">
        <v>65543</v>
      </c>
      <c r="E63" s="200">
        <v>65543</v>
      </c>
      <c r="F63" s="200">
        <v>65543</v>
      </c>
      <c r="G63" s="341">
        <v>65543</v>
      </c>
      <c r="H63" s="200">
        <v>65543</v>
      </c>
      <c r="I63" s="33"/>
      <c r="J63" s="33"/>
    </row>
    <row r="64" spans="1:10" ht="15">
      <c r="A64" s="34"/>
      <c r="C64" s="78" t="s">
        <v>40</v>
      </c>
      <c r="D64" s="200"/>
      <c r="E64" s="200"/>
      <c r="F64" s="200"/>
      <c r="G64" s="341"/>
      <c r="H64" s="78"/>
      <c r="I64" s="341"/>
      <c r="J64" s="341"/>
    </row>
    <row r="65" spans="1:10" ht="15">
      <c r="A65" s="34"/>
      <c r="B65" s="169"/>
      <c r="C65" s="78" t="s">
        <v>41</v>
      </c>
      <c r="D65" s="33"/>
      <c r="E65" s="26"/>
      <c r="F65" s="177"/>
      <c r="G65" s="29"/>
      <c r="H65" s="174"/>
      <c r="I65" s="49"/>
      <c r="J65" s="49"/>
    </row>
    <row r="66" spans="1:10" ht="15.75">
      <c r="A66" s="15"/>
      <c r="C66" s="78" t="s">
        <v>42</v>
      </c>
      <c r="D66" s="19"/>
      <c r="E66" s="72"/>
      <c r="G66" s="73"/>
      <c r="H66" s="178"/>
      <c r="I66" s="30"/>
      <c r="J66" s="30"/>
    </row>
    <row r="67" ht="14.25">
      <c r="C67" s="175" t="s">
        <v>43</v>
      </c>
    </row>
    <row r="68" ht="14.25">
      <c r="C68" s="175" t="s">
        <v>44</v>
      </c>
    </row>
    <row r="69" ht="14.25">
      <c r="C69" s="175" t="s">
        <v>45</v>
      </c>
    </row>
    <row r="70" ht="14.25">
      <c r="C70" s="175" t="s">
        <v>46</v>
      </c>
    </row>
    <row r="71" ht="14.25">
      <c r="C71" s="179"/>
    </row>
    <row r="74" ht="12.75">
      <c r="G74" s="19" t="s">
        <v>25</v>
      </c>
    </row>
  </sheetData>
  <sheetProtection/>
  <mergeCells count="1">
    <mergeCell ref="B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2"/>
  <colBreaks count="1" manualBreakCount="1">
    <brk id="9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6" customWidth="1"/>
    <col min="2" max="2" width="4.8515625" style="16" customWidth="1"/>
    <col min="3" max="3" width="40.7109375" style="16" customWidth="1"/>
    <col min="4" max="4" width="12.8515625" style="16" customWidth="1"/>
    <col min="5" max="5" width="13.421875" style="16" customWidth="1"/>
    <col min="6" max="6" width="17.140625" style="16" hidden="1" customWidth="1"/>
    <col min="7" max="7" width="46.00390625" style="16" customWidth="1"/>
    <col min="8" max="8" width="15.7109375" style="16" customWidth="1"/>
    <col min="9" max="9" width="46.00390625" style="16" customWidth="1"/>
    <col min="10" max="10" width="15.7109375" style="16" customWidth="1"/>
    <col min="11" max="11" width="12.8515625" style="19" customWidth="1"/>
    <col min="12" max="12" width="11.00390625" style="19" customWidth="1"/>
    <col min="13" max="13" width="10.7109375" style="19" customWidth="1"/>
    <col min="14" max="15" width="9.8515625" style="19" customWidth="1"/>
    <col min="16" max="16" width="10.8515625" style="19" customWidth="1"/>
    <col min="17" max="16384" width="11.421875" style="16" customWidth="1"/>
  </cols>
  <sheetData>
    <row r="1" spans="1:10" ht="15.75">
      <c r="A1" s="23"/>
      <c r="B1" s="204"/>
      <c r="C1" s="23"/>
      <c r="D1" s="23"/>
      <c r="E1" s="23"/>
      <c r="F1" s="19"/>
      <c r="G1" s="19"/>
      <c r="H1" s="23"/>
      <c r="I1" s="23"/>
      <c r="J1" s="19"/>
    </row>
    <row r="2" spans="1:10" ht="12.75">
      <c r="A2" s="205"/>
      <c r="B2" s="19"/>
      <c r="C2" s="19"/>
      <c r="D2" s="19"/>
      <c r="E2" s="19"/>
      <c r="F2" s="19"/>
      <c r="G2" s="19"/>
      <c r="H2" s="19"/>
      <c r="I2" s="19"/>
      <c r="J2" s="19"/>
    </row>
    <row r="3" spans="1:12" ht="18.75">
      <c r="A3" s="205"/>
      <c r="B3" s="344" t="s">
        <v>124</v>
      </c>
      <c r="C3" s="345"/>
      <c r="D3" s="346"/>
      <c r="E3" s="345"/>
      <c r="F3" s="345"/>
      <c r="G3" s="345"/>
      <c r="H3" s="345"/>
      <c r="I3" s="345"/>
      <c r="J3" s="345"/>
      <c r="K3" s="345"/>
      <c r="L3" s="345"/>
    </row>
    <row r="4" spans="1:10" ht="13.5" customHeight="1">
      <c r="A4" s="205"/>
      <c r="B4" s="19"/>
      <c r="C4" s="347"/>
      <c r="D4" s="19"/>
      <c r="E4" s="23"/>
      <c r="F4" s="24"/>
      <c r="G4" s="24"/>
      <c r="H4" s="23"/>
      <c r="I4" s="23"/>
      <c r="J4" s="19"/>
    </row>
    <row r="5" spans="1:12" ht="14.25">
      <c r="A5" s="205"/>
      <c r="B5" s="19"/>
      <c r="C5" s="19"/>
      <c r="D5" s="348"/>
      <c r="E5" s="348"/>
      <c r="F5" s="24"/>
      <c r="G5" s="24"/>
      <c r="H5" s="348"/>
      <c r="I5" s="348"/>
      <c r="J5" s="19"/>
      <c r="L5" s="27"/>
    </row>
    <row r="6" spans="1:12" ht="15">
      <c r="A6" s="29"/>
      <c r="B6" s="349" t="s">
        <v>125</v>
      </c>
      <c r="C6" s="28"/>
      <c r="D6" s="27" t="s">
        <v>15</v>
      </c>
      <c r="E6" s="29"/>
      <c r="F6" s="28"/>
      <c r="G6" s="28"/>
      <c r="H6" s="29" t="s">
        <v>35</v>
      </c>
      <c r="I6" s="29"/>
      <c r="J6" s="28"/>
      <c r="K6" s="28"/>
      <c r="L6" s="28"/>
    </row>
    <row r="7" spans="1:15" ht="15.75" thickBot="1">
      <c r="A7" s="28"/>
      <c r="B7" s="350"/>
      <c r="C7" s="33"/>
      <c r="D7" s="29"/>
      <c r="E7" s="29"/>
      <c r="F7" s="29"/>
      <c r="G7" s="29"/>
      <c r="H7" s="29"/>
      <c r="I7" s="29"/>
      <c r="J7" s="28"/>
      <c r="K7" s="28"/>
      <c r="L7" s="27"/>
      <c r="O7" s="283"/>
    </row>
    <row r="8" spans="1:12" ht="15">
      <c r="A8" s="33"/>
      <c r="B8" s="351" t="s">
        <v>128</v>
      </c>
      <c r="C8" s="352"/>
      <c r="D8" s="353" t="s">
        <v>129</v>
      </c>
      <c r="E8" s="351" t="s">
        <v>130</v>
      </c>
      <c r="F8" s="351"/>
      <c r="G8" s="351"/>
      <c r="H8" s="351" t="s">
        <v>131</v>
      </c>
      <c r="I8" s="351"/>
      <c r="J8" s="351"/>
      <c r="K8" s="49"/>
      <c r="L8" s="354"/>
    </row>
    <row r="9" spans="1:13" ht="15">
      <c r="A9" s="33"/>
      <c r="B9" s="355" t="s">
        <v>132</v>
      </c>
      <c r="C9" s="356"/>
      <c r="D9" s="357"/>
      <c r="E9" s="355" t="s">
        <v>133</v>
      </c>
      <c r="F9" s="355" t="s">
        <v>134</v>
      </c>
      <c r="G9" s="355"/>
      <c r="H9" s="355"/>
      <c r="I9" s="355"/>
      <c r="J9" s="355" t="s">
        <v>135</v>
      </c>
      <c r="K9" s="49"/>
      <c r="L9" s="327"/>
      <c r="M9" s="354"/>
    </row>
    <row r="10" spans="1:21" ht="15">
      <c r="A10" s="33"/>
      <c r="B10" s="355" t="s">
        <v>136</v>
      </c>
      <c r="C10" s="356"/>
      <c r="D10" s="358" t="s">
        <v>137</v>
      </c>
      <c r="E10" s="359" t="s">
        <v>138</v>
      </c>
      <c r="F10" s="359"/>
      <c r="G10" s="359"/>
      <c r="H10" s="359" t="s">
        <v>139</v>
      </c>
      <c r="I10" s="355"/>
      <c r="J10" s="355"/>
      <c r="K10" s="49"/>
      <c r="L10" s="49"/>
      <c r="M10" s="354"/>
      <c r="Q10" s="360"/>
      <c r="R10" s="19"/>
      <c r="S10" s="19"/>
      <c r="T10" s="19"/>
      <c r="U10" s="19"/>
    </row>
    <row r="11" spans="1:21" ht="15.75" thickBot="1">
      <c r="A11" s="33"/>
      <c r="B11" s="361" t="s">
        <v>140</v>
      </c>
      <c r="C11" s="362" t="s">
        <v>141</v>
      </c>
      <c r="D11" s="363">
        <v>1511</v>
      </c>
      <c r="E11" s="361" t="s">
        <v>142</v>
      </c>
      <c r="F11" s="361">
        <v>1530</v>
      </c>
      <c r="G11" s="362" t="s">
        <v>141</v>
      </c>
      <c r="H11" s="361">
        <v>1520</v>
      </c>
      <c r="I11" s="362" t="s">
        <v>141</v>
      </c>
      <c r="J11" s="364">
        <v>4900</v>
      </c>
      <c r="K11" s="49"/>
      <c r="L11" s="49"/>
      <c r="M11" s="354"/>
      <c r="P11" s="280"/>
      <c r="Q11" s="19"/>
      <c r="R11" s="19"/>
      <c r="S11" s="280"/>
      <c r="T11" s="19"/>
      <c r="U11" s="19"/>
    </row>
    <row r="12" spans="1:21" ht="15">
      <c r="A12" s="19"/>
      <c r="B12" s="47"/>
      <c r="C12" s="48"/>
      <c r="D12" s="49"/>
      <c r="E12" s="49"/>
      <c r="F12" s="49"/>
      <c r="G12" s="49"/>
      <c r="H12" s="49"/>
      <c r="I12" s="49"/>
      <c r="J12" s="49"/>
      <c r="K12" s="49"/>
      <c r="L12" s="280"/>
      <c r="O12" s="283"/>
      <c r="P12" s="283"/>
      <c r="Q12" s="19"/>
      <c r="R12" s="19"/>
      <c r="S12" s="19"/>
      <c r="T12" s="19"/>
      <c r="U12" s="19"/>
    </row>
    <row r="13" spans="1:21" ht="15.75" thickBot="1">
      <c r="A13" s="29" t="s">
        <v>78</v>
      </c>
      <c r="B13" s="47"/>
      <c r="C13" s="48"/>
      <c r="D13" s="49"/>
      <c r="E13" s="49"/>
      <c r="F13" s="51" t="s">
        <v>144</v>
      </c>
      <c r="G13" s="51"/>
      <c r="H13" s="49"/>
      <c r="I13" s="49"/>
      <c r="J13" s="52"/>
      <c r="K13" s="52"/>
      <c r="L13" s="281"/>
      <c r="M13" s="282"/>
      <c r="N13" s="282"/>
      <c r="O13" s="290"/>
      <c r="P13" s="365"/>
      <c r="Q13" s="290"/>
      <c r="R13" s="283"/>
      <c r="S13" s="278"/>
      <c r="T13" s="283"/>
      <c r="U13" s="282"/>
    </row>
    <row r="14" spans="1:21" ht="15">
      <c r="A14" s="53"/>
      <c r="B14" s="366"/>
      <c r="C14" s="367" t="s">
        <v>185</v>
      </c>
      <c r="D14" s="368">
        <v>393.596</v>
      </c>
      <c r="E14" s="368">
        <v>38.572</v>
      </c>
      <c r="F14" s="369"/>
      <c r="G14" s="367" t="s">
        <v>186</v>
      </c>
      <c r="H14" s="368">
        <v>28540.295533333334</v>
      </c>
      <c r="I14" s="367" t="s">
        <v>187</v>
      </c>
      <c r="J14" s="370">
        <v>789.056</v>
      </c>
      <c r="K14" s="286"/>
      <c r="L14" s="287"/>
      <c r="M14" s="282"/>
      <c r="N14" s="282"/>
      <c r="O14" s="290"/>
      <c r="P14" s="282"/>
      <c r="Q14" s="290"/>
      <c r="R14" s="287"/>
      <c r="S14" s="278"/>
      <c r="T14" s="283"/>
      <c r="U14" s="282"/>
    </row>
    <row r="15" spans="1:21" ht="15">
      <c r="A15" s="26"/>
      <c r="B15" s="371"/>
      <c r="C15" s="372" t="s">
        <v>188</v>
      </c>
      <c r="D15" s="373">
        <v>854.44</v>
      </c>
      <c r="E15" s="374">
        <v>66.44584154308825</v>
      </c>
      <c r="F15" s="375" t="s">
        <v>97</v>
      </c>
      <c r="G15" s="372" t="s">
        <v>189</v>
      </c>
      <c r="H15" s="376">
        <v>0.14976705461959092</v>
      </c>
      <c r="I15" s="377"/>
      <c r="J15" s="378"/>
      <c r="K15" s="379"/>
      <c r="L15" s="380"/>
      <c r="M15" s="288"/>
      <c r="N15" s="282"/>
      <c r="O15" s="290"/>
      <c r="P15" s="282"/>
      <c r="Q15" s="290"/>
      <c r="R15" s="287"/>
      <c r="S15" s="278"/>
      <c r="T15" s="283"/>
      <c r="U15" s="282"/>
    </row>
    <row r="16" spans="1:21" ht="15" thickBot="1">
      <c r="A16" s="26"/>
      <c r="B16" s="381"/>
      <c r="C16" s="382" t="s">
        <v>190</v>
      </c>
      <c r="D16" s="383">
        <v>33630.536</v>
      </c>
      <c r="E16" s="383">
        <v>2562.949</v>
      </c>
      <c r="F16" s="383"/>
      <c r="G16" s="382" t="s">
        <v>190</v>
      </c>
      <c r="H16" s="383">
        <v>4274.396</v>
      </c>
      <c r="I16" s="382" t="s">
        <v>190</v>
      </c>
      <c r="J16" s="384">
        <v>11.461835</v>
      </c>
      <c r="K16" s="292"/>
      <c r="L16" s="293"/>
      <c r="M16" s="282"/>
      <c r="N16" s="282"/>
      <c r="O16" s="290"/>
      <c r="P16" s="282"/>
      <c r="Q16" s="290"/>
      <c r="R16" s="293"/>
      <c r="S16" s="278"/>
      <c r="T16" s="283"/>
      <c r="U16" s="282"/>
    </row>
    <row r="17" spans="1:21" ht="15">
      <c r="A17" s="26"/>
      <c r="B17" s="49"/>
      <c r="C17" s="72"/>
      <c r="D17" s="294"/>
      <c r="E17" s="295" t="s">
        <v>29</v>
      </c>
      <c r="F17" s="295"/>
      <c r="G17" s="295"/>
      <c r="H17" s="295"/>
      <c r="I17" s="295"/>
      <c r="J17" s="297"/>
      <c r="K17" s="297"/>
      <c r="L17" s="292"/>
      <c r="M17" s="282"/>
      <c r="N17" s="282"/>
      <c r="O17" s="290"/>
      <c r="P17" s="282"/>
      <c r="Q17" s="290"/>
      <c r="R17" s="19"/>
      <c r="S17" s="278"/>
      <c r="T17" s="283"/>
      <c r="U17" s="282"/>
    </row>
    <row r="18" spans="1:21" ht="14.25">
      <c r="A18" s="26"/>
      <c r="B18" s="27" t="s">
        <v>150</v>
      </c>
      <c r="C18" s="72"/>
      <c r="D18" s="385"/>
      <c r="E18" s="223"/>
      <c r="F18" s="223"/>
      <c r="G18" s="27" t="s">
        <v>191</v>
      </c>
      <c r="H18" s="386"/>
      <c r="I18" s="386"/>
      <c r="J18" s="73"/>
      <c r="K18" s="73"/>
      <c r="L18" s="73"/>
      <c r="M18" s="282"/>
      <c r="N18" s="282"/>
      <c r="O18" s="290"/>
      <c r="P18" s="282"/>
      <c r="Q18" s="290"/>
      <c r="R18" s="19"/>
      <c r="S18" s="278"/>
      <c r="T18" s="278"/>
      <c r="U18" s="19"/>
    </row>
    <row r="19" spans="1:21" ht="15" thickBot="1">
      <c r="A19" s="26"/>
      <c r="B19" s="49"/>
      <c r="C19" s="72"/>
      <c r="D19" s="223"/>
      <c r="E19" s="223"/>
      <c r="F19" s="223"/>
      <c r="G19" s="223"/>
      <c r="H19" s="223"/>
      <c r="I19" s="223"/>
      <c r="J19" s="73"/>
      <c r="K19" s="73"/>
      <c r="L19" s="73"/>
      <c r="M19" s="282"/>
      <c r="N19" s="282"/>
      <c r="O19" s="278"/>
      <c r="P19" s="282"/>
      <c r="Q19" s="19"/>
      <c r="R19" s="19"/>
      <c r="S19" s="290"/>
      <c r="T19" s="19"/>
      <c r="U19" s="19"/>
    </row>
    <row r="20" spans="1:16" ht="14.25">
      <c r="A20" s="26"/>
      <c r="B20" s="366"/>
      <c r="C20" s="367" t="s">
        <v>185</v>
      </c>
      <c r="D20" s="368">
        <v>306.57736704410144</v>
      </c>
      <c r="E20" s="368">
        <v>35.29199037202847</v>
      </c>
      <c r="F20" s="368"/>
      <c r="G20" s="367" t="s">
        <v>186</v>
      </c>
      <c r="H20" s="368">
        <v>26195.289533333333</v>
      </c>
      <c r="I20" s="387"/>
      <c r="J20" s="388"/>
      <c r="K20" s="379"/>
      <c r="L20" s="379"/>
      <c r="M20" s="282"/>
      <c r="N20" s="282"/>
      <c r="O20" s="282"/>
      <c r="P20" s="282"/>
    </row>
    <row r="21" spans="1:16" ht="14.25">
      <c r="A21" s="26"/>
      <c r="B21" s="371"/>
      <c r="C21" s="372" t="s">
        <v>188</v>
      </c>
      <c r="D21" s="373">
        <v>854.4430329576519</v>
      </c>
      <c r="E21" s="374">
        <v>66.44584154308825</v>
      </c>
      <c r="F21" s="376"/>
      <c r="G21" s="372" t="s">
        <v>189</v>
      </c>
      <c r="H21" s="376">
        <v>0.14395393474088292</v>
      </c>
      <c r="I21" s="389"/>
      <c r="J21" s="390"/>
      <c r="K21" s="379"/>
      <c r="L21" s="379"/>
      <c r="M21" s="282"/>
      <c r="N21" s="278"/>
      <c r="O21" s="278"/>
      <c r="P21" s="282"/>
    </row>
    <row r="22" spans="1:21" ht="15" thickBot="1">
      <c r="A22" s="26"/>
      <c r="B22" s="381"/>
      <c r="C22" s="382" t="s">
        <v>190</v>
      </c>
      <c r="D22" s="383">
        <v>26195.289533333333</v>
      </c>
      <c r="E22" s="383">
        <v>2345.006</v>
      </c>
      <c r="F22" s="383"/>
      <c r="G22" s="382" t="s">
        <v>190</v>
      </c>
      <c r="H22" s="383">
        <v>3770.915</v>
      </c>
      <c r="I22" s="391"/>
      <c r="J22" s="392"/>
      <c r="K22" s="379"/>
      <c r="L22" s="379"/>
      <c r="M22" s="282"/>
      <c r="N22" s="282"/>
      <c r="O22" s="282"/>
      <c r="P22" s="282"/>
      <c r="S22" s="393"/>
      <c r="T22" s="394"/>
      <c r="U22" s="282"/>
    </row>
    <row r="23" spans="1:28" ht="14.25">
      <c r="A23" s="26"/>
      <c r="B23" s="49"/>
      <c r="C23" s="72"/>
      <c r="D23" s="223"/>
      <c r="E23" s="224"/>
      <c r="H23" s="224"/>
      <c r="I23" s="224"/>
      <c r="K23" s="379"/>
      <c r="L23" s="379"/>
      <c r="Q23" s="395"/>
      <c r="R23" s="19"/>
      <c r="S23" s="396"/>
      <c r="T23" s="290"/>
      <c r="U23" s="282"/>
      <c r="V23" s="19"/>
      <c r="W23" s="19"/>
      <c r="X23" s="19"/>
      <c r="Y23" s="19"/>
      <c r="Z23" s="19"/>
      <c r="AA23" s="19"/>
      <c r="AB23" s="19"/>
    </row>
    <row r="24" spans="1:28" ht="14.25">
      <c r="A24" s="78" t="s">
        <v>73</v>
      </c>
      <c r="B24" s="78"/>
      <c r="C24" s="78"/>
      <c r="D24" s="171"/>
      <c r="E24" s="171"/>
      <c r="H24" s="171"/>
      <c r="I24" s="171"/>
      <c r="Q24" s="395"/>
      <c r="R24" s="19"/>
      <c r="S24" s="396"/>
      <c r="T24" s="290"/>
      <c r="U24" s="282"/>
      <c r="V24" s="19"/>
      <c r="W24" s="19"/>
      <c r="X24" s="19"/>
      <c r="Y24" s="19"/>
      <c r="Z24" s="19"/>
      <c r="AA24" s="19"/>
      <c r="AB24" s="19"/>
    </row>
    <row r="25" spans="1:28" ht="15.75" thickBot="1">
      <c r="A25" s="78"/>
      <c r="B25" s="78"/>
      <c r="C25" s="78"/>
      <c r="D25" s="397" t="s">
        <v>192</v>
      </c>
      <c r="E25" s="397" t="s">
        <v>192</v>
      </c>
      <c r="F25" s="171"/>
      <c r="G25" s="171"/>
      <c r="H25" s="398" t="s">
        <v>192</v>
      </c>
      <c r="I25" s="171"/>
      <c r="J25" s="398" t="s">
        <v>192</v>
      </c>
      <c r="K25" s="299"/>
      <c r="L25" s="79"/>
      <c r="Q25" s="395"/>
      <c r="R25" s="19"/>
      <c r="S25" s="396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4.25">
      <c r="A26" s="26"/>
      <c r="B26" s="399">
        <v>12</v>
      </c>
      <c r="C26" s="400" t="s">
        <v>153</v>
      </c>
      <c r="D26" s="401">
        <v>33630.536</v>
      </c>
      <c r="E26" s="402">
        <v>2562.949</v>
      </c>
      <c r="F26" s="402"/>
      <c r="G26" s="400" t="s">
        <v>153</v>
      </c>
      <c r="H26" s="401">
        <v>4026.8320000000003</v>
      </c>
      <c r="I26" s="400" t="s">
        <v>153</v>
      </c>
      <c r="J26" s="403">
        <v>11.461835</v>
      </c>
      <c r="K26" s="292"/>
      <c r="L26" s="292"/>
      <c r="Q26" s="395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5.75" thickBot="1">
      <c r="A27" s="26"/>
      <c r="B27" s="404">
        <v>95</v>
      </c>
      <c r="C27" s="405" t="s">
        <v>154</v>
      </c>
      <c r="D27" s="406"/>
      <c r="E27" s="406"/>
      <c r="F27" s="406"/>
      <c r="G27" s="405" t="s">
        <v>154</v>
      </c>
      <c r="H27" s="407">
        <v>3770.915</v>
      </c>
      <c r="I27" s="408"/>
      <c r="J27" s="409"/>
      <c r="K27" s="379"/>
      <c r="L27" s="292"/>
      <c r="M27" s="283"/>
      <c r="R27" s="282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12" ht="14.25">
      <c r="A28" s="26"/>
      <c r="B28" s="399">
        <v>20</v>
      </c>
      <c r="C28" s="400" t="s">
        <v>155</v>
      </c>
      <c r="D28" s="402">
        <v>0.25866</v>
      </c>
      <c r="E28" s="410">
        <v>0.03530699999999999</v>
      </c>
      <c r="F28" s="402"/>
      <c r="G28" s="400" t="s">
        <v>155</v>
      </c>
      <c r="H28" s="402">
        <v>1120.575</v>
      </c>
      <c r="I28" s="400" t="s">
        <v>155</v>
      </c>
      <c r="J28" s="411">
        <v>31.717928999999998</v>
      </c>
      <c r="K28" s="304"/>
      <c r="L28" s="292"/>
    </row>
    <row r="29" spans="1:13" ht="15">
      <c r="A29" s="26"/>
      <c r="B29" s="412">
        <v>25</v>
      </c>
      <c r="C29" s="413" t="s">
        <v>18</v>
      </c>
      <c r="D29" s="414">
        <v>0.25858800000000004</v>
      </c>
      <c r="E29" s="415">
        <v>0.0031300000000000004</v>
      </c>
      <c r="F29" s="414"/>
      <c r="G29" s="413" t="s">
        <v>18</v>
      </c>
      <c r="H29" s="414">
        <v>908.316</v>
      </c>
      <c r="I29" s="413" t="s">
        <v>18</v>
      </c>
      <c r="J29" s="416">
        <v>17.629189000000004</v>
      </c>
      <c r="K29" s="308"/>
      <c r="L29" s="292"/>
      <c r="M29" s="283"/>
    </row>
    <row r="30" spans="1:12" ht="15">
      <c r="A30" s="26"/>
      <c r="B30" s="417">
        <v>201</v>
      </c>
      <c r="C30" s="418" t="s">
        <v>157</v>
      </c>
      <c r="D30" s="419"/>
      <c r="E30" s="419"/>
      <c r="F30" s="419"/>
      <c r="G30" s="418" t="s">
        <v>157</v>
      </c>
      <c r="H30" s="419">
        <v>730.342</v>
      </c>
      <c r="I30" s="418" t="s">
        <v>157</v>
      </c>
      <c r="J30" s="420"/>
      <c r="K30" s="421"/>
      <c r="L30" s="292"/>
    </row>
    <row r="31" spans="1:12" ht="15.75" thickBot="1">
      <c r="A31" s="26"/>
      <c r="B31" s="417">
        <v>203</v>
      </c>
      <c r="C31" s="418" t="s">
        <v>19</v>
      </c>
      <c r="D31" s="419"/>
      <c r="E31" s="419"/>
      <c r="F31" s="419"/>
      <c r="G31" s="418" t="s">
        <v>19</v>
      </c>
      <c r="H31" s="419">
        <v>668.643</v>
      </c>
      <c r="I31" s="418" t="s">
        <v>19</v>
      </c>
      <c r="J31" s="420"/>
      <c r="K31" s="379"/>
      <c r="L31" s="292"/>
    </row>
    <row r="32" spans="1:12" ht="14.25">
      <c r="A32" s="26"/>
      <c r="B32" s="399">
        <v>100</v>
      </c>
      <c r="C32" s="422" t="s">
        <v>159</v>
      </c>
      <c r="D32" s="402"/>
      <c r="E32" s="402">
        <v>0</v>
      </c>
      <c r="F32" s="402"/>
      <c r="G32" s="422" t="s">
        <v>159</v>
      </c>
      <c r="H32" s="402">
        <v>1693.8</v>
      </c>
      <c r="I32" s="422" t="s">
        <v>159</v>
      </c>
      <c r="J32" s="423" t="s">
        <v>80</v>
      </c>
      <c r="K32" s="176"/>
      <c r="L32" s="292"/>
    </row>
    <row r="33" spans="1:12" ht="15">
      <c r="A33" s="26"/>
      <c r="B33" s="412">
        <v>104</v>
      </c>
      <c r="C33" s="413" t="s">
        <v>160</v>
      </c>
      <c r="D33" s="424"/>
      <c r="E33" s="424">
        <v>0</v>
      </c>
      <c r="F33" s="424"/>
      <c r="G33" s="413" t="s">
        <v>160</v>
      </c>
      <c r="H33" s="424"/>
      <c r="I33" s="413" t="s">
        <v>160</v>
      </c>
      <c r="J33" s="425" t="s">
        <v>80</v>
      </c>
      <c r="K33" s="312"/>
      <c r="L33" s="292"/>
    </row>
    <row r="34" spans="1:12" ht="15.75" thickBot="1">
      <c r="A34" s="26"/>
      <c r="B34" s="404">
        <v>105</v>
      </c>
      <c r="C34" s="426" t="s">
        <v>161</v>
      </c>
      <c r="D34" s="427"/>
      <c r="E34" s="427">
        <v>0</v>
      </c>
      <c r="F34" s="427"/>
      <c r="G34" s="426" t="s">
        <v>161</v>
      </c>
      <c r="H34" s="427"/>
      <c r="I34" s="426" t="s">
        <v>161</v>
      </c>
      <c r="J34" s="428" t="s">
        <v>80</v>
      </c>
      <c r="K34" s="312"/>
      <c r="L34" s="292"/>
    </row>
    <row r="35" spans="1:12" ht="15" thickBot="1">
      <c r="A35" s="26"/>
      <c r="B35" s="429">
        <v>991</v>
      </c>
      <c r="C35" s="430" t="s">
        <v>162</v>
      </c>
      <c r="D35" s="431">
        <v>33630.79466</v>
      </c>
      <c r="E35" s="431">
        <v>2562.984307</v>
      </c>
      <c r="F35" s="431">
        <v>0</v>
      </c>
      <c r="G35" s="430" t="s">
        <v>162</v>
      </c>
      <c r="H35" s="431">
        <v>6841.207</v>
      </c>
      <c r="I35" s="430" t="s">
        <v>162</v>
      </c>
      <c r="J35" s="431">
        <v>43.179764</v>
      </c>
      <c r="K35" s="292"/>
      <c r="L35" s="292"/>
    </row>
    <row r="36" spans="1:16" ht="14.25">
      <c r="A36" s="26"/>
      <c r="B36" s="399">
        <v>30</v>
      </c>
      <c r="C36" s="432" t="s">
        <v>163</v>
      </c>
      <c r="D36" s="433">
        <v>1.0608660000000003</v>
      </c>
      <c r="E36" s="410">
        <v>0.00043700000000000005</v>
      </c>
      <c r="F36" s="402"/>
      <c r="G36" s="432" t="s">
        <v>163</v>
      </c>
      <c r="H36" s="402">
        <v>2685.456</v>
      </c>
      <c r="I36" s="432" t="s">
        <v>163</v>
      </c>
      <c r="J36" s="411">
        <v>4.965501000000001</v>
      </c>
      <c r="K36" s="304"/>
      <c r="L36" s="292"/>
      <c r="M36" s="283"/>
      <c r="P36" s="283"/>
    </row>
    <row r="37" spans="1:13" ht="15">
      <c r="A37" s="34"/>
      <c r="B37" s="412">
        <v>35</v>
      </c>
      <c r="C37" s="434" t="s">
        <v>20</v>
      </c>
      <c r="D37" s="435">
        <v>1.06032</v>
      </c>
      <c r="E37" s="415">
        <v>0.00043200000000000004</v>
      </c>
      <c r="F37" s="414"/>
      <c r="G37" s="434" t="s">
        <v>20</v>
      </c>
      <c r="H37" s="414">
        <v>2122.45</v>
      </c>
      <c r="I37" s="434" t="s">
        <v>20</v>
      </c>
      <c r="J37" s="416">
        <v>3.539559</v>
      </c>
      <c r="K37" s="308"/>
      <c r="L37" s="292"/>
      <c r="M37" s="283"/>
    </row>
    <row r="38" spans="1:13" ht="15">
      <c r="A38" s="26"/>
      <c r="B38" s="412">
        <v>301</v>
      </c>
      <c r="C38" s="434" t="s">
        <v>157</v>
      </c>
      <c r="D38" s="419"/>
      <c r="E38" s="419"/>
      <c r="F38" s="419"/>
      <c r="G38" s="434" t="s">
        <v>157</v>
      </c>
      <c r="H38" s="419">
        <v>805.997</v>
      </c>
      <c r="I38" s="434" t="s">
        <v>157</v>
      </c>
      <c r="J38" s="420"/>
      <c r="K38" s="421"/>
      <c r="L38" s="292"/>
      <c r="M38" s="283"/>
    </row>
    <row r="39" spans="1:13" ht="15.75" thickBot="1">
      <c r="A39" s="26"/>
      <c r="B39" s="404">
        <v>303</v>
      </c>
      <c r="C39" s="436" t="s">
        <v>21</v>
      </c>
      <c r="D39" s="419"/>
      <c r="E39" s="419"/>
      <c r="F39" s="419"/>
      <c r="G39" s="436" t="s">
        <v>21</v>
      </c>
      <c r="H39" s="419">
        <v>614.075</v>
      </c>
      <c r="I39" s="436" t="s">
        <v>21</v>
      </c>
      <c r="J39" s="420"/>
      <c r="K39" s="421"/>
      <c r="L39" s="292"/>
      <c r="M39" s="283"/>
    </row>
    <row r="40" spans="1:12" ht="14.25">
      <c r="A40" s="26"/>
      <c r="B40" s="399">
        <v>40</v>
      </c>
      <c r="C40" s="400" t="s">
        <v>166</v>
      </c>
      <c r="D40" s="402">
        <v>0</v>
      </c>
      <c r="E40" s="402">
        <v>0</v>
      </c>
      <c r="F40" s="402"/>
      <c r="G40" s="400" t="s">
        <v>166</v>
      </c>
      <c r="H40" s="402">
        <v>1608.8</v>
      </c>
      <c r="I40" s="400" t="s">
        <v>166</v>
      </c>
      <c r="J40" s="423" t="s">
        <v>80</v>
      </c>
      <c r="K40" s="176"/>
      <c r="L40" s="292"/>
    </row>
    <row r="41" spans="1:13" ht="15">
      <c r="A41" s="26"/>
      <c r="B41" s="412">
        <v>404</v>
      </c>
      <c r="C41" s="413" t="s">
        <v>160</v>
      </c>
      <c r="D41" s="424">
        <v>0</v>
      </c>
      <c r="E41" s="424">
        <v>0</v>
      </c>
      <c r="F41" s="424"/>
      <c r="G41" s="413" t="s">
        <v>160</v>
      </c>
      <c r="H41" s="424"/>
      <c r="I41" s="413" t="s">
        <v>160</v>
      </c>
      <c r="J41" s="425" t="s">
        <v>80</v>
      </c>
      <c r="K41" s="27"/>
      <c r="L41" s="292"/>
      <c r="M41" s="283"/>
    </row>
    <row r="42" spans="1:16" ht="15.75" thickBot="1">
      <c r="A42" s="26"/>
      <c r="B42" s="404">
        <v>405</v>
      </c>
      <c r="C42" s="426" t="s">
        <v>161</v>
      </c>
      <c r="D42" s="427">
        <v>0</v>
      </c>
      <c r="E42" s="427">
        <v>0</v>
      </c>
      <c r="F42" s="427"/>
      <c r="G42" s="426" t="s">
        <v>161</v>
      </c>
      <c r="H42" s="427"/>
      <c r="I42" s="426" t="s">
        <v>161</v>
      </c>
      <c r="J42" s="428" t="s">
        <v>80</v>
      </c>
      <c r="K42" s="312"/>
      <c r="L42" s="292"/>
      <c r="P42" s="283"/>
    </row>
    <row r="43" spans="1:13" ht="14.25">
      <c r="A43" s="26"/>
      <c r="B43" s="399">
        <v>50</v>
      </c>
      <c r="C43" s="400" t="s">
        <v>167</v>
      </c>
      <c r="D43" s="437">
        <v>33629.733794</v>
      </c>
      <c r="E43" s="437">
        <v>2562.98387</v>
      </c>
      <c r="F43" s="437">
        <v>0</v>
      </c>
      <c r="G43" s="400" t="s">
        <v>167</v>
      </c>
      <c r="H43" s="437">
        <v>2546.951</v>
      </c>
      <c r="I43" s="400" t="s">
        <v>167</v>
      </c>
      <c r="J43" s="437">
        <v>38.214262999999995</v>
      </c>
      <c r="K43" s="223"/>
      <c r="L43" s="292"/>
      <c r="M43" s="283"/>
    </row>
    <row r="44" spans="1:13" ht="15">
      <c r="A44" s="26"/>
      <c r="B44" s="438">
        <v>53</v>
      </c>
      <c r="C44" s="439" t="s">
        <v>168</v>
      </c>
      <c r="D44" s="437">
        <v>0</v>
      </c>
      <c r="E44" s="437">
        <v>0</v>
      </c>
      <c r="F44" s="437"/>
      <c r="G44" s="439" t="s">
        <v>168</v>
      </c>
      <c r="H44" s="437">
        <v>0</v>
      </c>
      <c r="I44" s="439" t="s">
        <v>168</v>
      </c>
      <c r="J44" s="440">
        <v>0</v>
      </c>
      <c r="K44" s="312"/>
      <c r="L44" s="292"/>
      <c r="M44" s="283"/>
    </row>
    <row r="45" spans="1:12" ht="15">
      <c r="A45" s="26"/>
      <c r="B45" s="438">
        <v>55</v>
      </c>
      <c r="C45" s="439" t="s">
        <v>169</v>
      </c>
      <c r="D45" s="437">
        <v>0</v>
      </c>
      <c r="E45" s="437">
        <v>0</v>
      </c>
      <c r="F45" s="437"/>
      <c r="G45" s="439" t="s">
        <v>169</v>
      </c>
      <c r="H45" s="437">
        <v>0</v>
      </c>
      <c r="I45" s="439" t="s">
        <v>169</v>
      </c>
      <c r="J45" s="441"/>
      <c r="K45" s="312"/>
      <c r="L45" s="292"/>
    </row>
    <row r="46" spans="1:12" ht="15">
      <c r="A46" s="34"/>
      <c r="B46" s="412">
        <v>551</v>
      </c>
      <c r="C46" s="442" t="s">
        <v>170</v>
      </c>
      <c r="D46" s="414">
        <v>0</v>
      </c>
      <c r="E46" s="414">
        <v>0</v>
      </c>
      <c r="F46" s="414"/>
      <c r="G46" s="442" t="s">
        <v>170</v>
      </c>
      <c r="H46" s="414">
        <v>0</v>
      </c>
      <c r="I46" s="442" t="s">
        <v>170</v>
      </c>
      <c r="J46" s="443"/>
      <c r="K46" s="312"/>
      <c r="L46" s="292"/>
    </row>
    <row r="47" spans="1:12" ht="15">
      <c r="A47" s="34"/>
      <c r="B47" s="412">
        <v>585</v>
      </c>
      <c r="C47" s="413" t="s">
        <v>193</v>
      </c>
      <c r="D47" s="414">
        <v>0</v>
      </c>
      <c r="E47" s="414">
        <v>0</v>
      </c>
      <c r="F47" s="414"/>
      <c r="G47" s="413" t="s">
        <v>193</v>
      </c>
      <c r="H47" s="414">
        <v>0</v>
      </c>
      <c r="I47" s="413" t="s">
        <v>193</v>
      </c>
      <c r="J47" s="443"/>
      <c r="K47" s="312"/>
      <c r="L47" s="292"/>
    </row>
    <row r="48" spans="1:15" ht="15">
      <c r="A48" s="26"/>
      <c r="B48" s="438">
        <v>60</v>
      </c>
      <c r="C48" s="439" t="s">
        <v>172</v>
      </c>
      <c r="D48" s="444">
        <v>7434.444260666667</v>
      </c>
      <c r="E48" s="437">
        <v>217.97787000000017</v>
      </c>
      <c r="F48" s="437"/>
      <c r="G48" s="439" t="s">
        <v>172</v>
      </c>
      <c r="H48" s="437">
        <v>242</v>
      </c>
      <c r="I48" s="439" t="s">
        <v>172</v>
      </c>
      <c r="J48" s="441"/>
      <c r="K48" s="312"/>
      <c r="L48" s="292"/>
      <c r="N48" s="278"/>
      <c r="O48" s="278"/>
    </row>
    <row r="49" spans="1:15" ht="15">
      <c r="A49" s="26"/>
      <c r="B49" s="412">
        <v>61</v>
      </c>
      <c r="C49" s="439" t="s">
        <v>22</v>
      </c>
      <c r="D49" s="444">
        <v>7434.444260666667</v>
      </c>
      <c r="E49" s="445">
        <v>217.97787000000017</v>
      </c>
      <c r="F49" s="414"/>
      <c r="G49" s="439" t="s">
        <v>194</v>
      </c>
      <c r="H49" s="445">
        <v>242</v>
      </c>
      <c r="I49" s="439" t="s">
        <v>194</v>
      </c>
      <c r="J49" s="443"/>
      <c r="K49" s="312"/>
      <c r="L49" s="292"/>
      <c r="M49" s="290"/>
      <c r="N49" s="278"/>
      <c r="O49" s="278"/>
    </row>
    <row r="50" spans="1:15" ht="15">
      <c r="A50" s="34"/>
      <c r="B50" s="412">
        <v>65</v>
      </c>
      <c r="C50" s="442" t="s">
        <v>175</v>
      </c>
      <c r="D50" s="444">
        <v>26195.289533333333</v>
      </c>
      <c r="E50" s="446">
        <v>2345.006</v>
      </c>
      <c r="F50" s="447"/>
      <c r="G50" s="442" t="s">
        <v>175</v>
      </c>
      <c r="H50" s="446"/>
      <c r="I50" s="442" t="s">
        <v>175</v>
      </c>
      <c r="J50" s="448"/>
      <c r="K50" s="323"/>
      <c r="L50" s="292"/>
      <c r="N50" s="278"/>
      <c r="O50" s="278"/>
    </row>
    <row r="51" spans="1:15" ht="14.25">
      <c r="A51" s="26"/>
      <c r="B51" s="438">
        <v>70</v>
      </c>
      <c r="C51" s="439" t="s">
        <v>23</v>
      </c>
      <c r="D51" s="449"/>
      <c r="E51" s="437"/>
      <c r="F51" s="450"/>
      <c r="G51" s="439" t="s">
        <v>23</v>
      </c>
      <c r="H51" s="444">
        <v>2304.951</v>
      </c>
      <c r="I51" s="439" t="s">
        <v>23</v>
      </c>
      <c r="J51" s="451">
        <v>38.214262999999995</v>
      </c>
      <c r="K51" s="452"/>
      <c r="L51" s="292"/>
      <c r="M51" s="325"/>
      <c r="N51" s="278"/>
      <c r="O51" s="278"/>
    </row>
    <row r="52" spans="1:15" ht="14.25">
      <c r="A52" s="26"/>
      <c r="B52" s="438">
        <v>73</v>
      </c>
      <c r="C52" s="439" t="s">
        <v>177</v>
      </c>
      <c r="D52" s="450"/>
      <c r="E52" s="437"/>
      <c r="F52" s="450"/>
      <c r="G52" s="439" t="s">
        <v>177</v>
      </c>
      <c r="H52" s="444">
        <v>1843.9608</v>
      </c>
      <c r="I52" s="439" t="s">
        <v>177</v>
      </c>
      <c r="J52" s="453"/>
      <c r="K52" s="223"/>
      <c r="L52" s="292"/>
      <c r="M52" s="283"/>
      <c r="N52" s="278"/>
      <c r="O52" s="278"/>
    </row>
    <row r="53" spans="1:12" ht="15.75" thickBot="1">
      <c r="A53" s="26"/>
      <c r="B53" s="454"/>
      <c r="C53" s="455"/>
      <c r="D53" s="456"/>
      <c r="E53" s="457"/>
      <c r="F53" s="456"/>
      <c r="G53" s="455"/>
      <c r="H53" s="456"/>
      <c r="I53" s="455"/>
      <c r="J53" s="392"/>
      <c r="K53" s="320"/>
      <c r="L53" s="312"/>
    </row>
    <row r="54" spans="1:10" ht="15.75" thickBot="1">
      <c r="A54" s="26"/>
      <c r="C54" s="329"/>
      <c r="D54" s="330"/>
      <c r="E54" s="331"/>
      <c r="F54" s="332"/>
      <c r="G54" s="329"/>
      <c r="H54" s="458"/>
      <c r="I54" s="329"/>
      <c r="J54" s="72"/>
    </row>
    <row r="55" spans="1:12" ht="15">
      <c r="A55" s="26"/>
      <c r="B55" s="459">
        <v>241</v>
      </c>
      <c r="C55" s="460" t="s">
        <v>178</v>
      </c>
      <c r="D55" s="461">
        <v>0</v>
      </c>
      <c r="E55" s="461">
        <v>0</v>
      </c>
      <c r="F55" s="461"/>
      <c r="G55" s="460" t="s">
        <v>178</v>
      </c>
      <c r="H55" s="461" t="s">
        <v>66</v>
      </c>
      <c r="I55" s="460" t="s">
        <v>178</v>
      </c>
      <c r="J55" s="462">
        <v>0</v>
      </c>
      <c r="K55" s="48"/>
      <c r="L55" s="48"/>
    </row>
    <row r="56" spans="1:12" ht="15.75" thickBot="1">
      <c r="A56" s="26"/>
      <c r="B56" s="404">
        <v>341</v>
      </c>
      <c r="C56" s="463" t="s">
        <v>179</v>
      </c>
      <c r="D56" s="427">
        <v>0</v>
      </c>
      <c r="E56" s="427">
        <v>0</v>
      </c>
      <c r="F56" s="427"/>
      <c r="G56" s="463" t="s">
        <v>179</v>
      </c>
      <c r="H56" s="427" t="s">
        <v>66</v>
      </c>
      <c r="I56" s="463" t="s">
        <v>179</v>
      </c>
      <c r="J56" s="464">
        <v>0</v>
      </c>
      <c r="K56" s="48"/>
      <c r="L56" s="48"/>
    </row>
    <row r="57" spans="2:12" ht="15">
      <c r="B57" s="156"/>
      <c r="C57" s="34"/>
      <c r="D57" s="243"/>
      <c r="E57" s="243"/>
      <c r="F57" s="243"/>
      <c r="G57" s="34"/>
      <c r="H57" s="243"/>
      <c r="I57" s="34"/>
      <c r="J57" s="34"/>
      <c r="K57" s="33"/>
      <c r="L57" s="33"/>
    </row>
    <row r="58" spans="1:12" ht="15.75" thickBot="1">
      <c r="A58" s="26" t="s">
        <v>180</v>
      </c>
      <c r="B58" s="156"/>
      <c r="C58" s="34"/>
      <c r="D58" s="243"/>
      <c r="E58" s="243"/>
      <c r="F58" s="243"/>
      <c r="G58" s="34"/>
      <c r="H58" s="243"/>
      <c r="I58" s="34"/>
      <c r="J58" s="34"/>
      <c r="K58" s="33"/>
      <c r="L58" s="33"/>
    </row>
    <row r="59" spans="1:12" ht="15">
      <c r="A59" s="34"/>
      <c r="B59" s="465">
        <v>45</v>
      </c>
      <c r="C59" s="466" t="s">
        <v>181</v>
      </c>
      <c r="D59" s="402">
        <v>0</v>
      </c>
      <c r="E59" s="402">
        <v>0</v>
      </c>
      <c r="F59" s="402"/>
      <c r="G59" s="466" t="s">
        <v>181</v>
      </c>
      <c r="H59" s="402">
        <v>-85</v>
      </c>
      <c r="I59" s="466" t="s">
        <v>181</v>
      </c>
      <c r="J59" s="467"/>
      <c r="K59" s="73"/>
      <c r="L59" s="73"/>
    </row>
    <row r="60" spans="1:24" ht="14.25">
      <c r="A60" s="26"/>
      <c r="B60" s="438">
        <v>80</v>
      </c>
      <c r="C60" s="468" t="s">
        <v>182</v>
      </c>
      <c r="D60" s="469">
        <v>1.0000238540692863</v>
      </c>
      <c r="E60" s="469">
        <v>0.9999863947641622</v>
      </c>
      <c r="F60" s="469"/>
      <c r="G60" s="468" t="s">
        <v>182</v>
      </c>
      <c r="H60" s="469">
        <v>1.5810402320264505</v>
      </c>
      <c r="I60" s="468" t="s">
        <v>182</v>
      </c>
      <c r="J60" s="469">
        <v>0.2999360474386226</v>
      </c>
      <c r="K60" s="338"/>
      <c r="L60" s="338"/>
      <c r="X60" s="395"/>
    </row>
    <row r="61" spans="1:24" ht="15" thickBot="1">
      <c r="A61" s="26"/>
      <c r="B61" s="470">
        <v>90</v>
      </c>
      <c r="C61" s="471" t="s">
        <v>183</v>
      </c>
      <c r="D61" s="472"/>
      <c r="E61" s="472"/>
      <c r="F61" s="472"/>
      <c r="G61" s="471" t="s">
        <v>183</v>
      </c>
      <c r="H61" s="473">
        <v>35.01851903732242</v>
      </c>
      <c r="I61" s="471" t="s">
        <v>183</v>
      </c>
      <c r="J61" s="474">
        <v>0.5805793252710126</v>
      </c>
      <c r="K61" s="340"/>
      <c r="L61" s="340"/>
      <c r="X61" s="264"/>
    </row>
    <row r="62" spans="1:12" ht="15">
      <c r="A62" s="26"/>
      <c r="B62" s="459"/>
      <c r="C62" s="460" t="s">
        <v>195</v>
      </c>
      <c r="D62" s="461"/>
      <c r="E62" s="461"/>
      <c r="F62" s="461"/>
      <c r="G62" s="460" t="s">
        <v>195</v>
      </c>
      <c r="H62" s="461"/>
      <c r="I62" s="460" t="s">
        <v>195</v>
      </c>
      <c r="J62" s="462"/>
      <c r="K62" s="48"/>
      <c r="L62" s="48"/>
    </row>
    <row r="63" spans="1:12" ht="15">
      <c r="A63" s="34"/>
      <c r="B63" s="169"/>
      <c r="C63" s="156" t="s">
        <v>196</v>
      </c>
      <c r="D63" s="475">
        <v>65820.916</v>
      </c>
      <c r="E63" s="475">
        <v>65820.916</v>
      </c>
      <c r="F63" s="475">
        <v>65820.916</v>
      </c>
      <c r="G63" s="475"/>
      <c r="H63" s="475">
        <v>65820.916</v>
      </c>
      <c r="I63" s="475"/>
      <c r="J63" s="475">
        <v>65820.916</v>
      </c>
      <c r="K63" s="33"/>
      <c r="L63" s="33"/>
    </row>
    <row r="64" spans="1:12" ht="15">
      <c r="A64" s="34"/>
      <c r="C64" s="78" t="s">
        <v>40</v>
      </c>
      <c r="D64" s="200"/>
      <c r="E64" s="476"/>
      <c r="F64" s="200"/>
      <c r="G64" s="200"/>
      <c r="H64" s="200"/>
      <c r="I64" s="200"/>
      <c r="J64" s="78"/>
      <c r="K64" s="341"/>
      <c r="L64" s="341"/>
    </row>
    <row r="65" spans="1:12" ht="15">
      <c r="A65" s="34"/>
      <c r="B65" s="169"/>
      <c r="C65" s="78" t="s">
        <v>41</v>
      </c>
      <c r="D65" s="33"/>
      <c r="E65" s="26"/>
      <c r="F65" s="477"/>
      <c r="G65" s="477"/>
      <c r="H65" s="26"/>
      <c r="I65" s="26"/>
      <c r="J65" s="478"/>
      <c r="K65" s="479"/>
      <c r="L65" s="479"/>
    </row>
    <row r="66" spans="1:12" ht="15.75">
      <c r="A66" s="15"/>
      <c r="C66" s="78" t="s">
        <v>42</v>
      </c>
      <c r="D66" s="19"/>
      <c r="E66" s="72"/>
      <c r="H66" s="72"/>
      <c r="I66" s="72"/>
      <c r="J66" s="178"/>
      <c r="K66" s="30"/>
      <c r="L66" s="30"/>
    </row>
    <row r="67" ht="14.25">
      <c r="C67" s="175" t="s">
        <v>43</v>
      </c>
    </row>
    <row r="68" ht="14.25">
      <c r="C68" s="175" t="s">
        <v>44</v>
      </c>
    </row>
    <row r="69" ht="14.25">
      <c r="C69" s="175" t="s">
        <v>45</v>
      </c>
    </row>
    <row r="70" ht="14.25">
      <c r="C70" s="175" t="s">
        <v>46</v>
      </c>
    </row>
    <row r="71" ht="14.25">
      <c r="C71" s="179"/>
    </row>
    <row r="74" ht="12.75">
      <c r="H74" s="16" t="s">
        <v>25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2"/>
  <colBreaks count="1" manualBreakCount="1">
    <brk id="9" max="65535" man="1"/>
  </col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4"/>
  <sheetViews>
    <sheetView showGridLines="0" zoomScalePageLayoutView="0" workbookViewId="0" topLeftCell="A25">
      <selection activeCell="H43" sqref="H43"/>
    </sheetView>
  </sheetViews>
  <sheetFormatPr defaultColWidth="11.421875" defaultRowHeight="12.75"/>
  <cols>
    <col min="1" max="1" width="3.8515625" style="16" customWidth="1"/>
    <col min="2" max="2" width="4.8515625" style="16" customWidth="1"/>
    <col min="3" max="3" width="48.421875" style="16" customWidth="1"/>
    <col min="4" max="5" width="15.7109375" style="16" customWidth="1"/>
    <col min="6" max="6" width="11.00390625" style="16" hidden="1" customWidth="1"/>
    <col min="7" max="7" width="46.00390625" style="16" customWidth="1"/>
    <col min="8" max="8" width="15.7109375" style="16" customWidth="1"/>
    <col min="9" max="9" width="46.00390625" style="16" customWidth="1"/>
    <col min="10" max="10" width="15.7109375" style="16" customWidth="1"/>
    <col min="11" max="11" width="12.8515625" style="19" customWidth="1"/>
    <col min="12" max="12" width="11.00390625" style="19" customWidth="1"/>
    <col min="13" max="13" width="10.7109375" style="19" customWidth="1"/>
    <col min="14" max="15" width="9.8515625" style="19" customWidth="1"/>
    <col min="16" max="16" width="10.8515625" style="19" customWidth="1"/>
    <col min="17" max="16384" width="11.421875" style="16" customWidth="1"/>
  </cols>
  <sheetData>
    <row r="1" spans="1:10" ht="15.75">
      <c r="A1" s="23"/>
      <c r="B1" s="204"/>
      <c r="C1" s="23"/>
      <c r="D1" s="23"/>
      <c r="E1" s="23"/>
      <c r="F1" s="19"/>
      <c r="G1" s="19"/>
      <c r="H1" s="23"/>
      <c r="I1" s="23"/>
      <c r="J1" s="19"/>
    </row>
    <row r="2" spans="1:10" ht="12.75">
      <c r="A2" s="205"/>
      <c r="B2" s="19"/>
      <c r="C2" s="19"/>
      <c r="D2" s="19"/>
      <c r="E2" s="19"/>
      <c r="F2" s="19"/>
      <c r="G2" s="19"/>
      <c r="H2" s="19"/>
      <c r="I2" s="19"/>
      <c r="J2" s="19"/>
    </row>
    <row r="3" spans="1:12" ht="18.75">
      <c r="A3" s="205"/>
      <c r="B3" s="344" t="s">
        <v>124</v>
      </c>
      <c r="C3" s="345"/>
      <c r="D3" s="346"/>
      <c r="E3" s="345"/>
      <c r="F3" s="345"/>
      <c r="G3" s="345"/>
      <c r="H3" s="345"/>
      <c r="I3" s="345"/>
      <c r="J3" s="345"/>
      <c r="K3" s="345"/>
      <c r="L3" s="345"/>
    </row>
    <row r="4" spans="1:10" ht="13.5" customHeight="1">
      <c r="A4" s="205"/>
      <c r="B4" s="19"/>
      <c r="C4" s="347"/>
      <c r="D4" s="19"/>
      <c r="E4" s="23"/>
      <c r="F4" s="24"/>
      <c r="G4" s="24"/>
      <c r="H4" s="23"/>
      <c r="I4" s="23"/>
      <c r="J4" s="19"/>
    </row>
    <row r="5" spans="1:12" ht="14.25">
      <c r="A5" s="205"/>
      <c r="B5" s="19"/>
      <c r="C5" s="19"/>
      <c r="D5" s="348"/>
      <c r="E5" s="348"/>
      <c r="F5" s="24"/>
      <c r="G5" s="480" t="s">
        <v>197</v>
      </c>
      <c r="H5" s="348"/>
      <c r="I5" s="348"/>
      <c r="J5" s="19"/>
      <c r="L5" s="27"/>
    </row>
    <row r="6" spans="1:12" ht="15">
      <c r="A6" s="29"/>
      <c r="B6" s="349" t="s">
        <v>125</v>
      </c>
      <c r="C6" s="28"/>
      <c r="D6" s="27" t="s">
        <v>15</v>
      </c>
      <c r="E6" s="29"/>
      <c r="F6" s="28"/>
      <c r="G6" s="28"/>
      <c r="I6" s="29"/>
      <c r="J6" s="28"/>
      <c r="K6" s="28"/>
      <c r="L6" s="28"/>
    </row>
    <row r="7" spans="1:15" ht="15.75" thickBot="1">
      <c r="A7" s="28"/>
      <c r="B7" s="350"/>
      <c r="C7" s="33"/>
      <c r="D7" s="29"/>
      <c r="E7" s="29"/>
      <c r="F7" s="29"/>
      <c r="G7" s="29"/>
      <c r="H7" s="29"/>
      <c r="I7" s="29"/>
      <c r="J7" s="28"/>
      <c r="K7" s="28"/>
      <c r="L7" s="27"/>
      <c r="O7" s="283"/>
    </row>
    <row r="8" spans="1:12" ht="15">
      <c r="A8" s="33"/>
      <c r="B8" s="351" t="s">
        <v>128</v>
      </c>
      <c r="C8" s="352"/>
      <c r="D8" s="353" t="s">
        <v>129</v>
      </c>
      <c r="E8" s="351" t="s">
        <v>130</v>
      </c>
      <c r="F8" s="351"/>
      <c r="G8" s="351"/>
      <c r="H8" s="351" t="s">
        <v>131</v>
      </c>
      <c r="I8" s="351"/>
      <c r="J8" s="351"/>
      <c r="K8" s="49"/>
      <c r="L8" s="354"/>
    </row>
    <row r="9" spans="1:13" ht="15">
      <c r="A9" s="33"/>
      <c r="B9" s="355" t="s">
        <v>132</v>
      </c>
      <c r="C9" s="356"/>
      <c r="D9" s="357"/>
      <c r="E9" s="355" t="s">
        <v>133</v>
      </c>
      <c r="F9" s="355" t="s">
        <v>134</v>
      </c>
      <c r="G9" s="355"/>
      <c r="H9" s="355"/>
      <c r="I9" s="355"/>
      <c r="J9" s="355" t="s">
        <v>135</v>
      </c>
      <c r="K9" s="49"/>
      <c r="L9" s="327"/>
      <c r="M9" s="354"/>
    </row>
    <row r="10" spans="1:21" ht="15">
      <c r="A10" s="33"/>
      <c r="B10" s="355" t="s">
        <v>136</v>
      </c>
      <c r="C10" s="356"/>
      <c r="D10" s="358" t="s">
        <v>137</v>
      </c>
      <c r="E10" s="359" t="s">
        <v>131</v>
      </c>
      <c r="F10" s="359"/>
      <c r="G10" s="359"/>
      <c r="H10" s="359" t="s">
        <v>139</v>
      </c>
      <c r="I10" s="355"/>
      <c r="J10" s="355"/>
      <c r="K10" s="49"/>
      <c r="L10" s="49"/>
      <c r="M10" s="354"/>
      <c r="Q10" s="360"/>
      <c r="R10" s="19"/>
      <c r="S10" s="19"/>
      <c r="T10" s="19"/>
      <c r="U10" s="19"/>
    </row>
    <row r="11" spans="1:21" ht="15.75" thickBot="1">
      <c r="A11" s="33"/>
      <c r="B11" s="361" t="s">
        <v>140</v>
      </c>
      <c r="C11" s="362" t="s">
        <v>141</v>
      </c>
      <c r="D11" s="363">
        <v>1511</v>
      </c>
      <c r="E11" s="361" t="s">
        <v>142</v>
      </c>
      <c r="F11" s="361">
        <v>1530</v>
      </c>
      <c r="G11" s="362" t="s">
        <v>141</v>
      </c>
      <c r="H11" s="361">
        <v>1520</v>
      </c>
      <c r="I11" s="362" t="s">
        <v>141</v>
      </c>
      <c r="J11" s="364">
        <v>4900</v>
      </c>
      <c r="K11" s="49"/>
      <c r="L11" s="49"/>
      <c r="M11" s="354"/>
      <c r="P11" s="280"/>
      <c r="Q11" s="19"/>
      <c r="R11" s="19"/>
      <c r="S11" s="280"/>
      <c r="T11" s="19"/>
      <c r="U11" s="19"/>
    </row>
    <row r="12" spans="1:21" ht="15">
      <c r="A12" s="19"/>
      <c r="B12" s="47"/>
      <c r="C12" s="48"/>
      <c r="D12" s="49"/>
      <c r="E12" s="49"/>
      <c r="F12" s="49"/>
      <c r="G12" s="49"/>
      <c r="H12" s="49"/>
      <c r="I12" s="49"/>
      <c r="J12" s="49"/>
      <c r="K12" s="49"/>
      <c r="L12" s="280"/>
      <c r="O12" s="283"/>
      <c r="P12" s="283"/>
      <c r="Q12" s="19"/>
      <c r="R12" s="19"/>
      <c r="S12" s="19"/>
      <c r="T12" s="19"/>
      <c r="U12" s="19"/>
    </row>
    <row r="13" spans="1:21" ht="15.75" thickBot="1">
      <c r="A13" s="29" t="s">
        <v>78</v>
      </c>
      <c r="B13" s="47"/>
      <c r="C13" s="48"/>
      <c r="D13" s="49"/>
      <c r="E13" s="49"/>
      <c r="F13" s="51" t="s">
        <v>144</v>
      </c>
      <c r="G13" s="51"/>
      <c r="H13" s="49"/>
      <c r="I13" s="49"/>
      <c r="J13" s="52"/>
      <c r="K13" s="52"/>
      <c r="L13" s="281"/>
      <c r="M13" s="282"/>
      <c r="N13" s="282"/>
      <c r="O13" s="290"/>
      <c r="P13" s="365"/>
      <c r="Q13" s="290"/>
      <c r="R13" s="283"/>
      <c r="S13" s="278"/>
      <c r="T13" s="283"/>
      <c r="U13" s="282"/>
    </row>
    <row r="14" spans="1:21" ht="15">
      <c r="A14" s="53"/>
      <c r="B14" s="366"/>
      <c r="C14" s="367" t="s">
        <v>185</v>
      </c>
      <c r="D14" s="368">
        <v>407.148</v>
      </c>
      <c r="E14" s="368">
        <v>37.89539</v>
      </c>
      <c r="F14" s="369"/>
      <c r="G14" s="367" t="s">
        <v>186</v>
      </c>
      <c r="H14" s="368">
        <v>30192.55458254237</v>
      </c>
      <c r="I14" s="367" t="s">
        <v>187</v>
      </c>
      <c r="J14" s="370">
        <v>767.334</v>
      </c>
      <c r="K14" s="286"/>
      <c r="L14" s="287"/>
      <c r="M14" s="282"/>
      <c r="N14" s="282"/>
      <c r="O14" s="290"/>
      <c r="P14" s="282"/>
      <c r="Q14" s="290"/>
      <c r="R14" s="287"/>
      <c r="S14" s="278"/>
      <c r="T14" s="283"/>
      <c r="U14" s="282"/>
    </row>
    <row r="15" spans="1:21" ht="15">
      <c r="A15" s="26"/>
      <c r="B15" s="371"/>
      <c r="C15" s="372" t="s">
        <v>188</v>
      </c>
      <c r="D15" s="373">
        <v>929.5</v>
      </c>
      <c r="E15" s="374">
        <v>69.63721523910955</v>
      </c>
      <c r="F15" s="375" t="s">
        <v>97</v>
      </c>
      <c r="G15" s="372" t="s">
        <v>189</v>
      </c>
      <c r="H15" s="376">
        <v>0.14157119392843617</v>
      </c>
      <c r="I15" s="377"/>
      <c r="J15" s="378"/>
      <c r="K15" s="379"/>
      <c r="L15" s="380"/>
      <c r="M15" s="288"/>
      <c r="N15" s="282"/>
      <c r="O15" s="290"/>
      <c r="P15" s="282"/>
      <c r="Q15" s="290"/>
      <c r="R15" s="287"/>
      <c r="S15" s="278"/>
      <c r="T15" s="283"/>
      <c r="U15" s="282"/>
    </row>
    <row r="16" spans="1:21" ht="15" thickBot="1">
      <c r="A16" s="26"/>
      <c r="B16" s="381"/>
      <c r="C16" s="382" t="s">
        <v>190</v>
      </c>
      <c r="D16" s="383">
        <v>37844.5669</v>
      </c>
      <c r="E16" s="383">
        <v>2638.9294299999997</v>
      </c>
      <c r="F16" s="383"/>
      <c r="G16" s="382" t="s">
        <v>190</v>
      </c>
      <c r="H16" s="383">
        <v>4274.396</v>
      </c>
      <c r="I16" s="382" t="s">
        <v>190</v>
      </c>
      <c r="J16" s="384">
        <v>9.866588</v>
      </c>
      <c r="K16" s="292"/>
      <c r="L16" s="293"/>
      <c r="M16" s="282"/>
      <c r="N16" s="282"/>
      <c r="O16" s="290"/>
      <c r="P16" s="282"/>
      <c r="Q16" s="290"/>
      <c r="R16" s="293"/>
      <c r="S16" s="278"/>
      <c r="T16" s="283"/>
      <c r="U16" s="282"/>
    </row>
    <row r="17" spans="1:21" ht="15">
      <c r="A17" s="26"/>
      <c r="B17" s="49"/>
      <c r="C17" s="72"/>
      <c r="D17" s="294"/>
      <c r="E17" s="295" t="s">
        <v>29</v>
      </c>
      <c r="F17" s="295"/>
      <c r="G17" s="295"/>
      <c r="H17" s="295"/>
      <c r="I17" s="295"/>
      <c r="J17" s="297"/>
      <c r="K17" s="297"/>
      <c r="L17" s="292"/>
      <c r="M17" s="282"/>
      <c r="N17" s="282"/>
      <c r="O17" s="290"/>
      <c r="P17" s="282"/>
      <c r="Q17" s="290"/>
      <c r="R17" s="19"/>
      <c r="S17" s="278"/>
      <c r="T17" s="283"/>
      <c r="U17" s="282"/>
    </row>
    <row r="18" spans="1:21" ht="14.25">
      <c r="A18" s="26"/>
      <c r="B18" s="27" t="s">
        <v>150</v>
      </c>
      <c r="C18" s="72"/>
      <c r="D18" s="385"/>
      <c r="E18" s="223"/>
      <c r="F18" s="223"/>
      <c r="G18" s="27" t="s">
        <v>191</v>
      </c>
      <c r="H18" s="386"/>
      <c r="I18" s="386"/>
      <c r="J18" s="73"/>
      <c r="K18" s="73"/>
      <c r="L18" s="73"/>
      <c r="M18" s="282"/>
      <c r="N18" s="282"/>
      <c r="O18" s="290"/>
      <c r="P18" s="282"/>
      <c r="Q18" s="290"/>
      <c r="R18" s="19"/>
      <c r="S18" s="278"/>
      <c r="T18" s="278"/>
      <c r="U18" s="19"/>
    </row>
    <row r="19" spans="1:21" ht="15" thickBot="1">
      <c r="A19" s="26"/>
      <c r="B19" s="49"/>
      <c r="C19" s="72"/>
      <c r="D19" s="223"/>
      <c r="E19" s="223"/>
      <c r="F19" s="223"/>
      <c r="G19" s="223"/>
      <c r="H19" s="223"/>
      <c r="I19" s="223"/>
      <c r="J19" s="73"/>
      <c r="K19" s="73"/>
      <c r="L19" s="73"/>
      <c r="M19" s="282"/>
      <c r="N19" s="282"/>
      <c r="O19" s="278"/>
      <c r="P19" s="282"/>
      <c r="Q19" s="19"/>
      <c r="R19" s="19"/>
      <c r="S19" s="290"/>
      <c r="T19" s="19"/>
      <c r="U19" s="19"/>
    </row>
    <row r="20" spans="1:16" ht="14.25">
      <c r="A20" s="26"/>
      <c r="B20" s="366"/>
      <c r="C20" s="367" t="s">
        <v>185</v>
      </c>
      <c r="D20" s="368">
        <v>299.05144068538203</v>
      </c>
      <c r="E20" s="368">
        <v>34.40122385385944</v>
      </c>
      <c r="F20" s="368"/>
      <c r="G20" s="367" t="s">
        <v>186</v>
      </c>
      <c r="H20" s="481">
        <v>27796.94915254237</v>
      </c>
      <c r="I20" s="387"/>
      <c r="J20" s="388"/>
      <c r="K20" s="379"/>
      <c r="L20" s="379"/>
      <c r="M20" s="282"/>
      <c r="N20" s="282"/>
      <c r="O20" s="282"/>
      <c r="P20" s="282"/>
    </row>
    <row r="21" spans="1:16" ht="14.25">
      <c r="A21" s="26"/>
      <c r="B21" s="371"/>
      <c r="C21" s="372" t="s">
        <v>188</v>
      </c>
      <c r="D21" s="373">
        <v>929.50393714325</v>
      </c>
      <c r="E21" s="374">
        <v>69.63721523910955</v>
      </c>
      <c r="F21" s="376"/>
      <c r="G21" s="372" t="s">
        <v>189</v>
      </c>
      <c r="H21" s="376">
        <v>0.14454999999999998</v>
      </c>
      <c r="I21" s="389"/>
      <c r="J21" s="390"/>
      <c r="K21" s="379"/>
      <c r="L21" s="379"/>
      <c r="M21" s="282"/>
      <c r="N21" s="278"/>
      <c r="O21" s="278"/>
      <c r="P21" s="282"/>
    </row>
    <row r="22" spans="1:21" ht="15" thickBot="1">
      <c r="A22" s="26"/>
      <c r="B22" s="381"/>
      <c r="C22" s="382" t="s">
        <v>190</v>
      </c>
      <c r="D22" s="383">
        <v>27796.94915254237</v>
      </c>
      <c r="E22" s="383">
        <v>2395.6054299999996</v>
      </c>
      <c r="F22" s="383"/>
      <c r="G22" s="382" t="s">
        <v>190</v>
      </c>
      <c r="H22" s="383">
        <v>4018.048999999999</v>
      </c>
      <c r="I22" s="391"/>
      <c r="J22" s="392"/>
      <c r="K22" s="379"/>
      <c r="L22" s="379"/>
      <c r="M22" s="282"/>
      <c r="N22" s="282"/>
      <c r="O22" s="282"/>
      <c r="P22" s="282"/>
      <c r="S22" s="393"/>
      <c r="T22" s="394"/>
      <c r="U22" s="282"/>
    </row>
    <row r="23" spans="1:28" ht="14.25">
      <c r="A23" s="26"/>
      <c r="B23" s="49"/>
      <c r="C23" s="72"/>
      <c r="D23" s="223"/>
      <c r="E23" s="482"/>
      <c r="H23" s="224"/>
      <c r="I23" s="224"/>
      <c r="K23" s="379"/>
      <c r="L23" s="379"/>
      <c r="Q23" s="395"/>
      <c r="R23" s="19"/>
      <c r="S23" s="396"/>
      <c r="T23" s="290"/>
      <c r="U23" s="282"/>
      <c r="V23" s="19"/>
      <c r="W23" s="19"/>
      <c r="X23" s="19"/>
      <c r="Y23" s="19"/>
      <c r="Z23" s="19"/>
      <c r="AA23" s="19"/>
      <c r="AB23" s="19"/>
    </row>
    <row r="24" spans="1:28" ht="14.25">
      <c r="A24" s="78" t="s">
        <v>73</v>
      </c>
      <c r="B24" s="78"/>
      <c r="C24" s="78"/>
      <c r="D24" s="171"/>
      <c r="E24" s="171"/>
      <c r="H24" s="171"/>
      <c r="I24" s="171"/>
      <c r="Q24" s="395"/>
      <c r="R24" s="19"/>
      <c r="S24" s="396"/>
      <c r="T24" s="290"/>
      <c r="U24" s="282"/>
      <c r="V24" s="19"/>
      <c r="W24" s="19"/>
      <c r="X24" s="19"/>
      <c r="Y24" s="19"/>
      <c r="Z24" s="19"/>
      <c r="AA24" s="19"/>
      <c r="AB24" s="19"/>
    </row>
    <row r="25" spans="1:28" ht="15.75" thickBot="1">
      <c r="A25" s="78"/>
      <c r="B25" s="78"/>
      <c r="C25" s="78"/>
      <c r="D25" s="397" t="s">
        <v>192</v>
      </c>
      <c r="E25" s="397" t="s">
        <v>192</v>
      </c>
      <c r="F25" s="171"/>
      <c r="G25" s="171"/>
      <c r="H25" s="398" t="s">
        <v>192</v>
      </c>
      <c r="I25" s="171"/>
      <c r="J25" s="398" t="s">
        <v>192</v>
      </c>
      <c r="K25" s="299"/>
      <c r="L25" s="79"/>
      <c r="Q25" s="395"/>
      <c r="R25" s="19"/>
      <c r="S25" s="396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4.25">
      <c r="A26" s="26"/>
      <c r="B26" s="399">
        <v>12</v>
      </c>
      <c r="C26" s="400" t="s">
        <v>153</v>
      </c>
      <c r="D26" s="401">
        <v>37844.5669</v>
      </c>
      <c r="E26" s="402">
        <v>2638.9294299999997</v>
      </c>
      <c r="F26" s="402"/>
      <c r="G26" s="400" t="s">
        <v>153</v>
      </c>
      <c r="H26" s="401">
        <v>4274.396</v>
      </c>
      <c r="I26" s="400" t="s">
        <v>153</v>
      </c>
      <c r="J26" s="403">
        <v>9.866588</v>
      </c>
      <c r="K26" s="292"/>
      <c r="L26" s="292"/>
      <c r="Q26" s="395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5.75" thickBot="1">
      <c r="A27" s="26"/>
      <c r="B27" s="404">
        <v>95</v>
      </c>
      <c r="C27" s="405" t="s">
        <v>154</v>
      </c>
      <c r="D27" s="406"/>
      <c r="E27" s="406"/>
      <c r="F27" s="406"/>
      <c r="G27" s="405" t="s">
        <v>154</v>
      </c>
      <c r="H27" s="407">
        <v>4018.048999999999</v>
      </c>
      <c r="I27" s="408"/>
      <c r="J27" s="409"/>
      <c r="K27" s="379"/>
      <c r="L27" s="292"/>
      <c r="M27" s="283"/>
      <c r="R27" s="282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12" ht="14.25">
      <c r="A28" s="26"/>
      <c r="B28" s="399">
        <v>20</v>
      </c>
      <c r="C28" s="400" t="s">
        <v>155</v>
      </c>
      <c r="D28" s="402">
        <v>0.184959</v>
      </c>
      <c r="E28" s="410">
        <v>0.144933</v>
      </c>
      <c r="F28" s="402"/>
      <c r="G28" s="400" t="s">
        <v>155</v>
      </c>
      <c r="H28" s="402">
        <v>1106.1106773600002</v>
      </c>
      <c r="I28" s="400" t="s">
        <v>155</v>
      </c>
      <c r="J28" s="411">
        <v>35.374258000000005</v>
      </c>
      <c r="K28" s="292"/>
      <c r="L28" s="292"/>
    </row>
    <row r="29" spans="1:13" ht="15">
      <c r="A29" s="26"/>
      <c r="B29" s="412">
        <v>25</v>
      </c>
      <c r="C29" s="413" t="s">
        <v>198</v>
      </c>
      <c r="D29" s="414">
        <v>0.18284</v>
      </c>
      <c r="E29" s="415">
        <v>0.100801</v>
      </c>
      <c r="F29" s="414"/>
      <c r="G29" s="413" t="s">
        <v>198</v>
      </c>
      <c r="H29" s="414">
        <v>930.429458705</v>
      </c>
      <c r="I29" s="413" t="s">
        <v>198</v>
      </c>
      <c r="J29" s="416">
        <v>20.349461</v>
      </c>
      <c r="K29" s="308"/>
      <c r="L29" s="292"/>
      <c r="M29" s="283"/>
    </row>
    <row r="30" spans="1:12" ht="15">
      <c r="A30" s="26"/>
      <c r="B30" s="417">
        <v>201</v>
      </c>
      <c r="C30" s="418" t="s">
        <v>157</v>
      </c>
      <c r="D30" s="419"/>
      <c r="E30" s="419"/>
      <c r="F30" s="419"/>
      <c r="G30" s="418" t="s">
        <v>157</v>
      </c>
      <c r="H30" s="419">
        <v>756.845</v>
      </c>
      <c r="I30" s="418" t="s">
        <v>157</v>
      </c>
      <c r="J30" s="420"/>
      <c r="K30" s="421"/>
      <c r="L30" s="292"/>
    </row>
    <row r="31" spans="1:12" ht="15.75" thickBot="1">
      <c r="A31" s="26"/>
      <c r="B31" s="417">
        <v>203</v>
      </c>
      <c r="C31" s="418" t="s">
        <v>199</v>
      </c>
      <c r="D31" s="419"/>
      <c r="E31" s="419"/>
      <c r="F31" s="419"/>
      <c r="G31" s="418" t="s">
        <v>199</v>
      </c>
      <c r="H31" s="419">
        <v>691.412</v>
      </c>
      <c r="I31" s="418" t="s">
        <v>199</v>
      </c>
      <c r="J31" s="420"/>
      <c r="K31" s="379"/>
      <c r="L31" s="292"/>
    </row>
    <row r="32" spans="1:12" ht="14.25">
      <c r="A32" s="26"/>
      <c r="B32" s="399">
        <v>100</v>
      </c>
      <c r="C32" s="422" t="s">
        <v>159</v>
      </c>
      <c r="D32" s="402"/>
      <c r="E32" s="402">
        <v>0</v>
      </c>
      <c r="F32" s="402"/>
      <c r="G32" s="422" t="s">
        <v>159</v>
      </c>
      <c r="H32" s="402">
        <v>1608.8</v>
      </c>
      <c r="I32" s="422" t="s">
        <v>159</v>
      </c>
      <c r="J32" s="423" t="s">
        <v>80</v>
      </c>
      <c r="K32" s="176"/>
      <c r="L32" s="176"/>
    </row>
    <row r="33" spans="1:12" ht="15">
      <c r="A33" s="26"/>
      <c r="B33" s="412">
        <v>104</v>
      </c>
      <c r="C33" s="413" t="s">
        <v>160</v>
      </c>
      <c r="D33" s="424"/>
      <c r="E33" s="424">
        <v>0</v>
      </c>
      <c r="F33" s="424"/>
      <c r="G33" s="413" t="s">
        <v>160</v>
      </c>
      <c r="H33" s="424"/>
      <c r="I33" s="413" t="s">
        <v>160</v>
      </c>
      <c r="J33" s="425" t="s">
        <v>80</v>
      </c>
      <c r="K33" s="312"/>
      <c r="L33" s="292"/>
    </row>
    <row r="34" spans="1:12" ht="15.75" thickBot="1">
      <c r="A34" s="26"/>
      <c r="B34" s="404">
        <v>105</v>
      </c>
      <c r="C34" s="426" t="s">
        <v>161</v>
      </c>
      <c r="D34" s="427"/>
      <c r="E34" s="427">
        <v>0</v>
      </c>
      <c r="F34" s="427"/>
      <c r="G34" s="426" t="s">
        <v>161</v>
      </c>
      <c r="H34" s="427"/>
      <c r="I34" s="426" t="s">
        <v>161</v>
      </c>
      <c r="J34" s="428" t="s">
        <v>80</v>
      </c>
      <c r="K34" s="312"/>
      <c r="L34" s="292"/>
    </row>
    <row r="35" spans="1:13" ht="15" thickBot="1">
      <c r="A35" s="26"/>
      <c r="B35" s="429">
        <v>991</v>
      </c>
      <c r="C35" s="430" t="s">
        <v>162</v>
      </c>
      <c r="D35" s="431">
        <v>37844.751858999996</v>
      </c>
      <c r="E35" s="431">
        <v>2639.0743629999997</v>
      </c>
      <c r="F35" s="431">
        <v>0</v>
      </c>
      <c r="G35" s="430" t="s">
        <v>162</v>
      </c>
      <c r="H35" s="431">
        <v>6989.30667736</v>
      </c>
      <c r="I35" s="430" t="s">
        <v>162</v>
      </c>
      <c r="J35" s="431">
        <v>45.240846000000005</v>
      </c>
      <c r="K35" s="292"/>
      <c r="L35" s="292"/>
      <c r="M35" s="278"/>
    </row>
    <row r="36" spans="1:16" ht="14.25">
      <c r="A36" s="26"/>
      <c r="B36" s="399">
        <v>30</v>
      </c>
      <c r="C36" s="432" t="s">
        <v>163</v>
      </c>
      <c r="D36" s="433">
        <v>0.9463210000000003</v>
      </c>
      <c r="E36" s="410">
        <v>0.0006789999999999999</v>
      </c>
      <c r="F36" s="402"/>
      <c r="G36" s="432" t="s">
        <v>163</v>
      </c>
      <c r="H36" s="402">
        <v>2998.4536624250004</v>
      </c>
      <c r="I36" s="432" t="s">
        <v>163</v>
      </c>
      <c r="J36" s="411">
        <v>4.730696</v>
      </c>
      <c r="K36" s="292"/>
      <c r="L36" s="292"/>
      <c r="M36" s="283"/>
      <c r="P36" s="283"/>
    </row>
    <row r="37" spans="1:13" ht="15">
      <c r="A37" s="34"/>
      <c r="B37" s="412">
        <v>35</v>
      </c>
      <c r="C37" s="434" t="s">
        <v>200</v>
      </c>
      <c r="D37" s="435">
        <v>0.9192220000000003</v>
      </c>
      <c r="E37" s="415">
        <v>0.000493</v>
      </c>
      <c r="F37" s="414"/>
      <c r="G37" s="434" t="s">
        <v>200</v>
      </c>
      <c r="H37" s="414">
        <v>2400.143866115</v>
      </c>
      <c r="I37" s="434" t="s">
        <v>200</v>
      </c>
      <c r="J37" s="416">
        <v>3.5713790000000007</v>
      </c>
      <c r="K37" s="308"/>
      <c r="L37" s="292"/>
      <c r="M37" s="283"/>
    </row>
    <row r="38" spans="1:13" ht="15">
      <c r="A38" s="26"/>
      <c r="B38" s="412">
        <v>301</v>
      </c>
      <c r="C38" s="434" t="s">
        <v>157</v>
      </c>
      <c r="D38" s="419"/>
      <c r="E38" s="419"/>
      <c r="F38" s="419"/>
      <c r="G38" s="434" t="s">
        <v>157</v>
      </c>
      <c r="H38" s="419">
        <v>818.655</v>
      </c>
      <c r="I38" s="434" t="s">
        <v>157</v>
      </c>
      <c r="J38" s="420"/>
      <c r="K38" s="421"/>
      <c r="L38" s="292"/>
      <c r="M38" s="283"/>
    </row>
    <row r="39" spans="1:13" ht="15.75" thickBot="1">
      <c r="A39" s="26"/>
      <c r="B39" s="404">
        <v>303</v>
      </c>
      <c r="C39" s="436" t="s">
        <v>201</v>
      </c>
      <c r="D39" s="419"/>
      <c r="E39" s="419"/>
      <c r="F39" s="419"/>
      <c r="G39" s="436" t="s">
        <v>201</v>
      </c>
      <c r="H39" s="419">
        <v>627.827</v>
      </c>
      <c r="I39" s="436" t="s">
        <v>201</v>
      </c>
      <c r="J39" s="420"/>
      <c r="K39" s="421"/>
      <c r="L39" s="292"/>
      <c r="M39" s="283"/>
    </row>
    <row r="40" spans="1:12" ht="14.25">
      <c r="A40" s="26"/>
      <c r="B40" s="399">
        <v>40</v>
      </c>
      <c r="C40" s="400" t="s">
        <v>166</v>
      </c>
      <c r="D40" s="402">
        <v>0</v>
      </c>
      <c r="E40" s="402">
        <v>0</v>
      </c>
      <c r="F40" s="402"/>
      <c r="G40" s="400" t="s">
        <v>166</v>
      </c>
      <c r="H40" s="402">
        <v>1566.791</v>
      </c>
      <c r="I40" s="400" t="s">
        <v>166</v>
      </c>
      <c r="J40" s="423" t="s">
        <v>80</v>
      </c>
      <c r="K40" s="176"/>
      <c r="L40" s="176"/>
    </row>
    <row r="41" spans="1:13" ht="15">
      <c r="A41" s="26"/>
      <c r="B41" s="412">
        <v>404</v>
      </c>
      <c r="C41" s="413" t="s">
        <v>160</v>
      </c>
      <c r="D41" s="424">
        <v>0</v>
      </c>
      <c r="E41" s="424">
        <v>0</v>
      </c>
      <c r="F41" s="424"/>
      <c r="G41" s="413" t="s">
        <v>160</v>
      </c>
      <c r="H41" s="424"/>
      <c r="I41" s="413" t="s">
        <v>160</v>
      </c>
      <c r="J41" s="425" t="s">
        <v>80</v>
      </c>
      <c r="K41" s="27"/>
      <c r="L41" s="292"/>
      <c r="M41" s="283"/>
    </row>
    <row r="42" spans="1:16" ht="15.75" thickBot="1">
      <c r="A42" s="26"/>
      <c r="B42" s="404">
        <v>405</v>
      </c>
      <c r="C42" s="426" t="s">
        <v>161</v>
      </c>
      <c r="D42" s="427">
        <v>0</v>
      </c>
      <c r="E42" s="427">
        <v>0</v>
      </c>
      <c r="F42" s="427"/>
      <c r="G42" s="426" t="s">
        <v>161</v>
      </c>
      <c r="H42" s="427"/>
      <c r="I42" s="426" t="s">
        <v>161</v>
      </c>
      <c r="J42" s="428" t="s">
        <v>80</v>
      </c>
      <c r="K42" s="312"/>
      <c r="L42" s="292"/>
      <c r="P42" s="283"/>
    </row>
    <row r="43" spans="1:13" ht="14.25">
      <c r="A43" s="26"/>
      <c r="B43" s="399">
        <v>50</v>
      </c>
      <c r="C43" s="400" t="s">
        <v>167</v>
      </c>
      <c r="D43" s="437">
        <v>37843.80553799999</v>
      </c>
      <c r="E43" s="437">
        <v>2639.0736839999995</v>
      </c>
      <c r="F43" s="437">
        <v>0</v>
      </c>
      <c r="G43" s="400" t="s">
        <v>167</v>
      </c>
      <c r="H43" s="437">
        <v>2424.0620149349998</v>
      </c>
      <c r="I43" s="400" t="s">
        <v>167</v>
      </c>
      <c r="J43" s="437">
        <v>40.51015</v>
      </c>
      <c r="K43" s="223"/>
      <c r="L43" s="223"/>
      <c r="M43" s="283"/>
    </row>
    <row r="44" spans="1:13" ht="15">
      <c r="A44" s="26"/>
      <c r="B44" s="438">
        <v>53</v>
      </c>
      <c r="C44" s="439" t="s">
        <v>168</v>
      </c>
      <c r="D44" s="437">
        <v>0</v>
      </c>
      <c r="E44" s="437">
        <v>0</v>
      </c>
      <c r="F44" s="437"/>
      <c r="G44" s="439" t="s">
        <v>168</v>
      </c>
      <c r="H44" s="437">
        <v>0</v>
      </c>
      <c r="I44" s="439" t="s">
        <v>168</v>
      </c>
      <c r="J44" s="440">
        <v>0</v>
      </c>
      <c r="K44" s="312"/>
      <c r="L44" s="292"/>
      <c r="M44" s="283"/>
    </row>
    <row r="45" spans="1:12" ht="15">
      <c r="A45" s="26"/>
      <c r="B45" s="438">
        <v>55</v>
      </c>
      <c r="C45" s="439" t="s">
        <v>169</v>
      </c>
      <c r="D45" s="437">
        <v>0</v>
      </c>
      <c r="E45" s="437">
        <v>0</v>
      </c>
      <c r="F45" s="437"/>
      <c r="G45" s="439" t="s">
        <v>169</v>
      </c>
      <c r="H45" s="437">
        <v>0</v>
      </c>
      <c r="I45" s="439" t="s">
        <v>169</v>
      </c>
      <c r="J45" s="441"/>
      <c r="K45" s="312"/>
      <c r="L45" s="292"/>
    </row>
    <row r="46" spans="1:12" ht="15">
      <c r="A46" s="34"/>
      <c r="B46" s="412">
        <v>551</v>
      </c>
      <c r="C46" s="442" t="s">
        <v>170</v>
      </c>
      <c r="D46" s="414">
        <v>0</v>
      </c>
      <c r="E46" s="414">
        <v>0</v>
      </c>
      <c r="F46" s="414"/>
      <c r="G46" s="442" t="s">
        <v>170</v>
      </c>
      <c r="H46" s="414">
        <v>0</v>
      </c>
      <c r="I46" s="442" t="s">
        <v>170</v>
      </c>
      <c r="J46" s="443"/>
      <c r="K46" s="312"/>
      <c r="L46" s="292"/>
    </row>
    <row r="47" spans="1:12" ht="15">
      <c r="A47" s="34"/>
      <c r="B47" s="412">
        <v>585</v>
      </c>
      <c r="C47" s="413" t="s">
        <v>202</v>
      </c>
      <c r="D47" s="414">
        <v>0</v>
      </c>
      <c r="E47" s="414">
        <v>0</v>
      </c>
      <c r="F47" s="414"/>
      <c r="G47" s="413" t="s">
        <v>202</v>
      </c>
      <c r="H47" s="414">
        <v>0</v>
      </c>
      <c r="I47" s="413" t="s">
        <v>202</v>
      </c>
      <c r="J47" s="443"/>
      <c r="K47" s="312"/>
      <c r="L47" s="292"/>
    </row>
    <row r="48" spans="1:15" ht="15">
      <c r="A48" s="26"/>
      <c r="B48" s="438">
        <v>60</v>
      </c>
      <c r="C48" s="439" t="s">
        <v>172</v>
      </c>
      <c r="D48" s="444">
        <v>10046.856385457624</v>
      </c>
      <c r="E48" s="437">
        <v>243.4682539999999</v>
      </c>
      <c r="F48" s="437"/>
      <c r="G48" s="439" t="s">
        <v>172</v>
      </c>
      <c r="H48" s="437">
        <v>290</v>
      </c>
      <c r="I48" s="439" t="s">
        <v>172</v>
      </c>
      <c r="J48" s="441"/>
      <c r="K48" s="312"/>
      <c r="L48" s="292"/>
      <c r="N48" s="278"/>
      <c r="O48" s="278"/>
    </row>
    <row r="49" spans="1:15" ht="15">
      <c r="A49" s="26"/>
      <c r="B49" s="412">
        <v>61</v>
      </c>
      <c r="C49" s="439" t="s">
        <v>194</v>
      </c>
      <c r="D49" s="444">
        <v>10046.856385457624</v>
      </c>
      <c r="E49" s="445">
        <v>243.4682539999999</v>
      </c>
      <c r="F49" s="414"/>
      <c r="G49" s="439" t="s">
        <v>194</v>
      </c>
      <c r="H49" s="445">
        <v>290</v>
      </c>
      <c r="I49" s="439" t="s">
        <v>194</v>
      </c>
      <c r="J49" s="443"/>
      <c r="K49" s="312"/>
      <c r="L49" s="292"/>
      <c r="M49" s="290"/>
      <c r="N49" s="278"/>
      <c r="O49" s="278"/>
    </row>
    <row r="50" spans="1:15" ht="15">
      <c r="A50" s="34"/>
      <c r="B50" s="412">
        <v>65</v>
      </c>
      <c r="C50" s="442" t="s">
        <v>175</v>
      </c>
      <c r="D50" s="444">
        <v>27796.94915254237</v>
      </c>
      <c r="E50" s="446">
        <v>2395.6054299999996</v>
      </c>
      <c r="F50" s="447"/>
      <c r="G50" s="442" t="s">
        <v>175</v>
      </c>
      <c r="H50" s="446"/>
      <c r="I50" s="442" t="s">
        <v>175</v>
      </c>
      <c r="J50" s="448"/>
      <c r="K50" s="323"/>
      <c r="L50" s="292"/>
      <c r="N50" s="278"/>
      <c r="O50" s="278"/>
    </row>
    <row r="51" spans="1:15" ht="14.25">
      <c r="A51" s="26"/>
      <c r="B51" s="438">
        <v>70</v>
      </c>
      <c r="C51" s="439" t="s">
        <v>23</v>
      </c>
      <c r="D51" s="449"/>
      <c r="E51" s="437"/>
      <c r="F51" s="450"/>
      <c r="G51" s="439" t="s">
        <v>23</v>
      </c>
      <c r="H51" s="444">
        <v>2134.0620149349998</v>
      </c>
      <c r="I51" s="439" t="s">
        <v>23</v>
      </c>
      <c r="J51" s="451">
        <v>40.51015</v>
      </c>
      <c r="K51" s="452"/>
      <c r="L51" s="292"/>
      <c r="M51" s="325"/>
      <c r="N51" s="278"/>
      <c r="O51" s="278"/>
    </row>
    <row r="52" spans="1:15" ht="14.25">
      <c r="A52" s="26"/>
      <c r="B52" s="438">
        <v>73</v>
      </c>
      <c r="C52" s="439" t="s">
        <v>177</v>
      </c>
      <c r="D52" s="450"/>
      <c r="E52" s="437"/>
      <c r="F52" s="450"/>
      <c r="G52" s="439" t="s">
        <v>177</v>
      </c>
      <c r="H52" s="444">
        <v>1707.249611948</v>
      </c>
      <c r="I52" s="439" t="s">
        <v>177</v>
      </c>
      <c r="J52" s="453"/>
      <c r="K52" s="223"/>
      <c r="L52" s="292"/>
      <c r="M52" s="283"/>
      <c r="N52" s="278"/>
      <c r="O52" s="278"/>
    </row>
    <row r="53" spans="1:12" ht="15.75" thickBot="1">
      <c r="A53" s="26"/>
      <c r="B53" s="454"/>
      <c r="C53" s="455"/>
      <c r="D53" s="456"/>
      <c r="E53" s="457"/>
      <c r="F53" s="456"/>
      <c r="G53" s="455"/>
      <c r="H53" s="456"/>
      <c r="I53" s="455"/>
      <c r="J53" s="392"/>
      <c r="K53" s="320"/>
      <c r="L53" s="312"/>
    </row>
    <row r="54" spans="1:10" ht="15.75" thickBot="1">
      <c r="A54" s="26"/>
      <c r="C54" s="329"/>
      <c r="D54" s="330"/>
      <c r="E54" s="331"/>
      <c r="F54" s="332"/>
      <c r="G54" s="329"/>
      <c r="H54" s="458"/>
      <c r="I54" s="329"/>
      <c r="J54" s="72"/>
    </row>
    <row r="55" spans="1:12" ht="15">
      <c r="A55" s="26"/>
      <c r="B55" s="459">
        <v>241</v>
      </c>
      <c r="C55" s="460" t="s">
        <v>178</v>
      </c>
      <c r="D55" s="461">
        <v>0</v>
      </c>
      <c r="E55" s="461">
        <v>0</v>
      </c>
      <c r="F55" s="461"/>
      <c r="G55" s="460" t="s">
        <v>178</v>
      </c>
      <c r="H55" s="461" t="s">
        <v>66</v>
      </c>
      <c r="I55" s="460" t="s">
        <v>178</v>
      </c>
      <c r="J55" s="462">
        <v>0</v>
      </c>
      <c r="K55" s="48"/>
      <c r="L55" s="48"/>
    </row>
    <row r="56" spans="1:12" ht="15.75" thickBot="1">
      <c r="A56" s="26"/>
      <c r="B56" s="404">
        <v>341</v>
      </c>
      <c r="C56" s="463" t="s">
        <v>179</v>
      </c>
      <c r="D56" s="427">
        <v>0</v>
      </c>
      <c r="E56" s="427">
        <v>0</v>
      </c>
      <c r="F56" s="427"/>
      <c r="G56" s="463" t="s">
        <v>179</v>
      </c>
      <c r="H56" s="427" t="s">
        <v>66</v>
      </c>
      <c r="I56" s="463" t="s">
        <v>179</v>
      </c>
      <c r="J56" s="464">
        <v>0</v>
      </c>
      <c r="K56" s="48"/>
      <c r="L56" s="48"/>
    </row>
    <row r="57" spans="2:12" ht="15">
      <c r="B57" s="156"/>
      <c r="C57" s="34"/>
      <c r="D57" s="243"/>
      <c r="E57" s="243"/>
      <c r="F57" s="243"/>
      <c r="G57" s="34"/>
      <c r="H57" s="243"/>
      <c r="I57" s="34"/>
      <c r="J57" s="34"/>
      <c r="K57" s="33"/>
      <c r="L57" s="33"/>
    </row>
    <row r="58" spans="1:12" ht="15.75" thickBot="1">
      <c r="A58" s="26" t="s">
        <v>180</v>
      </c>
      <c r="B58" s="156"/>
      <c r="C58" s="34"/>
      <c r="D58" s="243"/>
      <c r="E58" s="243"/>
      <c r="F58" s="243"/>
      <c r="G58" s="34"/>
      <c r="H58" s="243"/>
      <c r="I58" s="34"/>
      <c r="J58" s="34"/>
      <c r="K58" s="33"/>
      <c r="L58" s="33"/>
    </row>
    <row r="59" spans="1:12" ht="15">
      <c r="A59" s="34"/>
      <c r="B59" s="465">
        <v>45</v>
      </c>
      <c r="C59" s="466" t="s">
        <v>181</v>
      </c>
      <c r="D59" s="402">
        <v>0</v>
      </c>
      <c r="E59" s="402">
        <v>0</v>
      </c>
      <c r="F59" s="402"/>
      <c r="G59" s="466" t="s">
        <v>181</v>
      </c>
      <c r="H59" s="402">
        <v>-42.009000000000015</v>
      </c>
      <c r="I59" s="466" t="s">
        <v>181</v>
      </c>
      <c r="J59" s="467"/>
      <c r="K59" s="73"/>
      <c r="L59" s="73"/>
    </row>
    <row r="60" spans="1:24" ht="14.25">
      <c r="A60" s="26"/>
      <c r="B60" s="438">
        <v>80</v>
      </c>
      <c r="C60" s="468" t="s">
        <v>182</v>
      </c>
      <c r="D60" s="469">
        <v>1.0000201185369488</v>
      </c>
      <c r="E60" s="469">
        <v>0.9999453391540849</v>
      </c>
      <c r="F60" s="469"/>
      <c r="G60" s="468" t="s">
        <v>182</v>
      </c>
      <c r="H60" s="469">
        <v>1.7633195741960488</v>
      </c>
      <c r="I60" s="468" t="s">
        <v>182</v>
      </c>
      <c r="J60" s="469">
        <v>0.24355841684121138</v>
      </c>
      <c r="K60" s="338"/>
      <c r="L60" s="338"/>
      <c r="X60" s="395"/>
    </row>
    <row r="61" spans="1:24" ht="15" thickBot="1">
      <c r="A61" s="26"/>
      <c r="B61" s="470">
        <v>90</v>
      </c>
      <c r="C61" s="471" t="s">
        <v>183</v>
      </c>
      <c r="D61" s="472"/>
      <c r="E61" s="472"/>
      <c r="F61" s="472"/>
      <c r="G61" s="471" t="s">
        <v>183</v>
      </c>
      <c r="H61" s="473">
        <v>32.14888010408522</v>
      </c>
      <c r="I61" s="471" t="s">
        <v>183</v>
      </c>
      <c r="J61" s="474">
        <v>0.6102709041415443</v>
      </c>
      <c r="K61" s="340"/>
      <c r="L61" s="340"/>
      <c r="X61" s="264"/>
    </row>
    <row r="62" spans="1:12" ht="15">
      <c r="A62" s="26"/>
      <c r="B62" s="459"/>
      <c r="C62" s="460" t="s">
        <v>195</v>
      </c>
      <c r="D62" s="461"/>
      <c r="E62" s="461"/>
      <c r="F62" s="461"/>
      <c r="G62" s="460" t="s">
        <v>195</v>
      </c>
      <c r="H62" s="461"/>
      <c r="I62" s="460" t="s">
        <v>195</v>
      </c>
      <c r="J62" s="462"/>
      <c r="K62" s="48"/>
      <c r="L62" s="48"/>
    </row>
    <row r="63" spans="1:12" ht="15">
      <c r="A63" s="34"/>
      <c r="B63" s="169"/>
      <c r="C63" s="156" t="s">
        <v>196</v>
      </c>
      <c r="D63" s="475">
        <v>66380.602</v>
      </c>
      <c r="E63" s="475">
        <v>66380.602</v>
      </c>
      <c r="F63" s="475">
        <v>65820.916</v>
      </c>
      <c r="G63" s="475"/>
      <c r="H63" s="475">
        <v>66380.602</v>
      </c>
      <c r="I63" s="475"/>
      <c r="J63" s="475">
        <v>66380.602</v>
      </c>
      <c r="K63" s="33"/>
      <c r="L63" s="33"/>
    </row>
    <row r="64" spans="1:12" ht="15">
      <c r="A64" s="34"/>
      <c r="C64" s="78" t="s">
        <v>40</v>
      </c>
      <c r="D64" s="200"/>
      <c r="E64" s="476"/>
      <c r="F64" s="200"/>
      <c r="G64" s="200"/>
      <c r="H64" s="200"/>
      <c r="I64" s="200"/>
      <c r="J64" s="78"/>
      <c r="K64" s="341"/>
      <c r="L64" s="341"/>
    </row>
    <row r="65" spans="1:12" ht="15">
      <c r="A65" s="34"/>
      <c r="B65" s="169"/>
      <c r="C65" s="78" t="s">
        <v>41</v>
      </c>
      <c r="D65" s="33"/>
      <c r="E65" s="26"/>
      <c r="F65" s="477"/>
      <c r="G65" s="477"/>
      <c r="H65" s="26"/>
      <c r="I65" s="26"/>
      <c r="J65" s="478"/>
      <c r="K65" s="479"/>
      <c r="L65" s="479"/>
    </row>
    <row r="66" spans="1:12" ht="15.75">
      <c r="A66" s="15"/>
      <c r="C66" s="78" t="s">
        <v>42</v>
      </c>
      <c r="D66" s="19"/>
      <c r="E66" s="72"/>
      <c r="H66" s="72"/>
      <c r="I66" s="72"/>
      <c r="J66" s="178"/>
      <c r="K66" s="30"/>
      <c r="L66" s="30"/>
    </row>
    <row r="67" ht="14.25">
      <c r="C67" s="175" t="s">
        <v>43</v>
      </c>
    </row>
    <row r="68" ht="14.25">
      <c r="C68" s="175" t="s">
        <v>44</v>
      </c>
    </row>
    <row r="69" ht="14.25">
      <c r="C69" s="175" t="s">
        <v>45</v>
      </c>
    </row>
    <row r="70" ht="14.25">
      <c r="C70" s="175" t="s">
        <v>46</v>
      </c>
    </row>
    <row r="71" ht="14.25">
      <c r="C71" s="179"/>
    </row>
    <row r="74" ht="12.75">
      <c r="H74" s="16" t="s">
        <v>25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2"/>
  <colBreaks count="1" manualBreakCount="1">
    <brk id="9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16" customWidth="1"/>
    <col min="2" max="2" width="4.8515625" style="16" customWidth="1"/>
    <col min="3" max="3" width="48.421875" style="16" customWidth="1"/>
    <col min="4" max="5" width="15.7109375" style="16" customWidth="1"/>
    <col min="6" max="6" width="11.00390625" style="16" hidden="1" customWidth="1"/>
    <col min="7" max="7" width="46.00390625" style="16" customWidth="1"/>
    <col min="8" max="8" width="15.7109375" style="16" customWidth="1"/>
    <col min="9" max="9" width="46.00390625" style="16" customWidth="1"/>
    <col min="10" max="10" width="15.7109375" style="16" customWidth="1"/>
    <col min="11" max="11" width="12.8515625" style="19" customWidth="1"/>
    <col min="12" max="12" width="11.00390625" style="19" customWidth="1"/>
    <col min="13" max="13" width="10.7109375" style="19" customWidth="1"/>
    <col min="14" max="15" width="9.8515625" style="19" customWidth="1"/>
    <col min="16" max="16" width="10.8515625" style="19" customWidth="1"/>
    <col min="17" max="16384" width="11.421875" style="16" customWidth="1"/>
  </cols>
  <sheetData>
    <row r="1" spans="1:10" ht="15.75">
      <c r="A1" s="23"/>
      <c r="B1" s="204"/>
      <c r="C1" s="23"/>
      <c r="D1" s="23"/>
      <c r="E1" s="23"/>
      <c r="F1" s="19"/>
      <c r="G1" s="19"/>
      <c r="H1" s="23"/>
      <c r="I1" s="23"/>
      <c r="J1" s="19"/>
    </row>
    <row r="2" spans="1:10" ht="12.75">
      <c r="A2" s="205"/>
      <c r="B2" s="19"/>
      <c r="C2" s="19"/>
      <c r="D2" s="19"/>
      <c r="E2" s="19"/>
      <c r="F2" s="19"/>
      <c r="G2" s="19"/>
      <c r="H2" s="19"/>
      <c r="I2" s="19"/>
      <c r="J2" s="19"/>
    </row>
    <row r="3" spans="1:12" ht="18.75">
      <c r="A3" s="205"/>
      <c r="B3" s="344" t="s">
        <v>124</v>
      </c>
      <c r="C3" s="345"/>
      <c r="D3" s="346"/>
      <c r="E3" s="345"/>
      <c r="F3" s="345"/>
      <c r="G3" s="345"/>
      <c r="H3" s="345"/>
      <c r="I3" s="345"/>
      <c r="J3" s="345"/>
      <c r="K3" s="345"/>
      <c r="L3" s="345"/>
    </row>
    <row r="4" spans="1:10" ht="13.5" customHeight="1">
      <c r="A4" s="205"/>
      <c r="B4" s="19"/>
      <c r="C4" s="347"/>
      <c r="D4" s="19"/>
      <c r="E4" s="23"/>
      <c r="F4" s="24"/>
      <c r="G4" s="24"/>
      <c r="H4" s="23"/>
      <c r="I4" s="23"/>
      <c r="J4" s="19"/>
    </row>
    <row r="5" spans="1:12" ht="14.25">
      <c r="A5" s="205"/>
      <c r="B5" s="19"/>
      <c r="C5" s="19"/>
      <c r="D5" s="348"/>
      <c r="E5" s="348"/>
      <c r="F5" s="24"/>
      <c r="G5" s="480" t="s">
        <v>204</v>
      </c>
      <c r="H5" s="348"/>
      <c r="I5" s="348"/>
      <c r="J5" s="19"/>
      <c r="L5" s="27"/>
    </row>
    <row r="6" spans="1:12" ht="15">
      <c r="A6" s="29"/>
      <c r="B6" s="349" t="s">
        <v>125</v>
      </c>
      <c r="C6" s="28"/>
      <c r="D6" s="27" t="s">
        <v>15</v>
      </c>
      <c r="E6" s="29"/>
      <c r="F6" s="28"/>
      <c r="G6" s="28"/>
      <c r="I6" s="29"/>
      <c r="J6" s="28"/>
      <c r="K6" s="28"/>
      <c r="L6" s="28"/>
    </row>
    <row r="7" spans="1:15" ht="15.75" thickBot="1">
      <c r="A7" s="28"/>
      <c r="B7" s="350"/>
      <c r="C7" s="33"/>
      <c r="D7" s="29"/>
      <c r="E7" s="29"/>
      <c r="F7" s="29"/>
      <c r="G7" s="29"/>
      <c r="H7" s="29"/>
      <c r="I7" s="29"/>
      <c r="J7" s="28"/>
      <c r="K7" s="28"/>
      <c r="L7" s="27"/>
      <c r="O7" s="283"/>
    </row>
    <row r="8" spans="1:12" ht="15">
      <c r="A8" s="33"/>
      <c r="B8" s="351" t="s">
        <v>128</v>
      </c>
      <c r="C8" s="352"/>
      <c r="D8" s="353" t="s">
        <v>129</v>
      </c>
      <c r="E8" s="351" t="s">
        <v>130</v>
      </c>
      <c r="F8" s="351"/>
      <c r="G8" s="351"/>
      <c r="H8" s="351" t="s">
        <v>131</v>
      </c>
      <c r="I8" s="351"/>
      <c r="J8" s="351"/>
      <c r="K8" s="49"/>
      <c r="L8" s="354"/>
    </row>
    <row r="9" spans="1:13" ht="15">
      <c r="A9" s="33"/>
      <c r="B9" s="355" t="s">
        <v>132</v>
      </c>
      <c r="C9" s="356"/>
      <c r="D9" s="357"/>
      <c r="E9" s="355" t="s">
        <v>133</v>
      </c>
      <c r="F9" s="355" t="s">
        <v>134</v>
      </c>
      <c r="G9" s="355"/>
      <c r="H9" s="355"/>
      <c r="I9" s="355"/>
      <c r="J9" s="355" t="s">
        <v>135</v>
      </c>
      <c r="K9" s="49"/>
      <c r="L9" s="327"/>
      <c r="M9" s="354"/>
    </row>
    <row r="10" spans="1:21" ht="15">
      <c r="A10" s="33"/>
      <c r="B10" s="355" t="s">
        <v>136</v>
      </c>
      <c r="C10" s="356"/>
      <c r="D10" s="358" t="s">
        <v>137</v>
      </c>
      <c r="E10" s="359" t="s">
        <v>131</v>
      </c>
      <c r="F10" s="359"/>
      <c r="G10" s="359"/>
      <c r="H10" s="359" t="s">
        <v>139</v>
      </c>
      <c r="I10" s="355"/>
      <c r="J10" s="355"/>
      <c r="K10" s="49"/>
      <c r="L10" s="49"/>
      <c r="M10" s="354"/>
      <c r="Q10" s="360"/>
      <c r="R10" s="19"/>
      <c r="S10" s="19"/>
      <c r="T10" s="19"/>
      <c r="U10" s="19"/>
    </row>
    <row r="11" spans="1:21" ht="15.75" thickBot="1">
      <c r="A11" s="33"/>
      <c r="B11" s="361" t="s">
        <v>140</v>
      </c>
      <c r="C11" s="362" t="s">
        <v>141</v>
      </c>
      <c r="D11" s="363">
        <v>1511</v>
      </c>
      <c r="E11" s="361" t="s">
        <v>142</v>
      </c>
      <c r="F11" s="361">
        <v>1530</v>
      </c>
      <c r="G11" s="362" t="s">
        <v>141</v>
      </c>
      <c r="H11" s="361">
        <v>1520</v>
      </c>
      <c r="I11" s="362" t="s">
        <v>141</v>
      </c>
      <c r="J11" s="364">
        <v>4900</v>
      </c>
      <c r="K11" s="49"/>
      <c r="L11" s="49"/>
      <c r="M11" s="354"/>
      <c r="P11" s="280"/>
      <c r="Q11" s="19"/>
      <c r="R11" s="19"/>
      <c r="S11" s="280"/>
      <c r="T11" s="19"/>
      <c r="U11" s="19"/>
    </row>
    <row r="12" spans="1:21" ht="15">
      <c r="A12" s="19"/>
      <c r="B12" s="47"/>
      <c r="C12" s="48"/>
      <c r="D12" s="49"/>
      <c r="E12" s="49"/>
      <c r="F12" s="49"/>
      <c r="G12" s="49"/>
      <c r="H12" s="49"/>
      <c r="I12" s="49"/>
      <c r="J12" s="49"/>
      <c r="K12" s="49"/>
      <c r="L12" s="280"/>
      <c r="O12" s="283"/>
      <c r="P12" s="283"/>
      <c r="Q12" s="19"/>
      <c r="R12" s="19"/>
      <c r="S12" s="19"/>
      <c r="T12" s="19"/>
      <c r="U12" s="19"/>
    </row>
    <row r="13" spans="1:21" ht="15.75" thickBot="1">
      <c r="A13" s="29" t="s">
        <v>78</v>
      </c>
      <c r="B13" s="47"/>
      <c r="C13" s="48"/>
      <c r="D13" s="49"/>
      <c r="E13" s="49"/>
      <c r="F13" s="51" t="s">
        <v>144</v>
      </c>
      <c r="G13" s="51"/>
      <c r="H13" s="49"/>
      <c r="I13" s="49"/>
      <c r="J13" s="52"/>
      <c r="K13" s="52"/>
      <c r="L13" s="281"/>
      <c r="M13" s="282"/>
      <c r="N13" s="282"/>
      <c r="O13" s="290"/>
      <c r="P13" s="365"/>
      <c r="Q13" s="290"/>
      <c r="R13" s="283"/>
      <c r="S13" s="278"/>
      <c r="T13" s="283"/>
      <c r="U13" s="282"/>
    </row>
    <row r="14" spans="1:21" ht="15">
      <c r="A14" s="53"/>
      <c r="B14" s="366"/>
      <c r="C14" s="367" t="s">
        <v>185</v>
      </c>
      <c r="D14" s="368">
        <v>385.081</v>
      </c>
      <c r="E14" s="368">
        <v>38.02539</v>
      </c>
      <c r="F14" s="369"/>
      <c r="G14" s="367" t="s">
        <v>186</v>
      </c>
      <c r="H14" s="368">
        <v>28515.148840584574</v>
      </c>
      <c r="I14" s="367" t="s">
        <v>187</v>
      </c>
      <c r="J14" s="370">
        <v>800.834</v>
      </c>
      <c r="K14" s="286"/>
      <c r="L14" s="287"/>
      <c r="M14" s="282"/>
      <c r="N14" s="282"/>
      <c r="O14" s="290"/>
      <c r="P14" s="282"/>
      <c r="Q14" s="290"/>
      <c r="R14" s="287"/>
      <c r="S14" s="278"/>
      <c r="T14" s="283"/>
      <c r="U14" s="282"/>
    </row>
    <row r="15" spans="1:21" ht="15">
      <c r="A15" s="26"/>
      <c r="B15" s="371"/>
      <c r="C15" s="372" t="s">
        <v>188</v>
      </c>
      <c r="D15" s="373">
        <v>870.15</v>
      </c>
      <c r="E15" s="374">
        <v>69.3991417313537</v>
      </c>
      <c r="F15" s="375" t="s">
        <v>97</v>
      </c>
      <c r="G15" s="372" t="s">
        <v>189</v>
      </c>
      <c r="H15" s="376">
        <v>0.1408625647530604</v>
      </c>
      <c r="I15" s="377"/>
      <c r="J15" s="378"/>
      <c r="K15" s="379"/>
      <c r="L15" s="380"/>
      <c r="M15" s="288"/>
      <c r="N15" s="282"/>
      <c r="O15" s="290"/>
      <c r="P15" s="282"/>
      <c r="Q15" s="290"/>
      <c r="R15" s="287"/>
      <c r="S15" s="278"/>
      <c r="T15" s="283"/>
      <c r="U15" s="282"/>
    </row>
    <row r="16" spans="1:21" ht="15" thickBot="1">
      <c r="A16" s="26"/>
      <c r="B16" s="381"/>
      <c r="C16" s="382" t="s">
        <v>190</v>
      </c>
      <c r="D16" s="383">
        <v>33507.6702</v>
      </c>
      <c r="E16" s="383">
        <v>2638.9294299999997</v>
      </c>
      <c r="F16" s="383"/>
      <c r="G16" s="382" t="s">
        <v>190</v>
      </c>
      <c r="H16" s="383">
        <v>4016.7169999999996</v>
      </c>
      <c r="I16" s="382" t="s">
        <v>190</v>
      </c>
      <c r="J16" s="384">
        <v>15.960103</v>
      </c>
      <c r="K16" s="292"/>
      <c r="L16" s="293"/>
      <c r="M16" s="282"/>
      <c r="N16" s="282"/>
      <c r="O16" s="290"/>
      <c r="P16" s="282"/>
      <c r="Q16" s="290"/>
      <c r="R16" s="293"/>
      <c r="S16" s="278"/>
      <c r="T16" s="283"/>
      <c r="U16" s="282"/>
    </row>
    <row r="17" spans="1:21" ht="15">
      <c r="A17" s="26"/>
      <c r="B17" s="49"/>
      <c r="C17" s="72"/>
      <c r="D17" s="294"/>
      <c r="E17" s="295" t="s">
        <v>29</v>
      </c>
      <c r="F17" s="295"/>
      <c r="G17" s="295"/>
      <c r="H17" s="295"/>
      <c r="I17" s="295"/>
      <c r="J17" s="297"/>
      <c r="K17" s="297"/>
      <c r="L17" s="292"/>
      <c r="M17" s="282"/>
      <c r="N17" s="282"/>
      <c r="O17" s="290"/>
      <c r="P17" s="282"/>
      <c r="Q17" s="290"/>
      <c r="R17" s="19"/>
      <c r="S17" s="278"/>
      <c r="T17" s="283"/>
      <c r="U17" s="282"/>
    </row>
    <row r="18" spans="1:21" ht="14.25">
      <c r="A18" s="26"/>
      <c r="B18" s="27" t="s">
        <v>150</v>
      </c>
      <c r="C18" s="72"/>
      <c r="D18" s="385"/>
      <c r="E18" s="223"/>
      <c r="F18" s="223"/>
      <c r="G18" s="27" t="s">
        <v>191</v>
      </c>
      <c r="H18" s="386"/>
      <c r="I18" s="386"/>
      <c r="J18" s="73"/>
      <c r="K18" s="73"/>
      <c r="L18" s="73"/>
      <c r="M18" s="282"/>
      <c r="N18" s="282"/>
      <c r="O18" s="290"/>
      <c r="P18" s="282"/>
      <c r="Q18" s="290"/>
      <c r="R18" s="19"/>
      <c r="S18" s="278"/>
      <c r="T18" s="278"/>
      <c r="U18" s="19"/>
    </row>
    <row r="19" spans="1:21" ht="15" thickBot="1">
      <c r="A19" s="26"/>
      <c r="B19" s="49"/>
      <c r="C19" s="72"/>
      <c r="D19" s="223"/>
      <c r="E19" s="223"/>
      <c r="F19" s="223"/>
      <c r="G19" s="223"/>
      <c r="H19" s="223"/>
      <c r="I19" s="223"/>
      <c r="J19" s="73"/>
      <c r="K19" s="73"/>
      <c r="L19" s="73"/>
      <c r="M19" s="282"/>
      <c r="N19" s="282"/>
      <c r="O19" s="278"/>
      <c r="P19" s="282"/>
      <c r="Q19" s="19"/>
      <c r="R19" s="19"/>
      <c r="S19" s="290"/>
      <c r="T19" s="19"/>
      <c r="U19" s="19"/>
    </row>
    <row r="20" spans="1:16" ht="14.25">
      <c r="A20" s="26"/>
      <c r="B20" s="366"/>
      <c r="C20" s="367" t="s">
        <v>185</v>
      </c>
      <c r="D20" s="368">
        <v>300.1742537173271</v>
      </c>
      <c r="E20" s="368">
        <v>34.519237129379285</v>
      </c>
      <c r="F20" s="368"/>
      <c r="G20" s="367" t="s">
        <v>186</v>
      </c>
      <c r="H20" s="481">
        <v>26119.543410584574</v>
      </c>
      <c r="I20" s="387"/>
      <c r="J20" s="388"/>
      <c r="K20" s="379"/>
      <c r="L20" s="379"/>
      <c r="M20" s="282"/>
      <c r="N20" s="282"/>
      <c r="O20" s="282"/>
      <c r="P20" s="282"/>
    </row>
    <row r="21" spans="1:16" ht="14.25">
      <c r="A21" s="26"/>
      <c r="B21" s="371"/>
      <c r="C21" s="372" t="s">
        <v>188</v>
      </c>
      <c r="D21" s="373">
        <v>870.1460264204154</v>
      </c>
      <c r="E21" s="374">
        <v>69.3991417313537</v>
      </c>
      <c r="F21" s="376"/>
      <c r="G21" s="372" t="s">
        <v>189</v>
      </c>
      <c r="H21" s="376">
        <v>0.14454999999999998</v>
      </c>
      <c r="I21" s="389"/>
      <c r="J21" s="390"/>
      <c r="K21" s="379"/>
      <c r="L21" s="379"/>
      <c r="M21" s="282"/>
      <c r="N21" s="278"/>
      <c r="O21" s="278"/>
      <c r="P21" s="282"/>
    </row>
    <row r="22" spans="1:21" ht="15" thickBot="1">
      <c r="A22" s="26"/>
      <c r="B22" s="381"/>
      <c r="C22" s="382" t="s">
        <v>190</v>
      </c>
      <c r="D22" s="383">
        <v>26119.543410584574</v>
      </c>
      <c r="E22" s="383">
        <v>2395.6054299999996</v>
      </c>
      <c r="F22" s="383"/>
      <c r="G22" s="382" t="s">
        <v>190</v>
      </c>
      <c r="H22" s="383">
        <v>3775.58</v>
      </c>
      <c r="I22" s="391"/>
      <c r="J22" s="392"/>
      <c r="K22" s="379"/>
      <c r="L22" s="379"/>
      <c r="M22" s="282"/>
      <c r="N22" s="282"/>
      <c r="O22" s="282"/>
      <c r="P22" s="282"/>
      <c r="S22" s="393"/>
      <c r="T22" s="394"/>
      <c r="U22" s="282"/>
    </row>
    <row r="23" spans="1:28" ht="14.25">
      <c r="A23" s="26"/>
      <c r="B23" s="49"/>
      <c r="C23" s="72"/>
      <c r="D23" s="223"/>
      <c r="E23" s="482"/>
      <c r="H23" s="224"/>
      <c r="I23" s="224"/>
      <c r="K23" s="379"/>
      <c r="L23" s="379"/>
      <c r="Q23" s="395"/>
      <c r="R23" s="19"/>
      <c r="S23" s="396"/>
      <c r="T23" s="290"/>
      <c r="U23" s="282"/>
      <c r="V23" s="19"/>
      <c r="W23" s="19"/>
      <c r="X23" s="19"/>
      <c r="Y23" s="19"/>
      <c r="Z23" s="19"/>
      <c r="AA23" s="19"/>
      <c r="AB23" s="19"/>
    </row>
    <row r="24" spans="1:28" ht="14.25">
      <c r="A24" s="78" t="s">
        <v>73</v>
      </c>
      <c r="B24" s="78"/>
      <c r="C24" s="78"/>
      <c r="D24" s="171"/>
      <c r="E24" s="171"/>
      <c r="H24" s="171"/>
      <c r="I24" s="171"/>
      <c r="Q24" s="395"/>
      <c r="R24" s="19"/>
      <c r="S24" s="396"/>
      <c r="T24" s="290"/>
      <c r="U24" s="282"/>
      <c r="V24" s="19"/>
      <c r="W24" s="19"/>
      <c r="X24" s="19"/>
      <c r="Y24" s="19"/>
      <c r="Z24" s="19"/>
      <c r="AA24" s="19"/>
      <c r="AB24" s="19"/>
    </row>
    <row r="25" spans="1:28" ht="15.75" thickBot="1">
      <c r="A25" s="78"/>
      <c r="B25" s="78"/>
      <c r="C25" s="78"/>
      <c r="D25" s="397" t="s">
        <v>192</v>
      </c>
      <c r="E25" s="397" t="s">
        <v>192</v>
      </c>
      <c r="F25" s="171"/>
      <c r="G25" s="171"/>
      <c r="H25" s="398" t="s">
        <v>192</v>
      </c>
      <c r="I25" s="171"/>
      <c r="J25" s="398" t="s">
        <v>192</v>
      </c>
      <c r="K25" s="299"/>
      <c r="L25" s="79"/>
      <c r="Q25" s="395"/>
      <c r="R25" s="19"/>
      <c r="S25" s="396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4.25">
      <c r="A26" s="26"/>
      <c r="B26" s="399">
        <v>12</v>
      </c>
      <c r="C26" s="400" t="s">
        <v>153</v>
      </c>
      <c r="D26" s="401">
        <v>33507.6702</v>
      </c>
      <c r="E26" s="402">
        <v>2638.9294299999997</v>
      </c>
      <c r="F26" s="402"/>
      <c r="G26" s="400" t="s">
        <v>153</v>
      </c>
      <c r="H26" s="401">
        <v>4016.7169999999996</v>
      </c>
      <c r="I26" s="400" t="s">
        <v>153</v>
      </c>
      <c r="J26" s="403">
        <v>15.960103</v>
      </c>
      <c r="K26" s="292"/>
      <c r="L26" s="292"/>
      <c r="Q26" s="395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5.75" thickBot="1">
      <c r="A27" s="26"/>
      <c r="B27" s="404">
        <v>95</v>
      </c>
      <c r="C27" s="405" t="s">
        <v>154</v>
      </c>
      <c r="D27" s="406"/>
      <c r="E27" s="406"/>
      <c r="F27" s="406"/>
      <c r="G27" s="405" t="s">
        <v>154</v>
      </c>
      <c r="H27" s="407">
        <v>3775.58</v>
      </c>
      <c r="I27" s="408"/>
      <c r="J27" s="409"/>
      <c r="K27" s="379"/>
      <c r="L27" s="292"/>
      <c r="M27" s="283"/>
      <c r="R27" s="282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12" ht="14.25">
      <c r="A28" s="26"/>
      <c r="B28" s="399">
        <v>20</v>
      </c>
      <c r="C28" s="400" t="s">
        <v>155</v>
      </c>
      <c r="D28" s="402">
        <v>0.20495500000000003</v>
      </c>
      <c r="E28" s="410">
        <v>0.058706</v>
      </c>
      <c r="F28" s="402"/>
      <c r="G28" s="400" t="s">
        <v>155</v>
      </c>
      <c r="H28" s="402">
        <v>1098.359</v>
      </c>
      <c r="I28" s="400" t="s">
        <v>155</v>
      </c>
      <c r="J28" s="411">
        <v>33.33408500000001</v>
      </c>
      <c r="K28" s="292"/>
      <c r="L28" s="292"/>
    </row>
    <row r="29" spans="1:13" ht="15">
      <c r="A29" s="26"/>
      <c r="B29" s="412">
        <v>25</v>
      </c>
      <c r="C29" s="413" t="s">
        <v>198</v>
      </c>
      <c r="D29" s="414">
        <v>0.202685</v>
      </c>
      <c r="E29" s="415">
        <v>0.003219</v>
      </c>
      <c r="F29" s="414"/>
      <c r="G29" s="413" t="s">
        <v>198</v>
      </c>
      <c r="H29" s="414">
        <v>953.906</v>
      </c>
      <c r="I29" s="413" t="s">
        <v>198</v>
      </c>
      <c r="J29" s="416">
        <v>17.249006</v>
      </c>
      <c r="K29" s="308"/>
      <c r="L29" s="292"/>
      <c r="M29" s="283"/>
    </row>
    <row r="30" spans="1:12" ht="15">
      <c r="A30" s="26"/>
      <c r="B30" s="417">
        <v>201</v>
      </c>
      <c r="C30" s="418" t="s">
        <v>157</v>
      </c>
      <c r="D30" s="419"/>
      <c r="E30" s="419"/>
      <c r="F30" s="419"/>
      <c r="G30" s="418" t="s">
        <v>157</v>
      </c>
      <c r="H30" s="419">
        <v>769.981</v>
      </c>
      <c r="I30" s="418" t="s">
        <v>157</v>
      </c>
      <c r="J30" s="420"/>
      <c r="K30" s="421"/>
      <c r="L30" s="292"/>
    </row>
    <row r="31" spans="1:12" ht="15.75" thickBot="1">
      <c r="A31" s="26"/>
      <c r="B31" s="417">
        <v>203</v>
      </c>
      <c r="C31" s="418" t="s">
        <v>199</v>
      </c>
      <c r="D31" s="419"/>
      <c r="E31" s="419"/>
      <c r="F31" s="419"/>
      <c r="G31" s="418" t="s">
        <v>199</v>
      </c>
      <c r="H31" s="419">
        <v>706.34</v>
      </c>
      <c r="I31" s="418" t="s">
        <v>199</v>
      </c>
      <c r="J31" s="420"/>
      <c r="K31" s="379"/>
      <c r="L31" s="292"/>
    </row>
    <row r="32" spans="1:12" ht="14.25">
      <c r="A32" s="26"/>
      <c r="B32" s="399">
        <v>100</v>
      </c>
      <c r="C32" s="422" t="s">
        <v>159</v>
      </c>
      <c r="D32" s="402"/>
      <c r="E32" s="402">
        <v>0</v>
      </c>
      <c r="F32" s="402"/>
      <c r="G32" s="422" t="s">
        <v>159</v>
      </c>
      <c r="H32" s="402">
        <v>1757.791</v>
      </c>
      <c r="I32" s="422" t="s">
        <v>159</v>
      </c>
      <c r="J32" s="423" t="s">
        <v>80</v>
      </c>
      <c r="K32" s="176"/>
      <c r="L32" s="176"/>
    </row>
    <row r="33" spans="1:12" ht="15">
      <c r="A33" s="26"/>
      <c r="B33" s="412">
        <v>104</v>
      </c>
      <c r="C33" s="413" t="s">
        <v>160</v>
      </c>
      <c r="D33" s="424"/>
      <c r="E33" s="424">
        <v>0</v>
      </c>
      <c r="F33" s="424"/>
      <c r="G33" s="413" t="s">
        <v>160</v>
      </c>
      <c r="H33" s="424"/>
      <c r="I33" s="413" t="s">
        <v>160</v>
      </c>
      <c r="J33" s="425" t="s">
        <v>80</v>
      </c>
      <c r="K33" s="312"/>
      <c r="L33" s="292"/>
    </row>
    <row r="34" spans="1:12" ht="15.75" thickBot="1">
      <c r="A34" s="26"/>
      <c r="B34" s="404">
        <v>105</v>
      </c>
      <c r="C34" s="426" t="s">
        <v>161</v>
      </c>
      <c r="D34" s="427"/>
      <c r="E34" s="427">
        <v>0</v>
      </c>
      <c r="F34" s="427"/>
      <c r="G34" s="426" t="s">
        <v>161</v>
      </c>
      <c r="H34" s="427"/>
      <c r="I34" s="426" t="s">
        <v>161</v>
      </c>
      <c r="J34" s="428" t="s">
        <v>80</v>
      </c>
      <c r="K34" s="312"/>
      <c r="L34" s="292"/>
    </row>
    <row r="35" spans="1:13" ht="15" thickBot="1">
      <c r="A35" s="26"/>
      <c r="B35" s="429">
        <v>991</v>
      </c>
      <c r="C35" s="430" t="s">
        <v>162</v>
      </c>
      <c r="D35" s="431">
        <v>33507.875155</v>
      </c>
      <c r="E35" s="431">
        <v>2638.9881359999995</v>
      </c>
      <c r="F35" s="431">
        <v>0</v>
      </c>
      <c r="G35" s="430" t="s">
        <v>162</v>
      </c>
      <c r="H35" s="431">
        <v>6872.866999999999</v>
      </c>
      <c r="I35" s="430" t="s">
        <v>162</v>
      </c>
      <c r="J35" s="431">
        <v>49.294188000000005</v>
      </c>
      <c r="K35" s="292"/>
      <c r="L35" s="292"/>
      <c r="M35" s="278"/>
    </row>
    <row r="36" spans="1:16" ht="14.25">
      <c r="A36" s="26"/>
      <c r="B36" s="399">
        <v>30</v>
      </c>
      <c r="C36" s="432" t="s">
        <v>163</v>
      </c>
      <c r="D36" s="433">
        <v>1.248432</v>
      </c>
      <c r="E36" s="410">
        <v>0.0006070000000000001</v>
      </c>
      <c r="F36" s="402"/>
      <c r="G36" s="432" t="s">
        <v>163</v>
      </c>
      <c r="H36" s="402">
        <v>3017.944</v>
      </c>
      <c r="I36" s="432" t="s">
        <v>163</v>
      </c>
      <c r="J36" s="411">
        <v>5.087001</v>
      </c>
      <c r="K36" s="292"/>
      <c r="L36" s="292"/>
      <c r="M36" s="283"/>
      <c r="P36" s="283"/>
    </row>
    <row r="37" spans="1:13" ht="15">
      <c r="A37" s="34"/>
      <c r="B37" s="412">
        <v>35</v>
      </c>
      <c r="C37" s="434" t="s">
        <v>200</v>
      </c>
      <c r="D37" s="435">
        <v>1.003347</v>
      </c>
      <c r="E37" s="415">
        <v>0.0005960000000000001</v>
      </c>
      <c r="F37" s="414"/>
      <c r="G37" s="434" t="s">
        <v>200</v>
      </c>
      <c r="H37" s="414">
        <v>2498.356</v>
      </c>
      <c r="I37" s="434" t="s">
        <v>200</v>
      </c>
      <c r="J37" s="416">
        <v>3.651162</v>
      </c>
      <c r="K37" s="308"/>
      <c r="L37" s="292"/>
      <c r="M37" s="283"/>
    </row>
    <row r="38" spans="1:13" ht="15">
      <c r="A38" s="26"/>
      <c r="B38" s="412">
        <v>301</v>
      </c>
      <c r="C38" s="434" t="s">
        <v>157</v>
      </c>
      <c r="D38" s="419"/>
      <c r="E38" s="419"/>
      <c r="F38" s="419"/>
      <c r="G38" s="434" t="s">
        <v>157</v>
      </c>
      <c r="H38" s="419">
        <v>835.427</v>
      </c>
      <c r="I38" s="434" t="s">
        <v>157</v>
      </c>
      <c r="J38" s="420"/>
      <c r="K38" s="421"/>
      <c r="L38" s="292"/>
      <c r="M38" s="283"/>
    </row>
    <row r="39" spans="1:13" ht="15.75" thickBot="1">
      <c r="A39" s="26"/>
      <c r="B39" s="404">
        <v>303</v>
      </c>
      <c r="C39" s="436" t="s">
        <v>201</v>
      </c>
      <c r="D39" s="419"/>
      <c r="E39" s="419"/>
      <c r="F39" s="419"/>
      <c r="G39" s="436" t="s">
        <v>201</v>
      </c>
      <c r="H39" s="419">
        <v>642.415</v>
      </c>
      <c r="I39" s="436" t="s">
        <v>201</v>
      </c>
      <c r="J39" s="420"/>
      <c r="K39" s="421"/>
      <c r="L39" s="292"/>
      <c r="M39" s="283"/>
    </row>
    <row r="40" spans="1:12" ht="14.25">
      <c r="A40" s="26"/>
      <c r="B40" s="399">
        <v>40</v>
      </c>
      <c r="C40" s="400" t="s">
        <v>166</v>
      </c>
      <c r="D40" s="402">
        <v>0</v>
      </c>
      <c r="E40" s="402">
        <v>0</v>
      </c>
      <c r="F40" s="402"/>
      <c r="G40" s="400" t="s">
        <v>166</v>
      </c>
      <c r="H40" s="402">
        <v>1456.048</v>
      </c>
      <c r="I40" s="400" t="s">
        <v>166</v>
      </c>
      <c r="J40" s="423" t="s">
        <v>80</v>
      </c>
      <c r="K40" s="176"/>
      <c r="L40" s="176"/>
    </row>
    <row r="41" spans="1:13" ht="15">
      <c r="A41" s="26"/>
      <c r="B41" s="412">
        <v>404</v>
      </c>
      <c r="C41" s="413" t="s">
        <v>160</v>
      </c>
      <c r="D41" s="424">
        <v>0</v>
      </c>
      <c r="E41" s="424">
        <v>0</v>
      </c>
      <c r="F41" s="424"/>
      <c r="G41" s="413" t="s">
        <v>160</v>
      </c>
      <c r="H41" s="424"/>
      <c r="I41" s="413" t="s">
        <v>160</v>
      </c>
      <c r="J41" s="425" t="s">
        <v>80</v>
      </c>
      <c r="K41" s="27"/>
      <c r="L41" s="292"/>
      <c r="M41" s="283"/>
    </row>
    <row r="42" spans="1:16" ht="15.75" thickBot="1">
      <c r="A42" s="26"/>
      <c r="B42" s="404">
        <v>405</v>
      </c>
      <c r="C42" s="426" t="s">
        <v>161</v>
      </c>
      <c r="D42" s="427">
        <v>0</v>
      </c>
      <c r="E42" s="427">
        <v>0</v>
      </c>
      <c r="F42" s="427"/>
      <c r="G42" s="426" t="s">
        <v>161</v>
      </c>
      <c r="H42" s="427"/>
      <c r="I42" s="426" t="s">
        <v>161</v>
      </c>
      <c r="J42" s="428" t="s">
        <v>80</v>
      </c>
      <c r="K42" s="312"/>
      <c r="L42" s="292"/>
      <c r="P42" s="283"/>
    </row>
    <row r="43" spans="1:13" ht="14.25">
      <c r="A43" s="26"/>
      <c r="B43" s="399">
        <v>50</v>
      </c>
      <c r="C43" s="400" t="s">
        <v>167</v>
      </c>
      <c r="D43" s="437">
        <v>33506.626723</v>
      </c>
      <c r="E43" s="437">
        <v>2638.9875289999995</v>
      </c>
      <c r="F43" s="437">
        <v>0</v>
      </c>
      <c r="G43" s="400" t="s">
        <v>167</v>
      </c>
      <c r="H43" s="437">
        <v>2398.875</v>
      </c>
      <c r="I43" s="400" t="s">
        <v>167</v>
      </c>
      <c r="J43" s="437">
        <v>44.207187000000005</v>
      </c>
      <c r="K43" s="223"/>
      <c r="L43" s="223"/>
      <c r="M43" s="283"/>
    </row>
    <row r="44" spans="1:13" ht="15">
      <c r="A44" s="26"/>
      <c r="B44" s="438">
        <v>53</v>
      </c>
      <c r="C44" s="439" t="s">
        <v>168</v>
      </c>
      <c r="D44" s="437">
        <v>0</v>
      </c>
      <c r="E44" s="437">
        <v>0</v>
      </c>
      <c r="F44" s="437"/>
      <c r="G44" s="439" t="s">
        <v>168</v>
      </c>
      <c r="H44" s="437">
        <v>0</v>
      </c>
      <c r="I44" s="439" t="s">
        <v>168</v>
      </c>
      <c r="J44" s="440">
        <v>0</v>
      </c>
      <c r="K44" s="312"/>
      <c r="L44" s="292"/>
      <c r="M44" s="283"/>
    </row>
    <row r="45" spans="1:12" ht="15">
      <c r="A45" s="26"/>
      <c r="B45" s="438">
        <v>55</v>
      </c>
      <c r="C45" s="439" t="s">
        <v>169</v>
      </c>
      <c r="D45" s="437">
        <v>0</v>
      </c>
      <c r="E45" s="437">
        <v>0</v>
      </c>
      <c r="F45" s="437"/>
      <c r="G45" s="439" t="s">
        <v>169</v>
      </c>
      <c r="H45" s="437">
        <v>0</v>
      </c>
      <c r="I45" s="439" t="s">
        <v>169</v>
      </c>
      <c r="J45" s="441"/>
      <c r="K45" s="312"/>
      <c r="L45" s="292"/>
    </row>
    <row r="46" spans="1:12" ht="15">
      <c r="A46" s="34"/>
      <c r="B46" s="412">
        <v>551</v>
      </c>
      <c r="C46" s="442" t="s">
        <v>170</v>
      </c>
      <c r="D46" s="414">
        <v>0</v>
      </c>
      <c r="E46" s="414">
        <v>0</v>
      </c>
      <c r="F46" s="414"/>
      <c r="G46" s="442" t="s">
        <v>170</v>
      </c>
      <c r="H46" s="414">
        <v>0</v>
      </c>
      <c r="I46" s="442" t="s">
        <v>170</v>
      </c>
      <c r="J46" s="443"/>
      <c r="K46" s="312"/>
      <c r="L46" s="292"/>
    </row>
    <row r="47" spans="1:12" ht="15">
      <c r="A47" s="34"/>
      <c r="B47" s="412">
        <v>585</v>
      </c>
      <c r="C47" s="413" t="s">
        <v>202</v>
      </c>
      <c r="D47" s="414">
        <v>0</v>
      </c>
      <c r="E47" s="414">
        <v>0</v>
      </c>
      <c r="F47" s="414"/>
      <c r="G47" s="413" t="s">
        <v>202</v>
      </c>
      <c r="H47" s="414">
        <v>0</v>
      </c>
      <c r="I47" s="413" t="s">
        <v>202</v>
      </c>
      <c r="J47" s="443"/>
      <c r="K47" s="312"/>
      <c r="L47" s="292"/>
    </row>
    <row r="48" spans="1:15" ht="15">
      <c r="A48" s="26"/>
      <c r="B48" s="438">
        <v>60</v>
      </c>
      <c r="C48" s="439" t="s">
        <v>172</v>
      </c>
      <c r="D48" s="444">
        <v>7387.083312415427</v>
      </c>
      <c r="E48" s="437">
        <v>243.38209899999993</v>
      </c>
      <c r="F48" s="437"/>
      <c r="G48" s="439" t="s">
        <v>172</v>
      </c>
      <c r="H48" s="437">
        <v>320</v>
      </c>
      <c r="I48" s="439" t="s">
        <v>172</v>
      </c>
      <c r="J48" s="441"/>
      <c r="K48" s="312"/>
      <c r="L48" s="292"/>
      <c r="N48" s="278"/>
      <c r="O48" s="278"/>
    </row>
    <row r="49" spans="1:15" ht="15">
      <c r="A49" s="26"/>
      <c r="B49" s="412">
        <v>61</v>
      </c>
      <c r="C49" s="439" t="s">
        <v>194</v>
      </c>
      <c r="D49" s="444">
        <v>7387.083312415427</v>
      </c>
      <c r="E49" s="445">
        <v>243.38209899999993</v>
      </c>
      <c r="F49" s="414"/>
      <c r="G49" s="439" t="s">
        <v>194</v>
      </c>
      <c r="H49" s="445">
        <v>320</v>
      </c>
      <c r="I49" s="439" t="s">
        <v>194</v>
      </c>
      <c r="J49" s="443"/>
      <c r="K49" s="312"/>
      <c r="L49" s="292"/>
      <c r="M49" s="290"/>
      <c r="N49" s="278"/>
      <c r="O49" s="278"/>
    </row>
    <row r="50" spans="1:15" ht="15">
      <c r="A50" s="34"/>
      <c r="B50" s="412">
        <v>65</v>
      </c>
      <c r="C50" s="442" t="s">
        <v>175</v>
      </c>
      <c r="D50" s="444">
        <v>26119.543410584574</v>
      </c>
      <c r="E50" s="446">
        <v>2395.6054299999996</v>
      </c>
      <c r="F50" s="447"/>
      <c r="G50" s="442" t="s">
        <v>175</v>
      </c>
      <c r="H50" s="446"/>
      <c r="I50" s="442" t="s">
        <v>175</v>
      </c>
      <c r="J50" s="448"/>
      <c r="K50" s="323"/>
      <c r="L50" s="292"/>
      <c r="N50" s="278"/>
      <c r="O50" s="278"/>
    </row>
    <row r="51" spans="1:15" ht="14.25">
      <c r="A51" s="26"/>
      <c r="B51" s="438">
        <v>70</v>
      </c>
      <c r="C51" s="439" t="s">
        <v>23</v>
      </c>
      <c r="D51" s="449"/>
      <c r="E51" s="437"/>
      <c r="F51" s="450"/>
      <c r="G51" s="439" t="s">
        <v>23</v>
      </c>
      <c r="H51" s="444">
        <v>2078.875</v>
      </c>
      <c r="I51" s="439" t="s">
        <v>23</v>
      </c>
      <c r="J51" s="451">
        <v>44.207187000000005</v>
      </c>
      <c r="K51" s="452"/>
      <c r="L51" s="292"/>
      <c r="M51" s="325"/>
      <c r="N51" s="278"/>
      <c r="O51" s="278"/>
    </row>
    <row r="52" spans="1:15" ht="14.25">
      <c r="A52" s="26"/>
      <c r="B52" s="438">
        <v>73</v>
      </c>
      <c r="C52" s="439" t="s">
        <v>177</v>
      </c>
      <c r="D52" s="450"/>
      <c r="E52" s="437"/>
      <c r="F52" s="450"/>
      <c r="G52" s="439" t="s">
        <v>177</v>
      </c>
      <c r="H52" s="444">
        <v>1663.1</v>
      </c>
      <c r="I52" s="439" t="s">
        <v>177</v>
      </c>
      <c r="J52" s="453"/>
      <c r="K52" s="223"/>
      <c r="L52" s="292"/>
      <c r="M52" s="283"/>
      <c r="N52" s="278"/>
      <c r="O52" s="278"/>
    </row>
    <row r="53" spans="1:12" ht="15.75" thickBot="1">
      <c r="A53" s="26"/>
      <c r="B53" s="454"/>
      <c r="C53" s="455"/>
      <c r="D53" s="456"/>
      <c r="E53" s="457"/>
      <c r="F53" s="456"/>
      <c r="G53" s="455"/>
      <c r="H53" s="456"/>
      <c r="I53" s="455"/>
      <c r="J53" s="392"/>
      <c r="K53" s="320"/>
      <c r="L53" s="312"/>
    </row>
    <row r="54" spans="1:10" ht="15.75" thickBot="1">
      <c r="A54" s="26"/>
      <c r="C54" s="329"/>
      <c r="D54" s="330"/>
      <c r="E54" s="331"/>
      <c r="F54" s="332"/>
      <c r="G54" s="329"/>
      <c r="H54" s="458"/>
      <c r="I54" s="329"/>
      <c r="J54" s="72"/>
    </row>
    <row r="55" spans="1:12" ht="15">
      <c r="A55" s="26"/>
      <c r="B55" s="459">
        <v>241</v>
      </c>
      <c r="C55" s="460" t="s">
        <v>178</v>
      </c>
      <c r="D55" s="461">
        <v>0</v>
      </c>
      <c r="E55" s="461">
        <v>0</v>
      </c>
      <c r="F55" s="461"/>
      <c r="G55" s="460" t="s">
        <v>178</v>
      </c>
      <c r="H55" s="461" t="s">
        <v>66</v>
      </c>
      <c r="I55" s="460" t="s">
        <v>178</v>
      </c>
      <c r="J55" s="462">
        <v>0</v>
      </c>
      <c r="K55" s="48"/>
      <c r="L55" s="48"/>
    </row>
    <row r="56" spans="1:12" ht="15.75" thickBot="1">
      <c r="A56" s="26"/>
      <c r="B56" s="404">
        <v>341</v>
      </c>
      <c r="C56" s="463" t="s">
        <v>179</v>
      </c>
      <c r="D56" s="427">
        <v>0</v>
      </c>
      <c r="E56" s="427">
        <v>0</v>
      </c>
      <c r="F56" s="427"/>
      <c r="G56" s="463" t="s">
        <v>179</v>
      </c>
      <c r="H56" s="427" t="s">
        <v>66</v>
      </c>
      <c r="I56" s="463" t="s">
        <v>179</v>
      </c>
      <c r="J56" s="464">
        <v>0</v>
      </c>
      <c r="K56" s="48"/>
      <c r="L56" s="48"/>
    </row>
    <row r="57" spans="2:12" ht="15">
      <c r="B57" s="156"/>
      <c r="C57" s="34"/>
      <c r="D57" s="243"/>
      <c r="E57" s="243"/>
      <c r="F57" s="243"/>
      <c r="G57" s="34"/>
      <c r="H57" s="243"/>
      <c r="I57" s="34"/>
      <c r="J57" s="34"/>
      <c r="K57" s="33"/>
      <c r="L57" s="33"/>
    </row>
    <row r="58" spans="1:12" ht="15.75" thickBot="1">
      <c r="A58" s="26" t="s">
        <v>180</v>
      </c>
      <c r="B58" s="156"/>
      <c r="C58" s="34"/>
      <c r="D58" s="243"/>
      <c r="E58" s="243"/>
      <c r="F58" s="243"/>
      <c r="G58" s="34"/>
      <c r="H58" s="243"/>
      <c r="I58" s="34"/>
      <c r="J58" s="34"/>
      <c r="K58" s="33"/>
      <c r="L58" s="33"/>
    </row>
    <row r="59" spans="1:12" ht="15">
      <c r="A59" s="34"/>
      <c r="B59" s="465">
        <v>45</v>
      </c>
      <c r="C59" s="466" t="s">
        <v>181</v>
      </c>
      <c r="D59" s="402">
        <v>0</v>
      </c>
      <c r="E59" s="402">
        <v>0</v>
      </c>
      <c r="F59" s="402"/>
      <c r="G59" s="466" t="s">
        <v>181</v>
      </c>
      <c r="H59" s="402">
        <v>-301.74299999999994</v>
      </c>
      <c r="I59" s="466" t="s">
        <v>181</v>
      </c>
      <c r="J59" s="467"/>
      <c r="K59" s="73"/>
      <c r="L59" s="73"/>
    </row>
    <row r="60" spans="1:24" ht="14.25">
      <c r="A60" s="26"/>
      <c r="B60" s="438">
        <v>80</v>
      </c>
      <c r="C60" s="468" t="s">
        <v>182</v>
      </c>
      <c r="D60" s="469">
        <v>1.000031142406803</v>
      </c>
      <c r="E60" s="469">
        <v>0.9999779843597738</v>
      </c>
      <c r="F60" s="469"/>
      <c r="G60" s="468" t="s">
        <v>182</v>
      </c>
      <c r="H60" s="469">
        <v>1.6744169662862805</v>
      </c>
      <c r="I60" s="468" t="s">
        <v>182</v>
      </c>
      <c r="J60" s="469">
        <v>0.36102959910115967</v>
      </c>
      <c r="K60" s="338"/>
      <c r="L60" s="338"/>
      <c r="X60" s="395"/>
    </row>
    <row r="61" spans="1:24" ht="15" thickBot="1">
      <c r="A61" s="26"/>
      <c r="B61" s="470">
        <v>90</v>
      </c>
      <c r="C61" s="471" t="s">
        <v>183</v>
      </c>
      <c r="D61" s="472"/>
      <c r="E61" s="472"/>
      <c r="F61" s="472"/>
      <c r="G61" s="471" t="s">
        <v>183</v>
      </c>
      <c r="H61" s="473">
        <v>31.15547794043043</v>
      </c>
      <c r="I61" s="471" t="s">
        <v>183</v>
      </c>
      <c r="J61" s="474">
        <v>0.6659654427358161</v>
      </c>
      <c r="K61" s="340"/>
      <c r="L61" s="340"/>
      <c r="X61" s="264"/>
    </row>
    <row r="62" spans="1:12" ht="15">
      <c r="A62" s="26"/>
      <c r="B62" s="459"/>
      <c r="C62" s="460" t="s">
        <v>195</v>
      </c>
      <c r="D62" s="461"/>
      <c r="E62" s="461"/>
      <c r="F62" s="461"/>
      <c r="G62" s="460" t="s">
        <v>195</v>
      </c>
      <c r="H62" s="461"/>
      <c r="I62" s="460" t="s">
        <v>195</v>
      </c>
      <c r="J62" s="462"/>
      <c r="K62" s="48"/>
      <c r="L62" s="48"/>
    </row>
    <row r="63" spans="1:12" ht="15">
      <c r="A63" s="34"/>
      <c r="B63" s="169"/>
      <c r="C63" s="156" t="s">
        <v>196</v>
      </c>
      <c r="D63" s="475">
        <v>66725.826</v>
      </c>
      <c r="E63" s="475">
        <v>66725.826</v>
      </c>
      <c r="F63" s="475">
        <v>65820.916</v>
      </c>
      <c r="G63" s="475"/>
      <c r="H63" s="475">
        <v>66725.826</v>
      </c>
      <c r="I63" s="475"/>
      <c r="J63" s="475">
        <v>66380.602</v>
      </c>
      <c r="K63" s="33"/>
      <c r="L63" s="33"/>
    </row>
    <row r="64" spans="1:12" ht="15">
      <c r="A64" s="34"/>
      <c r="C64" s="78" t="s">
        <v>40</v>
      </c>
      <c r="D64" s="200"/>
      <c r="E64" s="476"/>
      <c r="F64" s="200"/>
      <c r="G64" s="200"/>
      <c r="H64" s="200"/>
      <c r="I64" s="200"/>
      <c r="J64" s="78"/>
      <c r="K64" s="341"/>
      <c r="L64" s="341"/>
    </row>
    <row r="65" spans="1:12" ht="15">
      <c r="A65" s="34"/>
      <c r="B65" s="169"/>
      <c r="C65" s="78" t="s">
        <v>41</v>
      </c>
      <c r="D65" s="33"/>
      <c r="E65" s="26"/>
      <c r="F65" s="477"/>
      <c r="G65" s="477"/>
      <c r="H65" s="26"/>
      <c r="I65" s="26"/>
      <c r="J65" s="478"/>
      <c r="K65" s="479"/>
      <c r="L65" s="479"/>
    </row>
    <row r="66" spans="1:12" ht="15.75">
      <c r="A66" s="15"/>
      <c r="C66" s="78" t="s">
        <v>42</v>
      </c>
      <c r="D66" s="19"/>
      <c r="E66" s="72"/>
      <c r="H66" s="72"/>
      <c r="I66" s="72"/>
      <c r="J66" s="178"/>
      <c r="K66" s="30"/>
      <c r="L66" s="30"/>
    </row>
    <row r="67" ht="14.25">
      <c r="C67" s="175" t="s">
        <v>43</v>
      </c>
    </row>
    <row r="68" ht="14.25">
      <c r="C68" s="175" t="s">
        <v>44</v>
      </c>
    </row>
    <row r="69" ht="14.25">
      <c r="C69" s="175" t="s">
        <v>45</v>
      </c>
    </row>
    <row r="70" ht="14.25">
      <c r="C70" s="175" t="s">
        <v>46</v>
      </c>
    </row>
    <row r="71" ht="14.25">
      <c r="C71" s="179"/>
    </row>
    <row r="74" ht="12.75">
      <c r="H74" s="16" t="s">
        <v>25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2"/>
  <colBreaks count="1" manualBreakCount="1">
    <brk id="9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B74"/>
  <sheetViews>
    <sheetView showGridLines="0" zoomScalePageLayoutView="0" workbookViewId="0" topLeftCell="A46">
      <selection activeCell="D64" sqref="D64"/>
    </sheetView>
  </sheetViews>
  <sheetFormatPr defaultColWidth="11.421875" defaultRowHeight="12.75"/>
  <cols>
    <col min="1" max="1" width="3.8515625" style="16" customWidth="1"/>
    <col min="2" max="2" width="4.8515625" style="16" customWidth="1"/>
    <col min="3" max="3" width="48.421875" style="16" customWidth="1"/>
    <col min="4" max="5" width="15.7109375" style="16" customWidth="1"/>
    <col min="6" max="6" width="11.00390625" style="16" hidden="1" customWidth="1"/>
    <col min="7" max="7" width="46.00390625" style="16" customWidth="1"/>
    <col min="8" max="8" width="15.7109375" style="16" customWidth="1"/>
    <col min="9" max="9" width="46.00390625" style="16" customWidth="1"/>
    <col min="10" max="10" width="15.7109375" style="16" customWidth="1"/>
    <col min="11" max="11" width="12.8515625" style="19" customWidth="1"/>
    <col min="12" max="12" width="11.00390625" style="19" customWidth="1"/>
    <col min="13" max="13" width="10.7109375" style="19" customWidth="1"/>
    <col min="14" max="15" width="9.8515625" style="19" customWidth="1"/>
    <col min="16" max="16" width="10.8515625" style="19" customWidth="1"/>
    <col min="17" max="16384" width="11.421875" style="16" customWidth="1"/>
  </cols>
  <sheetData>
    <row r="1" spans="1:10" ht="15.75">
      <c r="A1" s="23"/>
      <c r="B1" s="204"/>
      <c r="C1" s="23"/>
      <c r="D1" s="23"/>
      <c r="E1" s="23"/>
      <c r="F1" s="19"/>
      <c r="G1" s="19"/>
      <c r="H1" s="23"/>
      <c r="I1" s="23"/>
      <c r="J1" s="19"/>
    </row>
    <row r="2" spans="1:10" ht="12.75">
      <c r="A2" s="205"/>
      <c r="B2" s="19"/>
      <c r="C2" s="19"/>
      <c r="D2" s="19"/>
      <c r="E2" s="19"/>
      <c r="F2" s="19"/>
      <c r="G2" s="19"/>
      <c r="H2" s="19"/>
      <c r="I2" s="19"/>
      <c r="J2" s="19"/>
    </row>
    <row r="3" spans="1:12" ht="18.75">
      <c r="A3" s="205"/>
      <c r="B3" s="344" t="s">
        <v>124</v>
      </c>
      <c r="C3" s="345"/>
      <c r="D3" s="346"/>
      <c r="E3" s="345"/>
      <c r="F3" s="345"/>
      <c r="G3" s="345"/>
      <c r="H3" s="345"/>
      <c r="I3" s="345"/>
      <c r="J3" s="345"/>
      <c r="K3" s="345"/>
      <c r="L3" s="345"/>
    </row>
    <row r="4" spans="1:10" ht="13.5" customHeight="1">
      <c r="A4" s="205"/>
      <c r="B4" s="19"/>
      <c r="C4" s="347"/>
      <c r="D4" s="19"/>
      <c r="E4" s="23"/>
      <c r="F4" s="24"/>
      <c r="G4" s="24"/>
      <c r="H4" s="23"/>
      <c r="I4" s="23"/>
      <c r="J4" s="19"/>
    </row>
    <row r="5" spans="1:12" ht="14.25">
      <c r="A5" s="205"/>
      <c r="B5" s="19"/>
      <c r="C5" s="19"/>
      <c r="D5" s="348"/>
      <c r="E5" s="348"/>
      <c r="F5" s="24"/>
      <c r="G5" s="480" t="s">
        <v>206</v>
      </c>
      <c r="H5" s="348"/>
      <c r="I5" s="348"/>
      <c r="J5" s="19"/>
      <c r="L5" s="27"/>
    </row>
    <row r="6" spans="1:12" ht="15">
      <c r="A6" s="29"/>
      <c r="B6" s="349" t="s">
        <v>125</v>
      </c>
      <c r="C6" s="28"/>
      <c r="D6" s="27" t="s">
        <v>15</v>
      </c>
      <c r="E6" s="29"/>
      <c r="F6" s="28"/>
      <c r="G6" s="28"/>
      <c r="I6" s="29"/>
      <c r="J6" s="28"/>
      <c r="K6" s="28"/>
      <c r="L6" s="28"/>
    </row>
    <row r="7" spans="1:15" ht="15.75" thickBot="1">
      <c r="A7" s="28"/>
      <c r="B7" s="350"/>
      <c r="C7" s="33"/>
      <c r="D7" s="29"/>
      <c r="E7" s="29"/>
      <c r="F7" s="29"/>
      <c r="G7" s="29"/>
      <c r="H7" s="29"/>
      <c r="I7" s="29"/>
      <c r="J7" s="28"/>
      <c r="K7" s="28"/>
      <c r="L7" s="27"/>
      <c r="O7" s="283"/>
    </row>
    <row r="8" spans="1:12" ht="15">
      <c r="A8" s="33"/>
      <c r="B8" s="351" t="s">
        <v>128</v>
      </c>
      <c r="C8" s="352"/>
      <c r="D8" s="353" t="s">
        <v>129</v>
      </c>
      <c r="E8" s="351" t="s">
        <v>130</v>
      </c>
      <c r="F8" s="351"/>
      <c r="G8" s="351"/>
      <c r="H8" s="351" t="s">
        <v>131</v>
      </c>
      <c r="I8" s="351"/>
      <c r="J8" s="351"/>
      <c r="K8" s="49"/>
      <c r="L8" s="354"/>
    </row>
    <row r="9" spans="1:13" ht="15">
      <c r="A9" s="33"/>
      <c r="B9" s="355" t="s">
        <v>132</v>
      </c>
      <c r="C9" s="356"/>
      <c r="D9" s="357"/>
      <c r="E9" s="355" t="s">
        <v>133</v>
      </c>
      <c r="F9" s="355" t="s">
        <v>134</v>
      </c>
      <c r="G9" s="355"/>
      <c r="H9" s="355"/>
      <c r="I9" s="355"/>
      <c r="J9" s="355" t="s">
        <v>135</v>
      </c>
      <c r="K9" s="49"/>
      <c r="L9" s="327"/>
      <c r="M9" s="354"/>
    </row>
    <row r="10" spans="1:21" ht="15">
      <c r="A10" s="33"/>
      <c r="B10" s="355" t="s">
        <v>136</v>
      </c>
      <c r="C10" s="356"/>
      <c r="D10" s="358" t="s">
        <v>137</v>
      </c>
      <c r="E10" s="359" t="s">
        <v>131</v>
      </c>
      <c r="F10" s="359"/>
      <c r="G10" s="359"/>
      <c r="H10" s="359" t="s">
        <v>139</v>
      </c>
      <c r="I10" s="355"/>
      <c r="J10" s="355"/>
      <c r="K10" s="49"/>
      <c r="L10" s="49"/>
      <c r="M10" s="354"/>
      <c r="Q10" s="360"/>
      <c r="R10" s="19"/>
      <c r="S10" s="19"/>
      <c r="T10" s="19"/>
      <c r="U10" s="19"/>
    </row>
    <row r="11" spans="1:21" ht="15.75" thickBot="1">
      <c r="A11" s="33"/>
      <c r="B11" s="361" t="s">
        <v>140</v>
      </c>
      <c r="C11" s="362" t="s">
        <v>141</v>
      </c>
      <c r="D11" s="363">
        <v>1511</v>
      </c>
      <c r="E11" s="361" t="s">
        <v>142</v>
      </c>
      <c r="F11" s="361">
        <v>1530</v>
      </c>
      <c r="G11" s="362" t="s">
        <v>141</v>
      </c>
      <c r="H11" s="361">
        <v>1520</v>
      </c>
      <c r="I11" s="362" t="s">
        <v>141</v>
      </c>
      <c r="J11" s="364">
        <v>4900</v>
      </c>
      <c r="K11" s="49"/>
      <c r="L11" s="49"/>
      <c r="M11" s="354"/>
      <c r="P11" s="280"/>
      <c r="Q11" s="19"/>
      <c r="R11" s="19"/>
      <c r="S11" s="280"/>
      <c r="T11" s="19"/>
      <c r="U11" s="19"/>
    </row>
    <row r="12" spans="1:21" ht="15">
      <c r="A12" s="19"/>
      <c r="B12" s="47"/>
      <c r="C12" s="48"/>
      <c r="D12" s="49"/>
      <c r="E12" s="49"/>
      <c r="F12" s="49"/>
      <c r="G12" s="49"/>
      <c r="H12" s="49"/>
      <c r="I12" s="49"/>
      <c r="J12" s="49"/>
      <c r="K12" s="49"/>
      <c r="L12" s="280"/>
      <c r="O12" s="283"/>
      <c r="P12" s="283"/>
      <c r="Q12" s="19"/>
      <c r="R12" s="19"/>
      <c r="S12" s="19"/>
      <c r="T12" s="19"/>
      <c r="U12" s="19"/>
    </row>
    <row r="13" spans="1:21" ht="15.75" thickBot="1">
      <c r="A13" s="29" t="s">
        <v>78</v>
      </c>
      <c r="B13" s="47"/>
      <c r="C13" s="48"/>
      <c r="D13" s="49"/>
      <c r="E13" s="49"/>
      <c r="F13" s="51" t="s">
        <v>144</v>
      </c>
      <c r="G13" s="51"/>
      <c r="H13" s="49"/>
      <c r="I13" s="49"/>
      <c r="J13" s="52"/>
      <c r="K13" s="52"/>
      <c r="L13" s="281"/>
      <c r="M13" s="282"/>
      <c r="N13" s="282"/>
      <c r="O13" s="290"/>
      <c r="P13" s="365"/>
      <c r="Q13" s="290"/>
      <c r="R13" s="283"/>
      <c r="S13" s="278"/>
      <c r="T13" s="283"/>
      <c r="U13" s="282"/>
    </row>
    <row r="14" spans="1:21" ht="15">
      <c r="A14" s="53"/>
      <c r="B14" s="366"/>
      <c r="C14" s="367" t="s">
        <v>185</v>
      </c>
      <c r="D14" s="368">
        <v>404.985</v>
      </c>
      <c r="E14" s="368">
        <v>38.02539</v>
      </c>
      <c r="F14" s="369"/>
      <c r="G14" s="367" t="s">
        <v>186</v>
      </c>
      <c r="H14" s="368">
        <v>30409.303112462818</v>
      </c>
      <c r="I14" s="367" t="s">
        <v>187</v>
      </c>
      <c r="J14" s="370">
        <v>803.766</v>
      </c>
      <c r="K14" s="286"/>
      <c r="L14" s="287"/>
      <c r="M14" s="282"/>
      <c r="N14" s="282"/>
      <c r="O14" s="290"/>
      <c r="P14" s="282"/>
      <c r="Q14" s="290"/>
      <c r="R14" s="287"/>
      <c r="S14" s="278"/>
      <c r="T14" s="283"/>
      <c r="U14" s="282"/>
    </row>
    <row r="15" spans="1:21" ht="15">
      <c r="A15" s="26"/>
      <c r="B15" s="371"/>
      <c r="C15" s="372" t="s">
        <v>188</v>
      </c>
      <c r="D15" s="373">
        <v>853.71</v>
      </c>
      <c r="E15" s="374">
        <v>69.3991417313537</v>
      </c>
      <c r="F15" s="375" t="s">
        <v>97</v>
      </c>
      <c r="G15" s="372" t="s">
        <v>189</v>
      </c>
      <c r="H15" s="376">
        <v>0.14142625972370376</v>
      </c>
      <c r="I15" s="377"/>
      <c r="J15" s="378"/>
      <c r="K15" s="379"/>
      <c r="L15" s="380"/>
      <c r="M15" s="288"/>
      <c r="N15" s="282"/>
      <c r="O15" s="290"/>
      <c r="P15" s="282"/>
      <c r="Q15" s="290"/>
      <c r="R15" s="287"/>
      <c r="S15" s="278"/>
      <c r="T15" s="283"/>
      <c r="U15" s="282"/>
    </row>
    <row r="16" spans="1:21" ht="15" thickBot="1">
      <c r="A16" s="26"/>
      <c r="B16" s="381"/>
      <c r="C16" s="382" t="s">
        <v>190</v>
      </c>
      <c r="D16" s="383">
        <v>34573.8769</v>
      </c>
      <c r="E16" s="383">
        <v>2638.9294299999997</v>
      </c>
      <c r="F16" s="383"/>
      <c r="G16" s="382" t="s">
        <v>190</v>
      </c>
      <c r="H16" s="383">
        <v>4300.674</v>
      </c>
      <c r="I16" s="382" t="s">
        <v>190</v>
      </c>
      <c r="J16" s="384">
        <v>11.165174</v>
      </c>
      <c r="K16" s="292"/>
      <c r="L16" s="293"/>
      <c r="M16" s="282"/>
      <c r="N16" s="282"/>
      <c r="O16" s="290"/>
      <c r="P16" s="282"/>
      <c r="Q16" s="290"/>
      <c r="R16" s="293"/>
      <c r="S16" s="278"/>
      <c r="T16" s="283"/>
      <c r="U16" s="282"/>
    </row>
    <row r="17" spans="1:21" ht="15">
      <c r="A17" s="26"/>
      <c r="B17" s="49"/>
      <c r="C17" s="72"/>
      <c r="D17" s="294"/>
      <c r="E17" s="295" t="s">
        <v>29</v>
      </c>
      <c r="F17" s="295"/>
      <c r="G17" s="295"/>
      <c r="H17" s="295"/>
      <c r="I17" s="295"/>
      <c r="J17" s="297"/>
      <c r="K17" s="297"/>
      <c r="L17" s="292"/>
      <c r="M17" s="282"/>
      <c r="N17" s="282"/>
      <c r="O17" s="290"/>
      <c r="P17" s="282"/>
      <c r="Q17" s="290"/>
      <c r="R17" s="19"/>
      <c r="S17" s="278"/>
      <c r="T17" s="283"/>
      <c r="U17" s="282"/>
    </row>
    <row r="18" spans="1:21" ht="14.25">
      <c r="A18" s="26"/>
      <c r="B18" s="27" t="s">
        <v>150</v>
      </c>
      <c r="C18" s="72"/>
      <c r="D18" s="385"/>
      <c r="E18" s="223"/>
      <c r="F18" s="223"/>
      <c r="G18" s="27" t="s">
        <v>191</v>
      </c>
      <c r="H18" s="386"/>
      <c r="I18" s="386"/>
      <c r="J18" s="73"/>
      <c r="K18" s="73"/>
      <c r="L18" s="73"/>
      <c r="M18" s="282"/>
      <c r="N18" s="282"/>
      <c r="O18" s="290"/>
      <c r="P18" s="282"/>
      <c r="Q18" s="290"/>
      <c r="R18" s="19"/>
      <c r="S18" s="278"/>
      <c r="T18" s="278"/>
      <c r="U18" s="19"/>
    </row>
    <row r="19" spans="1:21" ht="15" thickBot="1">
      <c r="A19" s="26"/>
      <c r="B19" s="49"/>
      <c r="C19" s="72"/>
      <c r="D19" s="223"/>
      <c r="E19" s="223"/>
      <c r="F19" s="223"/>
      <c r="G19" s="223"/>
      <c r="H19" s="223"/>
      <c r="I19" s="223"/>
      <c r="J19" s="73"/>
      <c r="K19" s="73"/>
      <c r="L19" s="73"/>
      <c r="M19" s="282"/>
      <c r="N19" s="282"/>
      <c r="O19" s="278"/>
      <c r="P19" s="282"/>
      <c r="Q19" s="19"/>
      <c r="R19" s="19"/>
      <c r="S19" s="290"/>
      <c r="T19" s="19"/>
      <c r="U19" s="19"/>
    </row>
    <row r="20" spans="1:16" ht="14.25">
      <c r="A20" s="26"/>
      <c r="B20" s="366"/>
      <c r="C20" s="367" t="s">
        <v>185</v>
      </c>
      <c r="D20" s="368">
        <v>328.141602075647</v>
      </c>
      <c r="E20" s="368">
        <v>34.519237129379285</v>
      </c>
      <c r="F20" s="368"/>
      <c r="G20" s="367" t="s">
        <v>186</v>
      </c>
      <c r="H20" s="481">
        <v>28013.69768246282</v>
      </c>
      <c r="I20" s="387"/>
      <c r="J20" s="388"/>
      <c r="K20" s="379"/>
      <c r="L20" s="379"/>
      <c r="M20" s="282"/>
      <c r="N20" s="282"/>
      <c r="O20" s="282"/>
      <c r="P20" s="282"/>
    </row>
    <row r="21" spans="1:16" ht="14.25">
      <c r="A21" s="26"/>
      <c r="B21" s="371"/>
      <c r="C21" s="372" t="s">
        <v>188</v>
      </c>
      <c r="D21" s="373">
        <v>853.7075916391966</v>
      </c>
      <c r="E21" s="374">
        <v>69.3991417313537</v>
      </c>
      <c r="F21" s="376"/>
      <c r="G21" s="372" t="s">
        <v>189</v>
      </c>
      <c r="H21" s="376">
        <v>0.14454999999999998</v>
      </c>
      <c r="I21" s="389"/>
      <c r="J21" s="390"/>
      <c r="K21" s="379"/>
      <c r="L21" s="379"/>
      <c r="M21" s="282"/>
      <c r="N21" s="278"/>
      <c r="O21" s="278"/>
      <c r="P21" s="282"/>
    </row>
    <row r="22" spans="1:21" ht="15" thickBot="1">
      <c r="A22" s="26"/>
      <c r="B22" s="381"/>
      <c r="C22" s="382" t="s">
        <v>190</v>
      </c>
      <c r="D22" s="383">
        <v>28013.69768246282</v>
      </c>
      <c r="E22" s="383">
        <v>2395.6054299999996</v>
      </c>
      <c r="F22" s="383"/>
      <c r="G22" s="382" t="s">
        <v>190</v>
      </c>
      <c r="H22" s="383">
        <v>4049.38</v>
      </c>
      <c r="I22" s="391"/>
      <c r="J22" s="392"/>
      <c r="K22" s="379"/>
      <c r="L22" s="379"/>
      <c r="M22" s="282"/>
      <c r="N22" s="282"/>
      <c r="O22" s="282"/>
      <c r="P22" s="282"/>
      <c r="S22" s="393"/>
      <c r="T22" s="394"/>
      <c r="U22" s="282"/>
    </row>
    <row r="23" spans="1:28" ht="14.25">
      <c r="A23" s="26"/>
      <c r="B23" s="49"/>
      <c r="C23" s="72"/>
      <c r="D23" s="223"/>
      <c r="E23" s="482"/>
      <c r="H23" s="224"/>
      <c r="I23" s="224"/>
      <c r="K23" s="379"/>
      <c r="L23" s="379"/>
      <c r="Q23" s="395"/>
      <c r="R23" s="19"/>
      <c r="S23" s="396"/>
      <c r="T23" s="290"/>
      <c r="U23" s="282"/>
      <c r="V23" s="19"/>
      <c r="W23" s="19"/>
      <c r="X23" s="19"/>
      <c r="Y23" s="19"/>
      <c r="Z23" s="19"/>
      <c r="AA23" s="19"/>
      <c r="AB23" s="19"/>
    </row>
    <row r="24" spans="1:28" ht="14.25">
      <c r="A24" s="78" t="s">
        <v>73</v>
      </c>
      <c r="B24" s="78"/>
      <c r="C24" s="78"/>
      <c r="D24" s="171"/>
      <c r="E24" s="171"/>
      <c r="H24" s="171"/>
      <c r="I24" s="171"/>
      <c r="Q24" s="395"/>
      <c r="R24" s="19"/>
      <c r="S24" s="396"/>
      <c r="T24" s="290"/>
      <c r="U24" s="282"/>
      <c r="V24" s="19"/>
      <c r="W24" s="19"/>
      <c r="X24" s="19"/>
      <c r="Y24" s="19"/>
      <c r="Z24" s="19"/>
      <c r="AA24" s="19"/>
      <c r="AB24" s="19"/>
    </row>
    <row r="25" spans="1:28" ht="15.75" thickBot="1">
      <c r="A25" s="78"/>
      <c r="B25" s="78"/>
      <c r="C25" s="78"/>
      <c r="D25" s="397" t="s">
        <v>192</v>
      </c>
      <c r="E25" s="397" t="s">
        <v>192</v>
      </c>
      <c r="F25" s="171"/>
      <c r="G25" s="171"/>
      <c r="H25" s="398" t="s">
        <v>192</v>
      </c>
      <c r="I25" s="171"/>
      <c r="J25" s="398" t="s">
        <v>192</v>
      </c>
      <c r="K25" s="299"/>
      <c r="L25" s="79"/>
      <c r="Q25" s="395"/>
      <c r="R25" s="19"/>
      <c r="S25" s="396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4.25">
      <c r="A26" s="26"/>
      <c r="B26" s="399">
        <v>12</v>
      </c>
      <c r="C26" s="400" t="s">
        <v>153</v>
      </c>
      <c r="D26" s="401">
        <v>34573.8769</v>
      </c>
      <c r="E26" s="402">
        <v>2638.9294299999997</v>
      </c>
      <c r="F26" s="402"/>
      <c r="G26" s="400" t="s">
        <v>153</v>
      </c>
      <c r="H26" s="401">
        <v>4300.674</v>
      </c>
      <c r="I26" s="400" t="s">
        <v>153</v>
      </c>
      <c r="J26" s="403">
        <v>11.165174</v>
      </c>
      <c r="K26" s="292"/>
      <c r="L26" s="292"/>
      <c r="Q26" s="395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5.75" thickBot="1">
      <c r="A27" s="26"/>
      <c r="B27" s="404">
        <v>95</v>
      </c>
      <c r="C27" s="405" t="s">
        <v>154</v>
      </c>
      <c r="D27" s="406"/>
      <c r="E27" s="406"/>
      <c r="F27" s="406"/>
      <c r="G27" s="405" t="s">
        <v>154</v>
      </c>
      <c r="H27" s="407">
        <v>4049.38</v>
      </c>
      <c r="I27" s="408"/>
      <c r="J27" s="409"/>
      <c r="K27" s="379"/>
      <c r="L27" s="292"/>
      <c r="M27" s="283"/>
      <c r="R27" s="282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12" ht="14.25">
      <c r="A28" s="26"/>
      <c r="B28" s="399">
        <v>20</v>
      </c>
      <c r="C28" s="400" t="s">
        <v>155</v>
      </c>
      <c r="D28" s="402">
        <v>0.148695</v>
      </c>
      <c r="E28" s="410">
        <v>0.060577000000000006</v>
      </c>
      <c r="F28" s="402"/>
      <c r="G28" s="400" t="s">
        <v>155</v>
      </c>
      <c r="H28" s="402">
        <v>1103.986</v>
      </c>
      <c r="I28" s="400" t="s">
        <v>155</v>
      </c>
      <c r="J28" s="411">
        <v>37.28094</v>
      </c>
      <c r="K28" s="292"/>
      <c r="L28" s="292"/>
    </row>
    <row r="29" spans="1:13" ht="15">
      <c r="A29" s="26"/>
      <c r="B29" s="412">
        <v>25</v>
      </c>
      <c r="C29" s="413" t="s">
        <v>198</v>
      </c>
      <c r="D29" s="414">
        <v>0.14864499999999997</v>
      </c>
      <c r="E29" s="415">
        <v>0.011881000000000001</v>
      </c>
      <c r="F29" s="414"/>
      <c r="G29" s="413" t="s">
        <v>198</v>
      </c>
      <c r="H29" s="414">
        <v>958.44</v>
      </c>
      <c r="I29" s="413" t="s">
        <v>198</v>
      </c>
      <c r="J29" s="416">
        <v>18.146898</v>
      </c>
      <c r="K29" s="308"/>
      <c r="L29" s="292"/>
      <c r="M29" s="283"/>
    </row>
    <row r="30" spans="1:12" ht="15">
      <c r="A30" s="26"/>
      <c r="B30" s="417">
        <v>201</v>
      </c>
      <c r="C30" s="418" t="s">
        <v>157</v>
      </c>
      <c r="D30" s="419"/>
      <c r="E30" s="419"/>
      <c r="F30" s="419"/>
      <c r="G30" s="418" t="s">
        <v>157</v>
      </c>
      <c r="H30" s="419">
        <v>752.305</v>
      </c>
      <c r="I30" s="418" t="s">
        <v>157</v>
      </c>
      <c r="J30" s="420"/>
      <c r="K30" s="421"/>
      <c r="L30" s="292"/>
    </row>
    <row r="31" spans="1:12" ht="15.75" thickBot="1">
      <c r="A31" s="26"/>
      <c r="B31" s="417">
        <v>203</v>
      </c>
      <c r="C31" s="418" t="s">
        <v>199</v>
      </c>
      <c r="D31" s="419"/>
      <c r="E31" s="419"/>
      <c r="F31" s="419"/>
      <c r="G31" s="418" t="s">
        <v>199</v>
      </c>
      <c r="H31" s="419">
        <v>689.786</v>
      </c>
      <c r="I31" s="418" t="s">
        <v>199</v>
      </c>
      <c r="J31" s="420"/>
      <c r="K31" s="379"/>
      <c r="L31" s="292"/>
    </row>
    <row r="32" spans="1:12" ht="14.25">
      <c r="A32" s="26"/>
      <c r="B32" s="399">
        <v>100</v>
      </c>
      <c r="C32" s="422" t="s">
        <v>159</v>
      </c>
      <c r="D32" s="402"/>
      <c r="E32" s="402">
        <v>0</v>
      </c>
      <c r="F32" s="402"/>
      <c r="G32" s="422" t="s">
        <v>159</v>
      </c>
      <c r="H32" s="402">
        <v>1456.048</v>
      </c>
      <c r="I32" s="422" t="s">
        <v>159</v>
      </c>
      <c r="J32" s="423" t="s">
        <v>80</v>
      </c>
      <c r="K32" s="176"/>
      <c r="L32" s="176"/>
    </row>
    <row r="33" spans="1:12" ht="15">
      <c r="A33" s="26"/>
      <c r="B33" s="412">
        <v>104</v>
      </c>
      <c r="C33" s="413" t="s">
        <v>160</v>
      </c>
      <c r="D33" s="424"/>
      <c r="E33" s="424">
        <v>0</v>
      </c>
      <c r="F33" s="424"/>
      <c r="G33" s="413" t="s">
        <v>160</v>
      </c>
      <c r="H33" s="424"/>
      <c r="I33" s="413" t="s">
        <v>160</v>
      </c>
      <c r="J33" s="425" t="s">
        <v>80</v>
      </c>
      <c r="K33" s="312"/>
      <c r="L33" s="292"/>
    </row>
    <row r="34" spans="1:12" ht="15.75" thickBot="1">
      <c r="A34" s="26"/>
      <c r="B34" s="404">
        <v>105</v>
      </c>
      <c r="C34" s="426" t="s">
        <v>161</v>
      </c>
      <c r="D34" s="427"/>
      <c r="E34" s="427">
        <v>0</v>
      </c>
      <c r="F34" s="427"/>
      <c r="G34" s="426" t="s">
        <v>161</v>
      </c>
      <c r="H34" s="427"/>
      <c r="I34" s="426" t="s">
        <v>161</v>
      </c>
      <c r="J34" s="428" t="s">
        <v>80</v>
      </c>
      <c r="K34" s="312"/>
      <c r="L34" s="292"/>
    </row>
    <row r="35" spans="1:13" ht="15" thickBot="1">
      <c r="A35" s="26"/>
      <c r="B35" s="429">
        <v>991</v>
      </c>
      <c r="C35" s="430" t="s">
        <v>162</v>
      </c>
      <c r="D35" s="431">
        <v>34574.02559500001</v>
      </c>
      <c r="E35" s="431">
        <v>2638.990007</v>
      </c>
      <c r="F35" s="431">
        <v>0</v>
      </c>
      <c r="G35" s="430" t="s">
        <v>162</v>
      </c>
      <c r="H35" s="431">
        <v>6860.708</v>
      </c>
      <c r="I35" s="430" t="s">
        <v>162</v>
      </c>
      <c r="J35" s="431">
        <v>48.446114</v>
      </c>
      <c r="K35" s="292"/>
      <c r="L35" s="292"/>
      <c r="M35" s="278"/>
    </row>
    <row r="36" spans="1:16" ht="14.25">
      <c r="A36" s="26"/>
      <c r="B36" s="399">
        <v>30</v>
      </c>
      <c r="C36" s="432" t="s">
        <v>163</v>
      </c>
      <c r="D36" s="433">
        <v>0.42709</v>
      </c>
      <c r="E36" s="410">
        <v>0.000732</v>
      </c>
      <c r="F36" s="402"/>
      <c r="G36" s="432" t="s">
        <v>163</v>
      </c>
      <c r="H36" s="402">
        <v>3016.252</v>
      </c>
      <c r="I36" s="432" t="s">
        <v>163</v>
      </c>
      <c r="J36" s="411">
        <v>5.018331</v>
      </c>
      <c r="K36" s="292"/>
      <c r="L36" s="292"/>
      <c r="M36" s="283"/>
      <c r="P36" s="283"/>
    </row>
    <row r="37" spans="1:13" ht="15">
      <c r="A37" s="34"/>
      <c r="B37" s="412">
        <v>35</v>
      </c>
      <c r="C37" s="434" t="s">
        <v>200</v>
      </c>
      <c r="D37" s="435">
        <v>0.35121800000000003</v>
      </c>
      <c r="E37" s="415">
        <v>0.000728</v>
      </c>
      <c r="F37" s="414"/>
      <c r="G37" s="434" t="s">
        <v>200</v>
      </c>
      <c r="H37" s="414">
        <v>2454.057</v>
      </c>
      <c r="I37" s="434" t="s">
        <v>200</v>
      </c>
      <c r="J37" s="416">
        <v>3.3749479999999994</v>
      </c>
      <c r="K37" s="308"/>
      <c r="L37" s="292"/>
      <c r="M37" s="283"/>
    </row>
    <row r="38" spans="1:13" ht="15">
      <c r="A38" s="26"/>
      <c r="B38" s="412">
        <v>301</v>
      </c>
      <c r="C38" s="434" t="s">
        <v>157</v>
      </c>
      <c r="D38" s="419"/>
      <c r="E38" s="419"/>
      <c r="F38" s="419"/>
      <c r="G38" s="434" t="s">
        <v>157</v>
      </c>
      <c r="H38" s="419">
        <v>852.238</v>
      </c>
      <c r="I38" s="434" t="s">
        <v>157</v>
      </c>
      <c r="J38" s="420"/>
      <c r="K38" s="421"/>
      <c r="L38" s="292"/>
      <c r="M38" s="283"/>
    </row>
    <row r="39" spans="1:13" ht="15.75" thickBot="1">
      <c r="A39" s="26"/>
      <c r="B39" s="404">
        <v>303</v>
      </c>
      <c r="C39" s="436" t="s">
        <v>201</v>
      </c>
      <c r="D39" s="419"/>
      <c r="E39" s="419"/>
      <c r="F39" s="419"/>
      <c r="G39" s="436" t="s">
        <v>201</v>
      </c>
      <c r="H39" s="419">
        <v>637.716</v>
      </c>
      <c r="I39" s="436" t="s">
        <v>201</v>
      </c>
      <c r="J39" s="420"/>
      <c r="K39" s="421"/>
      <c r="L39" s="292"/>
      <c r="M39" s="283"/>
    </row>
    <row r="40" spans="1:12" ht="14.25">
      <c r="A40" s="26"/>
      <c r="B40" s="399">
        <v>40</v>
      </c>
      <c r="C40" s="400" t="s">
        <v>166</v>
      </c>
      <c r="D40" s="402">
        <v>0</v>
      </c>
      <c r="E40" s="402">
        <v>0</v>
      </c>
      <c r="F40" s="402"/>
      <c r="G40" s="400" t="s">
        <v>166</v>
      </c>
      <c r="H40" s="402">
        <v>1558.962</v>
      </c>
      <c r="I40" s="400" t="s">
        <v>166</v>
      </c>
      <c r="J40" s="423" t="s">
        <v>80</v>
      </c>
      <c r="K40" s="176"/>
      <c r="L40" s="176"/>
    </row>
    <row r="41" spans="1:13" ht="15">
      <c r="A41" s="26"/>
      <c r="B41" s="412">
        <v>404</v>
      </c>
      <c r="C41" s="413" t="s">
        <v>160</v>
      </c>
      <c r="D41" s="424">
        <v>0</v>
      </c>
      <c r="E41" s="424">
        <v>0</v>
      </c>
      <c r="F41" s="424"/>
      <c r="G41" s="413" t="s">
        <v>160</v>
      </c>
      <c r="H41" s="424"/>
      <c r="I41" s="413" t="s">
        <v>160</v>
      </c>
      <c r="J41" s="425" t="s">
        <v>80</v>
      </c>
      <c r="K41" s="27"/>
      <c r="L41" s="292"/>
      <c r="M41" s="283"/>
    </row>
    <row r="42" spans="1:16" ht="15.75" thickBot="1">
      <c r="A42" s="26"/>
      <c r="B42" s="404">
        <v>405</v>
      </c>
      <c r="C42" s="426" t="s">
        <v>161</v>
      </c>
      <c r="D42" s="427">
        <v>0</v>
      </c>
      <c r="E42" s="427">
        <v>0</v>
      </c>
      <c r="F42" s="427"/>
      <c r="G42" s="426" t="s">
        <v>161</v>
      </c>
      <c r="H42" s="427"/>
      <c r="I42" s="426" t="s">
        <v>161</v>
      </c>
      <c r="J42" s="428" t="s">
        <v>80</v>
      </c>
      <c r="K42" s="312"/>
      <c r="L42" s="292"/>
      <c r="P42" s="283"/>
    </row>
    <row r="43" spans="1:13" ht="14.25">
      <c r="A43" s="26"/>
      <c r="B43" s="399">
        <v>50</v>
      </c>
      <c r="C43" s="400" t="s">
        <v>167</v>
      </c>
      <c r="D43" s="437">
        <v>34573.59850500001</v>
      </c>
      <c r="E43" s="437">
        <v>2638.989275</v>
      </c>
      <c r="F43" s="437">
        <v>0</v>
      </c>
      <c r="G43" s="400" t="s">
        <v>167</v>
      </c>
      <c r="H43" s="437">
        <v>2285.4939999999997</v>
      </c>
      <c r="I43" s="400" t="s">
        <v>167</v>
      </c>
      <c r="J43" s="437">
        <v>43.427783000000005</v>
      </c>
      <c r="K43" s="223"/>
      <c r="L43" s="223"/>
      <c r="M43" s="283"/>
    </row>
    <row r="44" spans="1:13" ht="15">
      <c r="A44" s="26"/>
      <c r="B44" s="438">
        <v>53</v>
      </c>
      <c r="C44" s="439" t="s">
        <v>168</v>
      </c>
      <c r="D44" s="437">
        <v>0</v>
      </c>
      <c r="E44" s="437">
        <v>0</v>
      </c>
      <c r="F44" s="437"/>
      <c r="G44" s="439" t="s">
        <v>168</v>
      </c>
      <c r="H44" s="437">
        <v>0</v>
      </c>
      <c r="I44" s="439" t="s">
        <v>168</v>
      </c>
      <c r="J44" s="440">
        <v>0</v>
      </c>
      <c r="K44" s="312"/>
      <c r="L44" s="292"/>
      <c r="M44" s="283"/>
    </row>
    <row r="45" spans="1:12" ht="15">
      <c r="A45" s="26"/>
      <c r="B45" s="438">
        <v>55</v>
      </c>
      <c r="C45" s="439" t="s">
        <v>169</v>
      </c>
      <c r="D45" s="437">
        <v>0</v>
      </c>
      <c r="E45" s="437">
        <v>0</v>
      </c>
      <c r="F45" s="437"/>
      <c r="G45" s="439" t="s">
        <v>169</v>
      </c>
      <c r="H45" s="437">
        <v>0</v>
      </c>
      <c r="I45" s="439" t="s">
        <v>169</v>
      </c>
      <c r="J45" s="441"/>
      <c r="K45" s="312"/>
      <c r="L45" s="292"/>
    </row>
    <row r="46" spans="1:12" ht="15">
      <c r="A46" s="34"/>
      <c r="B46" s="412">
        <v>551</v>
      </c>
      <c r="C46" s="442" t="s">
        <v>170</v>
      </c>
      <c r="D46" s="414">
        <v>0</v>
      </c>
      <c r="E46" s="414">
        <v>0</v>
      </c>
      <c r="F46" s="414"/>
      <c r="G46" s="442" t="s">
        <v>170</v>
      </c>
      <c r="H46" s="414">
        <v>0</v>
      </c>
      <c r="I46" s="442" t="s">
        <v>170</v>
      </c>
      <c r="J46" s="443"/>
      <c r="K46" s="312"/>
      <c r="L46" s="292"/>
    </row>
    <row r="47" spans="1:12" ht="15">
      <c r="A47" s="34"/>
      <c r="B47" s="412">
        <v>585</v>
      </c>
      <c r="C47" s="413" t="s">
        <v>202</v>
      </c>
      <c r="D47" s="414">
        <v>0</v>
      </c>
      <c r="E47" s="414">
        <v>0</v>
      </c>
      <c r="F47" s="414"/>
      <c r="G47" s="413" t="s">
        <v>202</v>
      </c>
      <c r="H47" s="414">
        <v>0</v>
      </c>
      <c r="I47" s="413" t="s">
        <v>202</v>
      </c>
      <c r="J47" s="443"/>
      <c r="K47" s="312"/>
      <c r="L47" s="292"/>
    </row>
    <row r="48" spans="1:15" ht="15">
      <c r="A48" s="26"/>
      <c r="B48" s="438">
        <v>60</v>
      </c>
      <c r="C48" s="439" t="s">
        <v>172</v>
      </c>
      <c r="D48" s="444">
        <v>6559.900822537191</v>
      </c>
      <c r="E48" s="437">
        <v>243.3838450000003</v>
      </c>
      <c r="F48" s="437"/>
      <c r="G48" s="439" t="s">
        <v>172</v>
      </c>
      <c r="H48" s="437">
        <v>207</v>
      </c>
      <c r="I48" s="439" t="s">
        <v>172</v>
      </c>
      <c r="J48" s="441"/>
      <c r="K48" s="312"/>
      <c r="L48" s="292"/>
      <c r="N48" s="278"/>
      <c r="O48" s="278"/>
    </row>
    <row r="49" spans="1:15" ht="15">
      <c r="A49" s="26"/>
      <c r="B49" s="412">
        <v>61</v>
      </c>
      <c r="C49" s="439" t="s">
        <v>194</v>
      </c>
      <c r="D49" s="444">
        <v>6559.900822537191</v>
      </c>
      <c r="E49" s="445">
        <v>243.3838450000003</v>
      </c>
      <c r="F49" s="414"/>
      <c r="G49" s="439" t="s">
        <v>194</v>
      </c>
      <c r="H49" s="445">
        <v>207</v>
      </c>
      <c r="I49" s="439" t="s">
        <v>194</v>
      </c>
      <c r="J49" s="443"/>
      <c r="K49" s="312"/>
      <c r="L49" s="292"/>
      <c r="M49" s="290"/>
      <c r="N49" s="278"/>
      <c r="O49" s="278"/>
    </row>
    <row r="50" spans="1:15" ht="15">
      <c r="A50" s="34"/>
      <c r="B50" s="412">
        <v>65</v>
      </c>
      <c r="C50" s="442" t="s">
        <v>175</v>
      </c>
      <c r="D50" s="444">
        <v>28013.69768246282</v>
      </c>
      <c r="E50" s="446">
        <v>2395.6054299999996</v>
      </c>
      <c r="F50" s="447"/>
      <c r="G50" s="442" t="s">
        <v>175</v>
      </c>
      <c r="H50" s="446"/>
      <c r="I50" s="442" t="s">
        <v>175</v>
      </c>
      <c r="J50" s="448"/>
      <c r="K50" s="323"/>
      <c r="L50" s="292"/>
      <c r="N50" s="278"/>
      <c r="O50" s="278"/>
    </row>
    <row r="51" spans="1:15" ht="14.25">
      <c r="A51" s="26"/>
      <c r="B51" s="438">
        <v>70</v>
      </c>
      <c r="C51" s="439" t="s">
        <v>23</v>
      </c>
      <c r="D51" s="449"/>
      <c r="E51" s="437"/>
      <c r="F51" s="450"/>
      <c r="G51" s="439" t="s">
        <v>23</v>
      </c>
      <c r="H51" s="444">
        <v>2078.4939999999997</v>
      </c>
      <c r="I51" s="439" t="s">
        <v>23</v>
      </c>
      <c r="J51" s="451">
        <v>43.427783000000005</v>
      </c>
      <c r="K51" s="452"/>
      <c r="L51" s="292"/>
      <c r="M51" s="325"/>
      <c r="N51" s="278"/>
      <c r="O51" s="278"/>
    </row>
    <row r="52" spans="1:15" ht="14.25">
      <c r="A52" s="26"/>
      <c r="B52" s="438">
        <v>73</v>
      </c>
      <c r="C52" s="439" t="s">
        <v>177</v>
      </c>
      <c r="D52" s="450"/>
      <c r="E52" s="437"/>
      <c r="F52" s="450"/>
      <c r="G52" s="439" t="s">
        <v>177</v>
      </c>
      <c r="H52" s="444">
        <v>1662.7951999999998</v>
      </c>
      <c r="I52" s="439" t="s">
        <v>177</v>
      </c>
      <c r="J52" s="453"/>
      <c r="K52" s="223"/>
      <c r="L52" s="292"/>
      <c r="M52" s="283"/>
      <c r="N52" s="278"/>
      <c r="O52" s="278"/>
    </row>
    <row r="53" spans="1:12" ht="15.75" thickBot="1">
      <c r="A53" s="26"/>
      <c r="B53" s="454"/>
      <c r="C53" s="455"/>
      <c r="D53" s="456"/>
      <c r="E53" s="457"/>
      <c r="F53" s="456"/>
      <c r="G53" s="455"/>
      <c r="H53" s="456"/>
      <c r="I53" s="455"/>
      <c r="J53" s="392"/>
      <c r="K53" s="320"/>
      <c r="L53" s="312"/>
    </row>
    <row r="54" spans="1:10" ht="15.75" thickBot="1">
      <c r="A54" s="26"/>
      <c r="C54" s="329"/>
      <c r="D54" s="330"/>
      <c r="E54" s="331"/>
      <c r="F54" s="332"/>
      <c r="G54" s="329"/>
      <c r="H54" s="458"/>
      <c r="I54" s="329"/>
      <c r="J54" s="72"/>
    </row>
    <row r="55" spans="1:12" ht="15">
      <c r="A55" s="26"/>
      <c r="B55" s="459">
        <v>241</v>
      </c>
      <c r="C55" s="460" t="s">
        <v>178</v>
      </c>
      <c r="D55" s="461">
        <v>0</v>
      </c>
      <c r="E55" s="461">
        <v>0</v>
      </c>
      <c r="F55" s="461"/>
      <c r="G55" s="460" t="s">
        <v>178</v>
      </c>
      <c r="H55" s="461" t="s">
        <v>66</v>
      </c>
      <c r="I55" s="460" t="s">
        <v>178</v>
      </c>
      <c r="J55" s="462">
        <v>0</v>
      </c>
      <c r="K55" s="48"/>
      <c r="L55" s="48"/>
    </row>
    <row r="56" spans="1:12" ht="15.75" thickBot="1">
      <c r="A56" s="26"/>
      <c r="B56" s="404">
        <v>341</v>
      </c>
      <c r="C56" s="463" t="s">
        <v>179</v>
      </c>
      <c r="D56" s="427">
        <v>0</v>
      </c>
      <c r="E56" s="427">
        <v>0</v>
      </c>
      <c r="F56" s="427"/>
      <c r="G56" s="463" t="s">
        <v>179</v>
      </c>
      <c r="H56" s="427" t="s">
        <v>66</v>
      </c>
      <c r="I56" s="463" t="s">
        <v>179</v>
      </c>
      <c r="J56" s="464">
        <v>0</v>
      </c>
      <c r="K56" s="48"/>
      <c r="L56" s="48"/>
    </row>
    <row r="57" spans="2:12" ht="15">
      <c r="B57" s="156"/>
      <c r="C57" s="34"/>
      <c r="D57" s="243"/>
      <c r="E57" s="243"/>
      <c r="F57" s="243"/>
      <c r="G57" s="34"/>
      <c r="H57" s="243"/>
      <c r="I57" s="34"/>
      <c r="J57" s="34"/>
      <c r="K57" s="33"/>
      <c r="L57" s="33"/>
    </row>
    <row r="58" spans="1:12" ht="15.75" thickBot="1">
      <c r="A58" s="26" t="s">
        <v>180</v>
      </c>
      <c r="B58" s="156"/>
      <c r="C58" s="34"/>
      <c r="D58" s="243"/>
      <c r="E58" s="243"/>
      <c r="F58" s="243"/>
      <c r="G58" s="34"/>
      <c r="H58" s="243"/>
      <c r="I58" s="34"/>
      <c r="J58" s="34"/>
      <c r="K58" s="33"/>
      <c r="L58" s="33"/>
    </row>
    <row r="59" spans="1:12" ht="15">
      <c r="A59" s="34"/>
      <c r="B59" s="465">
        <v>45</v>
      </c>
      <c r="C59" s="466" t="s">
        <v>181</v>
      </c>
      <c r="D59" s="402">
        <v>0</v>
      </c>
      <c r="E59" s="402">
        <v>0</v>
      </c>
      <c r="F59" s="402"/>
      <c r="G59" s="466" t="s">
        <v>181</v>
      </c>
      <c r="H59" s="402">
        <v>102.91399999999999</v>
      </c>
      <c r="I59" s="466" t="s">
        <v>181</v>
      </c>
      <c r="J59" s="467"/>
      <c r="K59" s="73"/>
      <c r="L59" s="73"/>
    </row>
    <row r="60" spans="1:24" ht="14.25">
      <c r="A60" s="26"/>
      <c r="B60" s="438">
        <v>80</v>
      </c>
      <c r="C60" s="468" t="s">
        <v>182</v>
      </c>
      <c r="D60" s="469">
        <v>1.0000080522425212</v>
      </c>
      <c r="E60" s="469">
        <v>0.9999773227574029</v>
      </c>
      <c r="F60" s="469"/>
      <c r="G60" s="468" t="s">
        <v>182</v>
      </c>
      <c r="H60" s="469">
        <v>1.8817262263650663</v>
      </c>
      <c r="I60" s="468" t="s">
        <v>182</v>
      </c>
      <c r="J60" s="469">
        <v>0.2570974898718638</v>
      </c>
      <c r="K60" s="338"/>
      <c r="L60" s="338"/>
      <c r="X60" s="395"/>
    </row>
    <row r="61" spans="1:24" ht="15" thickBot="1">
      <c r="A61" s="26"/>
      <c r="B61" s="470">
        <v>90</v>
      </c>
      <c r="C61" s="471" t="s">
        <v>183</v>
      </c>
      <c r="D61" s="472"/>
      <c r="E61" s="472"/>
      <c r="F61" s="472"/>
      <c r="G61" s="471" t="s">
        <v>183</v>
      </c>
      <c r="H61" s="473">
        <v>31.043612032141464</v>
      </c>
      <c r="I61" s="471" t="s">
        <v>183</v>
      </c>
      <c r="J61" s="474">
        <v>0.6486211876810946</v>
      </c>
      <c r="K61" s="340"/>
      <c r="L61" s="340"/>
      <c r="X61" s="264"/>
    </row>
    <row r="62" spans="1:12" ht="15">
      <c r="A62" s="26"/>
      <c r="B62" s="459"/>
      <c r="C62" s="460" t="s">
        <v>195</v>
      </c>
      <c r="D62" s="461"/>
      <c r="E62" s="461"/>
      <c r="F62" s="461"/>
      <c r="G62" s="460" t="s">
        <v>195</v>
      </c>
      <c r="H62" s="461"/>
      <c r="I62" s="460" t="s">
        <v>195</v>
      </c>
      <c r="J62" s="462"/>
      <c r="K62" s="48"/>
      <c r="L62" s="48"/>
    </row>
    <row r="63" spans="1:12" ht="15">
      <c r="A63" s="34"/>
      <c r="B63" s="169"/>
      <c r="C63" s="156" t="s">
        <v>196</v>
      </c>
      <c r="D63" s="475">
        <v>66954</v>
      </c>
      <c r="E63" s="475">
        <v>66954</v>
      </c>
      <c r="F63" s="475">
        <v>65820.916</v>
      </c>
      <c r="G63" s="475"/>
      <c r="H63" s="475">
        <v>66954</v>
      </c>
      <c r="I63" s="475"/>
      <c r="J63" s="475">
        <v>66954</v>
      </c>
      <c r="K63" s="33"/>
      <c r="L63" s="33"/>
    </row>
    <row r="64" spans="1:12" ht="15">
      <c r="A64" s="34"/>
      <c r="C64" s="78" t="s">
        <v>40</v>
      </c>
      <c r="D64" s="200"/>
      <c r="E64" s="476"/>
      <c r="F64" s="200"/>
      <c r="G64" s="200"/>
      <c r="H64" s="200"/>
      <c r="I64" s="200"/>
      <c r="J64" s="78"/>
      <c r="K64" s="341"/>
      <c r="L64" s="341"/>
    </row>
    <row r="65" spans="1:12" ht="15">
      <c r="A65" s="34"/>
      <c r="B65" s="169"/>
      <c r="C65" s="78" t="s">
        <v>41</v>
      </c>
      <c r="D65" s="33"/>
      <c r="E65" s="26"/>
      <c r="F65" s="477"/>
      <c r="G65" s="477"/>
      <c r="H65" s="26"/>
      <c r="I65" s="26"/>
      <c r="J65" s="478"/>
      <c r="K65" s="479"/>
      <c r="L65" s="479"/>
    </row>
    <row r="66" spans="1:12" ht="15.75">
      <c r="A66" s="15"/>
      <c r="C66" s="78" t="s">
        <v>42</v>
      </c>
      <c r="D66" s="19"/>
      <c r="E66" s="72"/>
      <c r="H66" s="72"/>
      <c r="I66" s="72"/>
      <c r="J66" s="178"/>
      <c r="K66" s="30"/>
      <c r="L66" s="30"/>
    </row>
    <row r="67" ht="14.25">
      <c r="C67" s="175" t="s">
        <v>43</v>
      </c>
    </row>
    <row r="68" ht="14.25">
      <c r="C68" s="175" t="s">
        <v>44</v>
      </c>
    </row>
    <row r="69" ht="14.25">
      <c r="C69" s="175" t="s">
        <v>45</v>
      </c>
    </row>
    <row r="70" ht="14.25">
      <c r="C70" s="175" t="s">
        <v>46</v>
      </c>
    </row>
    <row r="71" ht="14.25">
      <c r="C71" s="179"/>
    </row>
    <row r="74" ht="12.75">
      <c r="H74" s="16" t="s">
        <v>25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2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Y199"/>
  <sheetViews>
    <sheetView showGridLines="0" zoomScalePageLayoutView="0" workbookViewId="0" topLeftCell="A19">
      <selection activeCell="A1" sqref="A1"/>
    </sheetView>
  </sheetViews>
  <sheetFormatPr defaultColWidth="8.8515625" defaultRowHeight="19.5" customHeight="1"/>
  <cols>
    <col min="1" max="1" width="3.421875" style="15" customWidth="1"/>
    <col min="2" max="2" width="4.8515625" style="185" customWidth="1"/>
    <col min="3" max="3" width="48.140625" style="15" customWidth="1"/>
    <col min="4" max="4" width="15.421875" style="15" customWidth="1"/>
    <col min="5" max="5" width="14.28125" style="15" customWidth="1"/>
    <col min="6" max="6" width="17.8515625" style="15" customWidth="1"/>
    <col min="7" max="7" width="17.7109375" style="15" customWidth="1"/>
    <col min="8" max="8" width="14.28125" style="15" customWidth="1"/>
    <col min="9" max="20" width="13.140625" style="16" customWidth="1"/>
    <col min="21" max="54" width="8.8515625" style="16" customWidth="1"/>
    <col min="55" max="16384" width="8.8515625" style="15" customWidth="1"/>
  </cols>
  <sheetData>
    <row r="1" spans="2:8" ht="15" customHeight="1">
      <c r="B1" s="17"/>
      <c r="F1" s="16"/>
      <c r="G1" s="16"/>
      <c r="H1" s="16"/>
    </row>
    <row r="2" spans="2:54" s="18" customFormat="1" ht="12.75" customHeight="1">
      <c r="B2" s="19"/>
      <c r="C2" s="19"/>
      <c r="D2" s="19"/>
      <c r="E2" s="19"/>
      <c r="F2" s="19"/>
      <c r="G2" s="19"/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2:54" s="18" customFormat="1" ht="18.75" customHeight="1">
      <c r="B3" s="483" t="s">
        <v>124</v>
      </c>
      <c r="C3" s="483"/>
      <c r="D3" s="483"/>
      <c r="E3" s="483"/>
      <c r="F3" s="483"/>
      <c r="G3" s="483"/>
      <c r="H3" s="483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2:54" s="18" customFormat="1" ht="15.75" customHeight="1">
      <c r="B4" s="21"/>
      <c r="C4" s="22"/>
      <c r="D4" s="19"/>
      <c r="E4" s="23"/>
      <c r="F4" s="24"/>
      <c r="G4" s="19"/>
      <c r="H4" s="19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</row>
    <row r="5" spans="2:54" s="18" customFormat="1" ht="12.75" customHeight="1">
      <c r="B5" s="19"/>
      <c r="C5" s="19"/>
      <c r="D5" s="25"/>
      <c r="E5" s="25"/>
      <c r="F5" s="24"/>
      <c r="G5" s="19"/>
      <c r="H5" s="19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4" s="18" customFormat="1" ht="15" customHeight="1">
      <c r="A6" s="26"/>
      <c r="B6" s="27" t="s">
        <v>125</v>
      </c>
      <c r="C6" s="28"/>
      <c r="D6" s="27" t="s">
        <v>126</v>
      </c>
      <c r="E6" s="29"/>
      <c r="F6" s="28"/>
      <c r="G6" s="30" t="s">
        <v>47</v>
      </c>
      <c r="H6" s="28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8" ht="16.5" customHeight="1">
      <c r="A7" s="31"/>
      <c r="B7" s="32"/>
      <c r="C7" s="33"/>
      <c r="D7" s="29"/>
      <c r="E7" s="29"/>
      <c r="F7" s="29"/>
      <c r="G7" s="28"/>
      <c r="H7" s="28"/>
    </row>
    <row r="8" spans="1:54" s="186" customFormat="1" ht="15" customHeight="1">
      <c r="A8" s="34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186" customFormat="1" ht="15" customHeight="1">
      <c r="A9" s="34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186" customFormat="1" ht="15" customHeight="1">
      <c r="A10" s="34"/>
      <c r="B10" s="38" t="s">
        <v>136</v>
      </c>
      <c r="C10" s="39"/>
      <c r="D10" s="41" t="s">
        <v>137</v>
      </c>
      <c r="E10" s="42" t="s">
        <v>138</v>
      </c>
      <c r="F10" s="42"/>
      <c r="G10" s="38" t="s">
        <v>139</v>
      </c>
      <c r="H10" s="38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s="186" customFormat="1" ht="15.75" customHeight="1">
      <c r="A11" s="34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6">
        <v>1520</v>
      </c>
      <c r="H11" s="46">
        <v>4900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s="186" customFormat="1" ht="15" customHeight="1">
      <c r="A12" s="26" t="s">
        <v>143</v>
      </c>
      <c r="B12" s="47"/>
      <c r="C12" s="48"/>
      <c r="D12" s="49"/>
      <c r="E12" s="49"/>
      <c r="F12" s="49"/>
      <c r="G12" s="187" t="s">
        <v>48</v>
      </c>
      <c r="H12" s="49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4" s="189" customFormat="1" ht="15.75" customHeight="1">
      <c r="A13" s="31"/>
      <c r="B13" s="188"/>
      <c r="C13" s="147"/>
      <c r="D13" s="174"/>
      <c r="E13" s="174"/>
      <c r="F13" s="51" t="s">
        <v>144</v>
      </c>
      <c r="G13" s="51" t="s">
        <v>144</v>
      </c>
      <c r="H13" s="52" t="s">
        <v>145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s="192" customFormat="1" ht="14.25" customHeight="1">
      <c r="A14" s="53"/>
      <c r="B14" s="54"/>
      <c r="C14" s="55" t="s">
        <v>146</v>
      </c>
      <c r="D14" s="56">
        <v>437</v>
      </c>
      <c r="E14" s="190">
        <v>41</v>
      </c>
      <c r="F14" s="58">
        <v>29264</v>
      </c>
      <c r="G14" s="58">
        <v>29264</v>
      </c>
      <c r="H14" s="191" t="s">
        <v>49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s="18" customFormat="1" ht="14.25" customHeight="1">
      <c r="A15" s="26"/>
      <c r="B15" s="60"/>
      <c r="C15" s="61" t="s">
        <v>148</v>
      </c>
      <c r="D15" s="62">
        <v>664.4393592677345</v>
      </c>
      <c r="E15" s="193">
        <v>546.5853658536585</v>
      </c>
      <c r="F15" s="64">
        <v>0.03266812465828321</v>
      </c>
      <c r="G15" s="64">
        <v>0.14444368507381083</v>
      </c>
      <c r="H15" s="6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s="18" customFormat="1" ht="15" customHeight="1">
      <c r="A16" s="26"/>
      <c r="B16" s="194"/>
      <c r="C16" s="67" t="s">
        <v>149</v>
      </c>
      <c r="D16" s="68">
        <v>29036</v>
      </c>
      <c r="E16" s="195">
        <v>2241</v>
      </c>
      <c r="F16" s="70">
        <v>956</v>
      </c>
      <c r="G16" s="70">
        <v>4227</v>
      </c>
      <c r="H16" s="71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s="18" customFormat="1" ht="14.25" customHeight="1">
      <c r="A17" s="26"/>
      <c r="B17" s="49"/>
      <c r="C17" s="72"/>
      <c r="D17" s="73"/>
      <c r="E17" s="74"/>
      <c r="F17" s="73"/>
      <c r="G17" s="73"/>
      <c r="H17" s="7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</row>
    <row r="18" spans="1:54" s="18" customFormat="1" ht="14.25" customHeight="1">
      <c r="A18" s="26"/>
      <c r="B18" s="27" t="s">
        <v>150</v>
      </c>
      <c r="C18" s="72"/>
      <c r="D18" s="73"/>
      <c r="E18" s="74"/>
      <c r="F18" s="73"/>
      <c r="G18" s="49" t="s">
        <v>151</v>
      </c>
      <c r="H18" s="7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s="18" customFormat="1" ht="15" customHeight="1">
      <c r="A19" s="26"/>
      <c r="B19" s="49"/>
      <c r="C19" s="72"/>
      <c r="D19" s="73"/>
      <c r="E19" s="74"/>
      <c r="F19" s="73"/>
      <c r="G19" s="73"/>
      <c r="H19" s="7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s="18" customFormat="1" ht="14.25" customHeight="1">
      <c r="A20" s="26"/>
      <c r="B20" s="54"/>
      <c r="C20" s="55" t="s">
        <v>146</v>
      </c>
      <c r="D20" s="56">
        <v>410</v>
      </c>
      <c r="E20" s="190">
        <v>39</v>
      </c>
      <c r="F20" s="58">
        <v>27153</v>
      </c>
      <c r="G20" s="58">
        <v>27153</v>
      </c>
      <c r="H20" s="7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54" s="18" customFormat="1" ht="14.25" customHeight="1">
      <c r="A21" s="26"/>
      <c r="B21" s="60"/>
      <c r="C21" s="61" t="s">
        <v>148</v>
      </c>
      <c r="D21" s="62">
        <v>662.2682926829269</v>
      </c>
      <c r="E21" s="193">
        <v>541.2820512820513</v>
      </c>
      <c r="F21" s="64">
        <v>0.03229845689242441</v>
      </c>
      <c r="G21" s="64">
        <v>0.14782896917467683</v>
      </c>
      <c r="H21" s="7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</row>
    <row r="22" spans="1:54" s="18" customFormat="1" ht="15" customHeight="1">
      <c r="A22" s="26"/>
      <c r="B22" s="194"/>
      <c r="C22" s="67" t="s">
        <v>149</v>
      </c>
      <c r="D22" s="68">
        <v>27153</v>
      </c>
      <c r="E22" s="195">
        <v>2111</v>
      </c>
      <c r="F22" s="70">
        <v>877</v>
      </c>
      <c r="G22" s="70">
        <v>4014</v>
      </c>
      <c r="H22" s="77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1:54" s="18" customFormat="1" ht="14.25" customHeight="1">
      <c r="A23" s="26"/>
      <c r="B23" s="49"/>
      <c r="C23" s="72"/>
      <c r="D23" s="73"/>
      <c r="E23" s="74"/>
      <c r="F23" s="73"/>
      <c r="G23" s="73"/>
      <c r="H23" s="7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</row>
    <row r="24" spans="1:54" s="196" customFormat="1" ht="14.25" customHeight="1">
      <c r="A24" s="78" t="s">
        <v>152</v>
      </c>
      <c r="B24" s="78"/>
      <c r="C24" s="78"/>
      <c r="D24" s="78"/>
      <c r="E24" s="78"/>
      <c r="F24" s="79"/>
      <c r="G24" s="79"/>
      <c r="H24" s="79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</row>
    <row r="25" spans="1:54" s="196" customFormat="1" ht="15" customHeight="1">
      <c r="A25" s="78"/>
      <c r="B25" s="78"/>
      <c r="C25" s="78"/>
      <c r="D25" s="78"/>
      <c r="E25" s="78"/>
      <c r="F25" s="78"/>
      <c r="G25" s="197"/>
      <c r="H25" s="7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</row>
    <row r="26" spans="1:54" s="18" customFormat="1" ht="14.25" customHeight="1">
      <c r="A26" s="26"/>
      <c r="B26" s="80">
        <v>12</v>
      </c>
      <c r="C26" s="81" t="s">
        <v>153</v>
      </c>
      <c r="D26" s="82">
        <v>29036</v>
      </c>
      <c r="E26" s="82">
        <v>2241</v>
      </c>
      <c r="F26" s="81">
        <v>956</v>
      </c>
      <c r="G26" s="81">
        <v>4227</v>
      </c>
      <c r="H26" s="84">
        <v>18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1:54" s="18" customFormat="1" ht="15.75" customHeight="1">
      <c r="A27" s="26"/>
      <c r="B27" s="85">
        <v>95</v>
      </c>
      <c r="C27" s="86" t="s">
        <v>154</v>
      </c>
      <c r="D27" s="87"/>
      <c r="E27" s="87"/>
      <c r="F27" s="89"/>
      <c r="G27" s="90">
        <v>4014</v>
      </c>
      <c r="H27" s="91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</row>
    <row r="28" spans="1:54" s="18" customFormat="1" ht="14.25" customHeight="1">
      <c r="A28" s="26"/>
      <c r="B28" s="80">
        <v>20</v>
      </c>
      <c r="C28" s="81" t="s">
        <v>155</v>
      </c>
      <c r="D28" s="82">
        <v>0</v>
      </c>
      <c r="E28" s="82">
        <v>0</v>
      </c>
      <c r="F28" s="81">
        <v>480</v>
      </c>
      <c r="G28" s="81">
        <v>499</v>
      </c>
      <c r="H28" s="84">
        <v>11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</row>
    <row r="29" spans="1:54" s="18" customFormat="1" ht="15" customHeight="1">
      <c r="A29" s="26"/>
      <c r="B29" s="92">
        <v>25</v>
      </c>
      <c r="C29" s="93" t="s">
        <v>50</v>
      </c>
      <c r="D29" s="94">
        <v>0</v>
      </c>
      <c r="E29" s="94">
        <v>0</v>
      </c>
      <c r="F29" s="96">
        <v>99</v>
      </c>
      <c r="G29" s="96">
        <v>356</v>
      </c>
      <c r="H29" s="97">
        <v>4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</row>
    <row r="30" spans="1:54" s="18" customFormat="1" ht="15" customHeight="1">
      <c r="A30" s="26"/>
      <c r="B30" s="98">
        <v>201</v>
      </c>
      <c r="C30" s="99" t="s">
        <v>157</v>
      </c>
      <c r="D30" s="100"/>
      <c r="E30" s="100"/>
      <c r="F30" s="100"/>
      <c r="G30" s="102">
        <v>351</v>
      </c>
      <c r="H30" s="101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</row>
    <row r="31" spans="1:54" s="18" customFormat="1" ht="15.75" customHeight="1">
      <c r="A31" s="26"/>
      <c r="B31" s="98">
        <v>203</v>
      </c>
      <c r="C31" s="99" t="s">
        <v>51</v>
      </c>
      <c r="D31" s="100"/>
      <c r="E31" s="100"/>
      <c r="F31" s="100"/>
      <c r="G31" s="102">
        <v>308</v>
      </c>
      <c r="H31" s="101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  <row r="32" spans="1:54" s="18" customFormat="1" ht="14.25" customHeight="1">
      <c r="A32" s="26"/>
      <c r="B32" s="80">
        <v>100</v>
      </c>
      <c r="C32" s="103" t="s">
        <v>159</v>
      </c>
      <c r="D32" s="82">
        <v>0</v>
      </c>
      <c r="E32" s="82">
        <v>0</v>
      </c>
      <c r="F32" s="104"/>
      <c r="G32" s="81">
        <v>1707</v>
      </c>
      <c r="H32" s="10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pans="1:54" s="18" customFormat="1" ht="15" customHeight="1">
      <c r="A33" s="26"/>
      <c r="B33" s="92">
        <v>104</v>
      </c>
      <c r="C33" s="93" t="s">
        <v>160</v>
      </c>
      <c r="D33" s="94">
        <v>0</v>
      </c>
      <c r="E33" s="94">
        <v>0</v>
      </c>
      <c r="F33" s="106"/>
      <c r="G33" s="96">
        <v>1093</v>
      </c>
      <c r="H33" s="107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34" spans="1:54" s="18" customFormat="1" ht="15.75" customHeight="1">
      <c r="A34" s="26"/>
      <c r="B34" s="85">
        <v>105</v>
      </c>
      <c r="C34" s="108" t="s">
        <v>161</v>
      </c>
      <c r="D34" s="109">
        <v>0</v>
      </c>
      <c r="E34" s="109">
        <v>0</v>
      </c>
      <c r="F34" s="111"/>
      <c r="G34" s="86">
        <v>614</v>
      </c>
      <c r="H34" s="112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</row>
    <row r="35" spans="1:54" s="18" customFormat="1" ht="15" customHeight="1">
      <c r="A35" s="26"/>
      <c r="B35" s="113">
        <v>991</v>
      </c>
      <c r="C35" s="114" t="s">
        <v>162</v>
      </c>
      <c r="D35" s="115">
        <v>29036</v>
      </c>
      <c r="E35" s="115">
        <v>2241</v>
      </c>
      <c r="F35" s="114">
        <v>1436</v>
      </c>
      <c r="G35" s="117">
        <v>6433</v>
      </c>
      <c r="H35" s="118">
        <v>29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</row>
    <row r="36" spans="1:54" s="18" customFormat="1" ht="14.25" customHeight="1">
      <c r="A36" s="26"/>
      <c r="B36" s="80">
        <v>30</v>
      </c>
      <c r="C36" s="119" t="s">
        <v>163</v>
      </c>
      <c r="D36" s="82">
        <v>0</v>
      </c>
      <c r="E36" s="82">
        <v>0</v>
      </c>
      <c r="F36" s="81">
        <v>79</v>
      </c>
      <c r="G36" s="81">
        <v>2993</v>
      </c>
      <c r="H36" s="84">
        <v>4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</row>
    <row r="37" spans="1:54" s="186" customFormat="1" ht="15" customHeight="1">
      <c r="A37" s="34"/>
      <c r="B37" s="92">
        <v>35</v>
      </c>
      <c r="C37" s="120" t="s">
        <v>52</v>
      </c>
      <c r="D37" s="94">
        <v>0</v>
      </c>
      <c r="E37" s="94">
        <v>0</v>
      </c>
      <c r="F37" s="96">
        <v>71</v>
      </c>
      <c r="G37" s="96">
        <v>1703</v>
      </c>
      <c r="H37" s="97">
        <v>3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</row>
    <row r="38" spans="1:54" s="18" customFormat="1" ht="15" customHeight="1">
      <c r="A38" s="26"/>
      <c r="B38" s="92">
        <v>301</v>
      </c>
      <c r="C38" s="120" t="s">
        <v>157</v>
      </c>
      <c r="D38" s="100"/>
      <c r="E38" s="100"/>
      <c r="F38" s="100"/>
      <c r="G38" s="102">
        <v>316</v>
      </c>
      <c r="H38" s="10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</row>
    <row r="39" spans="1:54" s="18" customFormat="1" ht="15.75" customHeight="1">
      <c r="A39" s="26"/>
      <c r="B39" s="85">
        <v>303</v>
      </c>
      <c r="C39" s="121" t="s">
        <v>53</v>
      </c>
      <c r="D39" s="100"/>
      <c r="E39" s="100"/>
      <c r="F39" s="100"/>
      <c r="G39" s="102">
        <v>245</v>
      </c>
      <c r="H39" s="101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</row>
    <row r="40" spans="1:54" s="18" customFormat="1" ht="14.25" customHeight="1">
      <c r="A40" s="26"/>
      <c r="B40" s="80">
        <v>40</v>
      </c>
      <c r="C40" s="81" t="s">
        <v>166</v>
      </c>
      <c r="D40" s="81">
        <v>0</v>
      </c>
      <c r="E40" s="81">
        <v>0</v>
      </c>
      <c r="F40" s="81"/>
      <c r="G40" s="81">
        <v>1411</v>
      </c>
      <c r="H40" s="84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pans="1:54" s="18" customFormat="1" ht="15" customHeight="1">
      <c r="A41" s="26"/>
      <c r="B41" s="92">
        <v>404</v>
      </c>
      <c r="C41" s="93" t="s">
        <v>160</v>
      </c>
      <c r="D41" s="122">
        <v>0</v>
      </c>
      <c r="E41" s="122">
        <v>0</v>
      </c>
      <c r="F41" s="122"/>
      <c r="G41" s="122">
        <v>1067</v>
      </c>
      <c r="H41" s="123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</row>
    <row r="42" spans="1:54" s="18" customFormat="1" ht="15.75" customHeight="1">
      <c r="A42" s="26"/>
      <c r="B42" s="85">
        <v>405</v>
      </c>
      <c r="C42" s="108" t="s">
        <v>161</v>
      </c>
      <c r="D42" s="86">
        <v>0</v>
      </c>
      <c r="E42" s="86">
        <v>0</v>
      </c>
      <c r="F42" s="86"/>
      <c r="G42" s="86">
        <v>344</v>
      </c>
      <c r="H42" s="124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</row>
    <row r="43" spans="1:54" s="18" customFormat="1" ht="14.25" customHeight="1">
      <c r="A43" s="26"/>
      <c r="B43" s="80">
        <v>50</v>
      </c>
      <c r="C43" s="81" t="s">
        <v>167</v>
      </c>
      <c r="D43" s="125">
        <v>29036</v>
      </c>
      <c r="E43" s="125">
        <v>2241</v>
      </c>
      <c r="F43" s="127">
        <v>1357</v>
      </c>
      <c r="G43" s="127">
        <v>2029</v>
      </c>
      <c r="H43" s="128">
        <v>25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</row>
    <row r="44" spans="1:54" s="18" customFormat="1" ht="14.25" customHeight="1">
      <c r="A44" s="26"/>
      <c r="B44" s="129">
        <v>53</v>
      </c>
      <c r="C44" s="130" t="s">
        <v>168</v>
      </c>
      <c r="D44" s="125">
        <v>0</v>
      </c>
      <c r="E44" s="125">
        <v>0</v>
      </c>
      <c r="F44" s="127">
        <v>0</v>
      </c>
      <c r="G44" s="127">
        <v>0</v>
      </c>
      <c r="H44" s="128">
        <v>0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</row>
    <row r="45" spans="1:54" s="18" customFormat="1" ht="14.25" customHeight="1">
      <c r="A45" s="26"/>
      <c r="B45" s="129">
        <v>55</v>
      </c>
      <c r="C45" s="130" t="s">
        <v>169</v>
      </c>
      <c r="D45" s="125">
        <v>0</v>
      </c>
      <c r="E45" s="125">
        <v>0</v>
      </c>
      <c r="F45" s="127">
        <v>429</v>
      </c>
      <c r="G45" s="127">
        <v>0</v>
      </c>
      <c r="H45" s="131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</row>
    <row r="46" spans="1:54" s="186" customFormat="1" ht="15" customHeight="1">
      <c r="A46" s="34"/>
      <c r="B46" s="92">
        <v>551</v>
      </c>
      <c r="C46" s="93" t="s">
        <v>170</v>
      </c>
      <c r="D46" s="94">
        <v>0</v>
      </c>
      <c r="E46" s="94">
        <v>0</v>
      </c>
      <c r="F46" s="96">
        <v>370</v>
      </c>
      <c r="G46" s="96">
        <v>0</v>
      </c>
      <c r="H46" s="132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</row>
    <row r="47" spans="1:54" s="186" customFormat="1" ht="15" customHeight="1">
      <c r="A47" s="34"/>
      <c r="B47" s="92">
        <v>585</v>
      </c>
      <c r="C47" s="93" t="s">
        <v>54</v>
      </c>
      <c r="D47" s="94">
        <v>0</v>
      </c>
      <c r="E47" s="94">
        <v>0</v>
      </c>
      <c r="F47" s="96">
        <v>19</v>
      </c>
      <c r="G47" s="96">
        <v>0</v>
      </c>
      <c r="H47" s="132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54" s="18" customFormat="1" ht="14.25" customHeight="1">
      <c r="A48" s="26"/>
      <c r="B48" s="129">
        <v>60</v>
      </c>
      <c r="C48" s="130" t="s">
        <v>172</v>
      </c>
      <c r="D48" s="125">
        <v>1883</v>
      </c>
      <c r="E48" s="125">
        <v>130</v>
      </c>
      <c r="F48" s="127">
        <v>928</v>
      </c>
      <c r="G48" s="127">
        <v>24</v>
      </c>
      <c r="H48" s="13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54" s="18" customFormat="1" ht="15" customHeight="1">
      <c r="A49" s="26"/>
      <c r="B49" s="92">
        <v>61</v>
      </c>
      <c r="C49" s="130" t="s">
        <v>173</v>
      </c>
      <c r="D49" s="133">
        <v>1883</v>
      </c>
      <c r="E49" s="133">
        <v>130</v>
      </c>
      <c r="F49" s="96">
        <v>826</v>
      </c>
      <c r="G49" s="96">
        <v>24</v>
      </c>
      <c r="H49" s="132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</row>
    <row r="50" spans="1:54" s="186" customFormat="1" ht="15" customHeight="1">
      <c r="A50" s="34"/>
      <c r="B50" s="92">
        <v>601</v>
      </c>
      <c r="C50" s="93" t="s">
        <v>174</v>
      </c>
      <c r="D50" s="135">
        <v>0</v>
      </c>
      <c r="E50" s="135">
        <v>0</v>
      </c>
      <c r="F50" s="137">
        <v>101</v>
      </c>
      <c r="G50" s="137">
        <v>0</v>
      </c>
      <c r="H50" s="13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1:54" s="18" customFormat="1" ht="14.25" customHeight="1">
      <c r="A51" s="26"/>
      <c r="B51" s="129">
        <v>65</v>
      </c>
      <c r="C51" s="130" t="s">
        <v>175</v>
      </c>
      <c r="D51" s="125">
        <v>27153</v>
      </c>
      <c r="E51" s="125">
        <v>2111</v>
      </c>
      <c r="F51" s="139"/>
      <c r="G51" s="140"/>
      <c r="H51" s="141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</row>
    <row r="52" spans="1:54" s="18" customFormat="1" ht="14.25" customHeight="1">
      <c r="A52" s="26"/>
      <c r="B52" s="129">
        <v>70</v>
      </c>
      <c r="C52" s="130" t="s">
        <v>176</v>
      </c>
      <c r="D52" s="142"/>
      <c r="E52" s="125">
        <v>0</v>
      </c>
      <c r="F52" s="139"/>
      <c r="G52" s="127">
        <v>2005</v>
      </c>
      <c r="H52" s="128">
        <v>25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</row>
    <row r="53" spans="1:54" s="18" customFormat="1" ht="15.75" customHeight="1">
      <c r="A53" s="26"/>
      <c r="B53" s="143">
        <v>73</v>
      </c>
      <c r="C53" s="144" t="s">
        <v>177</v>
      </c>
      <c r="D53" s="71"/>
      <c r="E53" s="71"/>
      <c r="F53" s="71"/>
      <c r="G53" s="145">
        <v>1451</v>
      </c>
      <c r="H53" s="7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s="18" customFormat="1" ht="15" customHeight="1">
      <c r="A54" s="26"/>
      <c r="B54" s="16"/>
      <c r="C54" s="14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s="18" customFormat="1" ht="15.75" customHeight="1">
      <c r="A55" s="26"/>
      <c r="B55" s="148"/>
      <c r="C55" s="149"/>
      <c r="D55" s="72"/>
      <c r="E55" s="72"/>
      <c r="F55" s="72"/>
      <c r="G55" s="72"/>
      <c r="H55" s="72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s="18" customFormat="1" ht="15" customHeight="1">
      <c r="A56" s="26"/>
      <c r="B56" s="150">
        <v>241</v>
      </c>
      <c r="C56" s="151" t="s">
        <v>178</v>
      </c>
      <c r="D56" s="152">
        <v>0</v>
      </c>
      <c r="E56" s="152">
        <v>0</v>
      </c>
      <c r="F56" s="152">
        <v>14</v>
      </c>
      <c r="G56" s="152">
        <v>165</v>
      </c>
      <c r="H56" s="153">
        <v>0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</row>
    <row r="57" spans="1:54" s="18" customFormat="1" ht="15.75" customHeight="1">
      <c r="A57" s="26"/>
      <c r="B57" s="85">
        <v>341</v>
      </c>
      <c r="C57" s="154" t="s">
        <v>179</v>
      </c>
      <c r="D57" s="86">
        <v>0</v>
      </c>
      <c r="E57" s="86">
        <v>0</v>
      </c>
      <c r="F57" s="86">
        <v>0</v>
      </c>
      <c r="G57" s="86">
        <v>30</v>
      </c>
      <c r="H57" s="124">
        <v>0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spans="1:54" s="186" customFormat="1" ht="15" customHeight="1">
      <c r="A58" s="26" t="s">
        <v>180</v>
      </c>
      <c r="B58" s="156"/>
      <c r="C58" s="34"/>
      <c r="D58" s="34"/>
      <c r="E58" s="34"/>
      <c r="F58" s="34"/>
      <c r="G58" s="34"/>
      <c r="H58" s="34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</row>
    <row r="59" spans="1:54" s="186" customFormat="1" ht="15.75" customHeight="1">
      <c r="A59" s="26"/>
      <c r="B59" s="156"/>
      <c r="C59" s="34"/>
      <c r="D59" s="34"/>
      <c r="E59" s="34"/>
      <c r="F59" s="34"/>
      <c r="G59" s="34"/>
      <c r="H59" s="34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</row>
    <row r="60" spans="1:54" s="18" customFormat="1" ht="15" customHeight="1">
      <c r="A60" s="34"/>
      <c r="B60" s="157">
        <v>45</v>
      </c>
      <c r="C60" s="158" t="s">
        <v>181</v>
      </c>
      <c r="D60" s="82">
        <v>0</v>
      </c>
      <c r="E60" s="82">
        <v>0</v>
      </c>
      <c r="F60" s="81"/>
      <c r="G60" s="81">
        <v>-296</v>
      </c>
      <c r="H60" s="84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</row>
    <row r="61" spans="1:99" s="18" customFormat="1" ht="14.25" customHeight="1">
      <c r="A61" s="26"/>
      <c r="B61" s="129">
        <v>80</v>
      </c>
      <c r="C61" s="159" t="s">
        <v>182</v>
      </c>
      <c r="D61" s="160">
        <v>1</v>
      </c>
      <c r="E61" s="160">
        <v>1</v>
      </c>
      <c r="F61" s="160">
        <v>0.7044952100221076</v>
      </c>
      <c r="G61" s="160">
        <v>2.0832922621981274</v>
      </c>
      <c r="H61" s="161">
        <v>0.72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</row>
    <row r="62" spans="1:103" s="18" customFormat="1" ht="15" customHeight="1">
      <c r="A62" s="26"/>
      <c r="B62" s="162">
        <v>90</v>
      </c>
      <c r="C62" s="163" t="s">
        <v>183</v>
      </c>
      <c r="D62" s="166"/>
      <c r="E62" s="166">
        <v>0</v>
      </c>
      <c r="F62" s="166"/>
      <c r="G62" s="167">
        <v>33.778661320484524</v>
      </c>
      <c r="H62" s="168">
        <v>0.4211803157167647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</row>
    <row r="63" spans="1:54" s="186" customFormat="1" ht="15" customHeight="1">
      <c r="A63" s="34"/>
      <c r="B63" s="169"/>
      <c r="C63" s="156" t="s">
        <v>184</v>
      </c>
      <c r="D63" s="78"/>
      <c r="E63" s="78"/>
      <c r="F63" s="170"/>
      <c r="G63" s="149"/>
      <c r="H63" s="34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</row>
    <row r="64" spans="1:8" ht="15.75" customHeight="1">
      <c r="A64" s="34"/>
      <c r="C64" s="78" t="s">
        <v>55</v>
      </c>
      <c r="D64" s="200">
        <v>59357</v>
      </c>
      <c r="E64" s="201">
        <v>59357</v>
      </c>
      <c r="F64" s="201">
        <v>59357</v>
      </c>
      <c r="G64" s="201">
        <v>59357</v>
      </c>
      <c r="H64" s="201">
        <v>59357</v>
      </c>
    </row>
    <row r="65" spans="1:8" ht="15.75" customHeight="1">
      <c r="A65" s="34"/>
      <c r="B65" s="31"/>
      <c r="C65" s="78" t="s">
        <v>40</v>
      </c>
      <c r="D65" s="16"/>
      <c r="E65" s="173"/>
      <c r="F65" s="176"/>
      <c r="G65" s="149"/>
      <c r="H65" s="174"/>
    </row>
    <row r="66" spans="1:8" ht="15.75" customHeight="1">
      <c r="A66" s="34"/>
      <c r="B66" s="169"/>
      <c r="C66" s="78" t="s">
        <v>41</v>
      </c>
      <c r="D66" s="34"/>
      <c r="E66" s="26"/>
      <c r="F66" s="177"/>
      <c r="G66" s="178"/>
      <c r="H66" s="174"/>
    </row>
    <row r="67" spans="2:8" ht="15.75" customHeight="1">
      <c r="B67" s="17"/>
      <c r="C67" s="175" t="s">
        <v>42</v>
      </c>
      <c r="E67" s="202"/>
      <c r="H67" s="178"/>
    </row>
    <row r="68" spans="1:8" ht="15.75" customHeight="1">
      <c r="A68" s="16"/>
      <c r="B68" s="16"/>
      <c r="C68" s="175" t="s">
        <v>43</v>
      </c>
      <c r="D68" s="16"/>
      <c r="E68" s="16"/>
      <c r="F68" s="16"/>
      <c r="G68" s="16"/>
      <c r="H68" s="16"/>
    </row>
    <row r="69" spans="1:8" ht="15.75" customHeight="1">
      <c r="A69" s="16"/>
      <c r="B69" s="16"/>
      <c r="C69" s="175" t="s">
        <v>44</v>
      </c>
      <c r="D69" s="16"/>
      <c r="E69" s="16"/>
      <c r="F69" s="16"/>
      <c r="G69" s="16"/>
      <c r="H69" s="16"/>
    </row>
    <row r="70" spans="1:8" ht="15.75" customHeight="1">
      <c r="A70" s="16"/>
      <c r="B70" s="16"/>
      <c r="C70" s="175" t="s">
        <v>45</v>
      </c>
      <c r="D70" s="16"/>
      <c r="E70" s="16"/>
      <c r="F70" s="16"/>
      <c r="G70" s="16"/>
      <c r="H70" s="16"/>
    </row>
    <row r="71" spans="1:8" ht="15.75" customHeight="1">
      <c r="A71" s="16"/>
      <c r="B71" s="16"/>
      <c r="C71" s="179" t="s">
        <v>46</v>
      </c>
      <c r="D71" s="16"/>
      <c r="E71" s="16"/>
      <c r="F71" s="16"/>
      <c r="G71" s="16"/>
      <c r="H71" s="16"/>
    </row>
    <row r="72" spans="1:8" ht="15.75" customHeight="1">
      <c r="A72" s="16"/>
      <c r="B72" s="16"/>
      <c r="C72" s="16"/>
      <c r="D72" s="16"/>
      <c r="E72" s="16"/>
      <c r="F72" s="16"/>
      <c r="G72" s="16"/>
      <c r="H72" s="16"/>
    </row>
    <row r="73" spans="1:8" ht="15.75" customHeight="1">
      <c r="A73" s="16"/>
      <c r="B73" s="16"/>
      <c r="C73" s="16"/>
      <c r="D73" s="16"/>
      <c r="E73" s="16"/>
      <c r="F73" s="16"/>
      <c r="G73" s="16"/>
      <c r="H73" s="16"/>
    </row>
    <row r="74" spans="1:8" ht="15.75" customHeight="1">
      <c r="A74" s="16"/>
      <c r="B74" s="16"/>
      <c r="C74" s="16"/>
      <c r="D74" s="16"/>
      <c r="E74" s="16"/>
      <c r="F74" s="16"/>
      <c r="G74" s="16"/>
      <c r="H74" s="16"/>
    </row>
    <row r="75" spans="1:8" ht="15.75" customHeight="1">
      <c r="A75" s="16"/>
      <c r="B75" s="16"/>
      <c r="C75" s="16"/>
      <c r="D75" s="16"/>
      <c r="E75" s="16"/>
      <c r="F75" s="16"/>
      <c r="G75" s="16"/>
      <c r="H75" s="16"/>
    </row>
    <row r="76" spans="1:8" ht="15.75" customHeight="1">
      <c r="A76" s="16"/>
      <c r="B76" s="16"/>
      <c r="C76" s="16"/>
      <c r="D76" s="16"/>
      <c r="E76" s="16"/>
      <c r="F76" s="16"/>
      <c r="G76" s="16"/>
      <c r="H76" s="16"/>
    </row>
    <row r="77" spans="1:8" ht="15.75" customHeight="1">
      <c r="A77" s="16"/>
      <c r="B77" s="16"/>
      <c r="C77" s="16"/>
      <c r="D77" s="16"/>
      <c r="E77" s="16"/>
      <c r="F77" s="16"/>
      <c r="G77" s="16"/>
      <c r="H77" s="16"/>
    </row>
    <row r="78" spans="1:8" ht="15.75" customHeight="1">
      <c r="A78" s="16"/>
      <c r="B78" s="16"/>
      <c r="C78" s="16"/>
      <c r="D78" s="16"/>
      <c r="E78" s="16"/>
      <c r="F78" s="16"/>
      <c r="G78" s="16"/>
      <c r="H78" s="16"/>
    </row>
    <row r="79" spans="1:8" ht="15.75" customHeight="1">
      <c r="A79" s="16"/>
      <c r="B79" s="16"/>
      <c r="C79" s="16"/>
      <c r="D79" s="16"/>
      <c r="E79" s="16"/>
      <c r="F79" s="16"/>
      <c r="G79" s="16"/>
      <c r="H79" s="16"/>
    </row>
    <row r="80" spans="1:8" ht="15.75" customHeight="1">
      <c r="A80" s="16"/>
      <c r="B80" s="16"/>
      <c r="C80" s="16"/>
      <c r="D80" s="16"/>
      <c r="E80" s="16"/>
      <c r="F80" s="16"/>
      <c r="G80" s="16"/>
      <c r="H80" s="16"/>
    </row>
    <row r="81" spans="1:8" ht="15.75" customHeight="1">
      <c r="A81" s="16"/>
      <c r="B81" s="16"/>
      <c r="C81" s="16"/>
      <c r="D81" s="16"/>
      <c r="E81" s="16"/>
      <c r="F81" s="16"/>
      <c r="G81" s="16"/>
      <c r="H81" s="16"/>
    </row>
    <row r="82" spans="1:8" ht="15.75" customHeight="1">
      <c r="A82" s="16"/>
      <c r="B82" s="16"/>
      <c r="C82" s="16"/>
      <c r="D82" s="16"/>
      <c r="E82" s="16"/>
      <c r="F82" s="16"/>
      <c r="G82" s="16"/>
      <c r="H82" s="16"/>
    </row>
    <row r="83" spans="1:8" ht="15.75" customHeight="1">
      <c r="A83" s="16"/>
      <c r="B83" s="16"/>
      <c r="C83" s="16"/>
      <c r="D83" s="16"/>
      <c r="E83" s="16"/>
      <c r="F83" s="16"/>
      <c r="G83" s="16"/>
      <c r="H83" s="16"/>
    </row>
    <row r="84" spans="1:8" ht="15.75" customHeight="1">
      <c r="A84" s="16"/>
      <c r="B84" s="16"/>
      <c r="C84" s="16"/>
      <c r="D84" s="16"/>
      <c r="E84" s="16"/>
      <c r="F84" s="16"/>
      <c r="G84" s="16"/>
      <c r="H84" s="16"/>
    </row>
    <row r="85" spans="1:8" ht="15.75" customHeight="1">
      <c r="A85" s="16"/>
      <c r="B85" s="16"/>
      <c r="C85" s="16"/>
      <c r="D85" s="16"/>
      <c r="E85" s="16"/>
      <c r="F85" s="16"/>
      <c r="G85" s="16"/>
      <c r="H85" s="16"/>
    </row>
    <row r="86" spans="1:8" ht="15.75" customHeight="1">
      <c r="A86" s="16"/>
      <c r="B86" s="16"/>
      <c r="C86" s="16"/>
      <c r="D86" s="16"/>
      <c r="E86" s="16"/>
      <c r="F86" s="16"/>
      <c r="G86" s="16"/>
      <c r="H86" s="16"/>
    </row>
    <row r="87" spans="1:8" ht="15.75" customHeight="1">
      <c r="A87" s="16"/>
      <c r="B87" s="16"/>
      <c r="C87" s="16"/>
      <c r="D87" s="16"/>
      <c r="E87" s="16"/>
      <c r="F87" s="16"/>
      <c r="G87" s="16"/>
      <c r="H87" s="16"/>
    </row>
    <row r="88" spans="1:8" ht="15.75" customHeight="1">
      <c r="A88" s="16"/>
      <c r="B88" s="16"/>
      <c r="C88" s="16"/>
      <c r="D88" s="16"/>
      <c r="E88" s="16"/>
      <c r="F88" s="16"/>
      <c r="G88" s="16"/>
      <c r="H88" s="16"/>
    </row>
    <row r="89" spans="1:8" ht="15.75" customHeight="1">
      <c r="A89" s="16"/>
      <c r="B89" s="16"/>
      <c r="C89" s="16"/>
      <c r="D89" s="16"/>
      <c r="E89" s="16"/>
      <c r="F89" s="16"/>
      <c r="G89" s="16"/>
      <c r="H89" s="16"/>
    </row>
    <row r="90" spans="1:8" ht="15.75" customHeight="1">
      <c r="A90" s="16"/>
      <c r="B90" s="16"/>
      <c r="C90" s="16"/>
      <c r="D90" s="16"/>
      <c r="E90" s="16"/>
      <c r="F90" s="16"/>
      <c r="G90" s="16"/>
      <c r="H90" s="16"/>
    </row>
    <row r="91" spans="1:8" ht="15.75" customHeight="1">
      <c r="A91" s="16"/>
      <c r="B91" s="16"/>
      <c r="C91" s="16"/>
      <c r="D91" s="16"/>
      <c r="E91" s="16"/>
      <c r="F91" s="16"/>
      <c r="G91" s="16"/>
      <c r="H91" s="16"/>
    </row>
    <row r="92" spans="1:8" ht="15.75" customHeight="1">
      <c r="A92" s="16"/>
      <c r="B92" s="16"/>
      <c r="C92" s="16"/>
      <c r="D92" s="16"/>
      <c r="E92" s="16"/>
      <c r="F92" s="16"/>
      <c r="G92" s="16"/>
      <c r="H92" s="16"/>
    </row>
    <row r="93" spans="1:8" ht="15.75" customHeight="1">
      <c r="A93" s="16"/>
      <c r="B93" s="16"/>
      <c r="C93" s="16"/>
      <c r="D93" s="16"/>
      <c r="E93" s="16"/>
      <c r="F93" s="16"/>
      <c r="G93" s="16"/>
      <c r="H93" s="16"/>
    </row>
    <row r="94" spans="1:8" ht="15.75" customHeight="1">
      <c r="A94" s="16"/>
      <c r="B94" s="16"/>
      <c r="C94" s="16"/>
      <c r="D94" s="16"/>
      <c r="E94" s="16"/>
      <c r="F94" s="16"/>
      <c r="G94" s="16"/>
      <c r="H94" s="16"/>
    </row>
    <row r="95" spans="1:8" ht="15.75" customHeight="1">
      <c r="A95" s="16"/>
      <c r="B95" s="16"/>
      <c r="C95" s="16"/>
      <c r="D95" s="16"/>
      <c r="E95" s="16"/>
      <c r="F95" s="16"/>
      <c r="G95" s="16"/>
      <c r="H95" s="16"/>
    </row>
    <row r="96" spans="1:8" ht="15.75" customHeight="1">
      <c r="A96" s="16"/>
      <c r="B96" s="16"/>
      <c r="C96" s="16"/>
      <c r="D96" s="16"/>
      <c r="E96" s="16"/>
      <c r="F96" s="16"/>
      <c r="G96" s="16"/>
      <c r="H96" s="16"/>
    </row>
    <row r="97" s="16" customFormat="1" ht="12.75" customHeight="1"/>
    <row r="98" s="16" customFormat="1" ht="12.75" customHeight="1"/>
    <row r="99" s="16" customFormat="1" ht="12.75" customHeight="1"/>
    <row r="100" s="16" customFormat="1" ht="12.75" customHeight="1"/>
    <row r="101" s="16" customFormat="1" ht="12.75" customHeight="1"/>
    <row r="102" s="16" customFormat="1" ht="12.75" customHeight="1"/>
    <row r="103" s="16" customFormat="1" ht="12.75" customHeight="1"/>
    <row r="104" s="16" customFormat="1" ht="12.75" customHeight="1"/>
    <row r="105" s="16" customFormat="1" ht="12.75" customHeight="1"/>
    <row r="106" s="16" customFormat="1" ht="12.75" customHeight="1"/>
    <row r="107" s="16" customFormat="1" ht="12.75" customHeight="1"/>
    <row r="108" s="16" customFormat="1" ht="12.75" customHeight="1"/>
    <row r="109" s="16" customFormat="1" ht="12.75" customHeight="1"/>
    <row r="110" s="16" customFormat="1" ht="12.75" customHeight="1"/>
    <row r="111" s="16" customFormat="1" ht="12.75" customHeight="1"/>
    <row r="112" s="16" customFormat="1" ht="12.75" customHeight="1"/>
    <row r="113" s="16" customFormat="1" ht="12.75" customHeight="1"/>
    <row r="114" s="16" customFormat="1" ht="12.75" customHeight="1"/>
    <row r="115" s="16" customFormat="1" ht="12.75" customHeight="1"/>
    <row r="116" s="16" customFormat="1" ht="12.75" customHeight="1"/>
    <row r="117" s="16" customFormat="1" ht="12.75" customHeight="1"/>
    <row r="118" s="16" customFormat="1" ht="12.75" customHeight="1"/>
    <row r="119" s="16" customFormat="1" ht="12.75" customHeight="1"/>
    <row r="120" s="16" customFormat="1" ht="12.75" customHeight="1"/>
    <row r="121" s="16" customFormat="1" ht="12.75" customHeight="1"/>
    <row r="122" s="16" customFormat="1" ht="12.75" customHeight="1"/>
    <row r="123" s="16" customFormat="1" ht="12.75" customHeight="1"/>
    <row r="124" s="16" customFormat="1" ht="12.75" customHeight="1"/>
    <row r="125" s="16" customFormat="1" ht="12.75" customHeight="1"/>
    <row r="126" s="16" customFormat="1" ht="12.75" customHeight="1"/>
    <row r="127" s="16" customFormat="1" ht="12.75" customHeight="1"/>
    <row r="128" s="16" customFormat="1" ht="12.75" customHeight="1"/>
    <row r="129" s="16" customFormat="1" ht="12.75" customHeight="1"/>
    <row r="130" s="16" customFormat="1" ht="12.75" customHeight="1"/>
    <row r="131" s="16" customFormat="1" ht="12.75" customHeight="1"/>
    <row r="132" s="16" customFormat="1" ht="12.75" customHeight="1"/>
    <row r="133" s="16" customFormat="1" ht="12.75" customHeight="1"/>
    <row r="134" s="16" customFormat="1" ht="12.75" customHeight="1"/>
    <row r="135" s="16" customFormat="1" ht="12.75" customHeight="1"/>
    <row r="136" s="16" customFormat="1" ht="12.75" customHeight="1"/>
    <row r="137" s="16" customFormat="1" ht="12.75" customHeight="1"/>
    <row r="138" s="16" customFormat="1" ht="12.75" customHeight="1"/>
    <row r="139" s="16" customFormat="1" ht="12.75" customHeight="1"/>
    <row r="140" s="16" customFormat="1" ht="12.75" customHeight="1"/>
    <row r="141" s="16" customFormat="1" ht="12.75" customHeight="1"/>
    <row r="142" s="16" customFormat="1" ht="12.75" customHeight="1"/>
    <row r="143" s="16" customFormat="1" ht="12.75" customHeight="1"/>
    <row r="144" s="16" customFormat="1" ht="12.75" customHeight="1"/>
    <row r="145" s="16" customFormat="1" ht="12.75" customHeight="1"/>
    <row r="146" s="16" customFormat="1" ht="12.75" customHeight="1"/>
    <row r="147" s="16" customFormat="1" ht="12.75" customHeight="1"/>
    <row r="148" s="16" customFormat="1" ht="12.75" customHeight="1"/>
    <row r="149" s="16" customFormat="1" ht="12.75" customHeight="1"/>
    <row r="150" s="16" customFormat="1" ht="12.75" customHeight="1"/>
    <row r="151" s="16" customFormat="1" ht="12.75" customHeight="1"/>
    <row r="152" s="16" customFormat="1" ht="12.75" customHeight="1"/>
    <row r="153" s="16" customFormat="1" ht="12.75" customHeight="1"/>
    <row r="154" s="16" customFormat="1" ht="12.75" customHeight="1"/>
    <row r="155" s="16" customFormat="1" ht="12.75" customHeight="1"/>
    <row r="156" s="16" customFormat="1" ht="12.75" customHeight="1"/>
    <row r="157" s="16" customFormat="1" ht="12.75" customHeight="1"/>
    <row r="158" s="16" customFormat="1" ht="12.75" customHeight="1"/>
    <row r="159" s="16" customFormat="1" ht="12.75" customHeight="1"/>
    <row r="160" s="16" customFormat="1" ht="12.75" customHeight="1"/>
    <row r="161" spans="1:8" ht="15.75" customHeight="1">
      <c r="A161" s="16"/>
      <c r="B161" s="16"/>
      <c r="C161" s="16"/>
      <c r="D161" s="16"/>
      <c r="E161" s="16"/>
      <c r="F161" s="16"/>
      <c r="G161" s="16"/>
      <c r="H161" s="16"/>
    </row>
    <row r="162" spans="1:8" ht="15.75" customHeight="1">
      <c r="A162" s="16"/>
      <c r="B162" s="16"/>
      <c r="C162" s="16"/>
      <c r="D162" s="16"/>
      <c r="E162" s="16"/>
      <c r="F162" s="16"/>
      <c r="G162" s="16"/>
      <c r="H162" s="16"/>
    </row>
    <row r="163" spans="1:8" ht="15.75" customHeight="1">
      <c r="A163" s="16"/>
      <c r="B163" s="16"/>
      <c r="C163" s="16"/>
      <c r="D163" s="16"/>
      <c r="E163" s="16"/>
      <c r="F163" s="16"/>
      <c r="G163" s="16"/>
      <c r="H163" s="16"/>
    </row>
    <row r="164" spans="1:8" ht="15.75" customHeight="1">
      <c r="A164" s="16"/>
      <c r="B164" s="16"/>
      <c r="C164" s="16"/>
      <c r="D164" s="16"/>
      <c r="E164" s="16"/>
      <c r="F164" s="16"/>
      <c r="G164" s="16"/>
      <c r="H164" s="16"/>
    </row>
    <row r="165" spans="1:8" ht="15.75" customHeight="1">
      <c r="A165" s="16"/>
      <c r="B165" s="16"/>
      <c r="C165" s="16"/>
      <c r="D165" s="16"/>
      <c r="E165" s="16"/>
      <c r="F165" s="16"/>
      <c r="G165" s="16"/>
      <c r="H165" s="16"/>
    </row>
    <row r="166" spans="1:8" ht="15.75" customHeight="1">
      <c r="A166" s="16"/>
      <c r="B166" s="16"/>
      <c r="C166" s="16"/>
      <c r="D166" s="16"/>
      <c r="E166" s="16"/>
      <c r="F166" s="16"/>
      <c r="G166" s="16"/>
      <c r="H166" s="16"/>
    </row>
    <row r="167" spans="1:8" ht="15.75" customHeight="1">
      <c r="A167" s="16"/>
      <c r="B167" s="16"/>
      <c r="C167" s="16"/>
      <c r="D167" s="16"/>
      <c r="E167" s="16"/>
      <c r="F167" s="16"/>
      <c r="G167" s="16"/>
      <c r="H167" s="16"/>
    </row>
    <row r="168" spans="1:8" ht="15.75" customHeight="1">
      <c r="A168" s="16"/>
      <c r="B168" s="16"/>
      <c r="C168" s="16"/>
      <c r="D168" s="16"/>
      <c r="E168" s="16"/>
      <c r="F168" s="16"/>
      <c r="G168" s="16"/>
      <c r="H168" s="16"/>
    </row>
    <row r="169" spans="1:8" ht="15.75" customHeight="1">
      <c r="A169" s="16"/>
      <c r="B169" s="16"/>
      <c r="C169" s="16"/>
      <c r="D169" s="16"/>
      <c r="E169" s="16"/>
      <c r="F169" s="16"/>
      <c r="G169" s="16"/>
      <c r="H169" s="16"/>
    </row>
    <row r="170" spans="1:8" ht="15.75" customHeight="1">
      <c r="A170" s="16"/>
      <c r="B170" s="16"/>
      <c r="C170" s="16"/>
      <c r="D170" s="16"/>
      <c r="E170" s="16"/>
      <c r="F170" s="16"/>
      <c r="G170" s="16"/>
      <c r="H170" s="16"/>
    </row>
    <row r="171" spans="1:8" ht="15.75" customHeight="1">
      <c r="A171" s="16"/>
      <c r="B171" s="16"/>
      <c r="C171" s="16"/>
      <c r="D171" s="16"/>
      <c r="E171" s="16"/>
      <c r="F171" s="16"/>
      <c r="G171" s="16"/>
      <c r="H171" s="16"/>
    </row>
    <row r="172" spans="1:8" ht="15.75" customHeight="1">
      <c r="A172" s="16"/>
      <c r="B172" s="16"/>
      <c r="C172" s="16"/>
      <c r="D172" s="16"/>
      <c r="E172" s="16"/>
      <c r="F172" s="16"/>
      <c r="G172" s="16"/>
      <c r="H172" s="16"/>
    </row>
    <row r="173" spans="1:8" ht="15.75" customHeight="1">
      <c r="A173" s="16"/>
      <c r="B173" s="16"/>
      <c r="C173" s="16"/>
      <c r="D173" s="16"/>
      <c r="E173" s="16"/>
      <c r="F173" s="16"/>
      <c r="G173" s="16"/>
      <c r="H173" s="16"/>
    </row>
    <row r="174" spans="1:8" ht="15.75" customHeight="1">
      <c r="A174" s="16"/>
      <c r="B174" s="16"/>
      <c r="C174" s="16"/>
      <c r="D174" s="16"/>
      <c r="E174" s="16"/>
      <c r="F174" s="16"/>
      <c r="G174" s="16"/>
      <c r="H174" s="16"/>
    </row>
    <row r="175" spans="1:8" ht="15.75" customHeight="1">
      <c r="A175" s="184"/>
      <c r="B175" s="203"/>
      <c r="C175" s="184"/>
      <c r="E175" s="184"/>
      <c r="F175" s="184"/>
      <c r="G175" s="184"/>
      <c r="H175" s="184"/>
    </row>
    <row r="176" spans="1:8" ht="15.75" customHeight="1">
      <c r="A176" s="184"/>
      <c r="B176" s="203"/>
      <c r="C176" s="184"/>
      <c r="E176" s="184"/>
      <c r="F176" s="184"/>
      <c r="G176" s="184"/>
      <c r="H176" s="184"/>
    </row>
    <row r="177" spans="1:8" ht="15.75" customHeight="1">
      <c r="A177" s="184"/>
      <c r="B177" s="203"/>
      <c r="C177" s="184"/>
      <c r="E177" s="184"/>
      <c r="F177" s="184"/>
      <c r="G177" s="184"/>
      <c r="H177" s="184"/>
    </row>
    <row r="178" spans="1:8" ht="15.75" customHeight="1">
      <c r="A178" s="184"/>
      <c r="B178" s="203"/>
      <c r="C178" s="184"/>
      <c r="E178" s="184"/>
      <c r="F178" s="184"/>
      <c r="G178" s="184"/>
      <c r="H178" s="184"/>
    </row>
    <row r="179" spans="1:8" ht="15.75" customHeight="1">
      <c r="A179" s="184"/>
      <c r="B179" s="203"/>
      <c r="C179" s="184"/>
      <c r="E179" s="184"/>
      <c r="F179" s="184"/>
      <c r="G179" s="184"/>
      <c r="H179" s="184"/>
    </row>
    <row r="180" spans="1:8" ht="15.75" customHeight="1">
      <c r="A180" s="184"/>
      <c r="B180" s="203"/>
      <c r="C180" s="184"/>
      <c r="E180" s="184"/>
      <c r="F180" s="184"/>
      <c r="G180" s="184"/>
      <c r="H180" s="184"/>
    </row>
    <row r="181" spans="1:8" ht="15.75" customHeight="1">
      <c r="A181" s="184"/>
      <c r="B181" s="203"/>
      <c r="C181" s="184"/>
      <c r="E181" s="184"/>
      <c r="F181" s="184"/>
      <c r="G181" s="184"/>
      <c r="H181" s="184"/>
    </row>
    <row r="182" spans="1:8" ht="15.75" customHeight="1">
      <c r="A182" s="184"/>
      <c r="B182" s="203"/>
      <c r="C182" s="184"/>
      <c r="E182" s="184"/>
      <c r="F182" s="184"/>
      <c r="G182" s="184"/>
      <c r="H182" s="184"/>
    </row>
    <row r="183" spans="1:8" ht="15.75" customHeight="1">
      <c r="A183" s="184"/>
      <c r="B183" s="203"/>
      <c r="C183" s="184"/>
      <c r="E183" s="184"/>
      <c r="F183" s="184"/>
      <c r="G183" s="184"/>
      <c r="H183" s="184"/>
    </row>
    <row r="184" spans="1:8" ht="15.75" customHeight="1">
      <c r="A184" s="184"/>
      <c r="B184" s="203"/>
      <c r="C184" s="184"/>
      <c r="E184" s="184"/>
      <c r="F184" s="184"/>
      <c r="G184" s="184"/>
      <c r="H184" s="184"/>
    </row>
    <row r="185" spans="1:8" ht="15.75" customHeight="1">
      <c r="A185" s="184"/>
      <c r="B185" s="203"/>
      <c r="C185" s="184"/>
      <c r="E185" s="184"/>
      <c r="F185" s="184"/>
      <c r="G185" s="184"/>
      <c r="H185" s="184"/>
    </row>
    <row r="186" spans="1:8" ht="15.75" customHeight="1">
      <c r="A186" s="184"/>
      <c r="B186" s="203"/>
      <c r="C186" s="184"/>
      <c r="E186" s="184"/>
      <c r="F186" s="184"/>
      <c r="G186" s="184"/>
      <c r="H186" s="184"/>
    </row>
    <row r="187" spans="1:8" ht="15.75" customHeight="1">
      <c r="A187" s="184"/>
      <c r="B187" s="203"/>
      <c r="C187" s="184"/>
      <c r="E187" s="184"/>
      <c r="F187" s="184"/>
      <c r="G187" s="184"/>
      <c r="H187" s="184"/>
    </row>
    <row r="188" spans="1:8" ht="15.75" customHeight="1">
      <c r="A188" s="184"/>
      <c r="B188" s="203"/>
      <c r="C188" s="184"/>
      <c r="E188" s="184"/>
      <c r="F188" s="184"/>
      <c r="G188" s="184"/>
      <c r="H188" s="184"/>
    </row>
    <row r="189" spans="1:8" ht="15.75" customHeight="1">
      <c r="A189" s="184"/>
      <c r="B189" s="203"/>
      <c r="C189" s="184"/>
      <c r="E189" s="184"/>
      <c r="F189" s="184"/>
      <c r="G189" s="184"/>
      <c r="H189" s="184"/>
    </row>
    <row r="190" spans="1:8" ht="15.75" customHeight="1">
      <c r="A190" s="184"/>
      <c r="B190" s="203"/>
      <c r="C190" s="184"/>
      <c r="E190" s="184"/>
      <c r="F190" s="184"/>
      <c r="G190" s="184"/>
      <c r="H190" s="184"/>
    </row>
    <row r="191" spans="1:8" ht="15.75" customHeight="1">
      <c r="A191" s="184"/>
      <c r="B191" s="203"/>
      <c r="C191" s="184"/>
      <c r="E191" s="184"/>
      <c r="F191" s="184"/>
      <c r="G191" s="184"/>
      <c r="H191" s="184"/>
    </row>
    <row r="192" spans="1:8" ht="15.75" customHeight="1">
      <c r="A192" s="184"/>
      <c r="B192" s="203"/>
      <c r="C192" s="184"/>
      <c r="E192" s="184"/>
      <c r="F192" s="184"/>
      <c r="G192" s="184"/>
      <c r="H192" s="184"/>
    </row>
    <row r="193" spans="1:8" ht="15.75" customHeight="1">
      <c r="A193" s="184"/>
      <c r="B193" s="203"/>
      <c r="C193" s="184"/>
      <c r="E193" s="184"/>
      <c r="F193" s="184"/>
      <c r="G193" s="184"/>
      <c r="H193" s="184"/>
    </row>
    <row r="194" spans="1:8" ht="15.75" customHeight="1">
      <c r="A194" s="184"/>
      <c r="B194" s="203"/>
      <c r="C194" s="184"/>
      <c r="E194" s="184"/>
      <c r="F194" s="184"/>
      <c r="G194" s="184"/>
      <c r="H194" s="184"/>
    </row>
    <row r="195" spans="1:8" ht="15.75" customHeight="1">
      <c r="A195" s="184"/>
      <c r="B195" s="203"/>
      <c r="C195" s="184"/>
      <c r="E195" s="184"/>
      <c r="F195" s="184"/>
      <c r="G195" s="184"/>
      <c r="H195" s="184"/>
    </row>
    <row r="196" spans="1:8" ht="15.75" customHeight="1">
      <c r="A196" s="184"/>
      <c r="B196" s="203"/>
      <c r="C196" s="184"/>
      <c r="E196" s="184"/>
      <c r="F196" s="184"/>
      <c r="G196" s="184"/>
      <c r="H196" s="184"/>
    </row>
    <row r="197" spans="1:8" ht="15.75" customHeight="1">
      <c r="A197" s="184"/>
      <c r="B197" s="203"/>
      <c r="C197" s="184"/>
      <c r="E197" s="184"/>
      <c r="F197" s="184"/>
      <c r="G197" s="184"/>
      <c r="H197" s="184"/>
    </row>
    <row r="198" spans="1:8" ht="15.75" customHeight="1">
      <c r="A198" s="184"/>
      <c r="B198" s="203"/>
      <c r="C198" s="184"/>
      <c r="E198" s="184"/>
      <c r="F198" s="184"/>
      <c r="G198" s="184"/>
      <c r="H198" s="184"/>
    </row>
    <row r="199" spans="1:8" ht="15.75" customHeight="1">
      <c r="A199" s="184"/>
      <c r="B199" s="203"/>
      <c r="C199" s="184"/>
      <c r="E199" s="184"/>
      <c r="F199" s="184"/>
      <c r="G199" s="184"/>
      <c r="H199" s="184"/>
    </row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</sheetData>
  <sheetProtection/>
  <mergeCells count="1">
    <mergeCell ref="B3:H3"/>
  </mergeCells>
  <printOptions horizontalCentered="1"/>
  <pageMargins left="0" right="0" top="0" bottom="0" header="0.5118055555555555" footer="0.5118055555555555"/>
  <pageSetup horizontalDpi="300" verticalDpi="300" orientation="portrait" paperSize="9" scale="7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PageLayoutView="0" workbookViewId="0" topLeftCell="A25">
      <selection activeCell="A1" sqref="A1"/>
    </sheetView>
  </sheetViews>
  <sheetFormatPr defaultColWidth="11.421875" defaultRowHeight="12.75"/>
  <cols>
    <col min="1" max="1" width="3.421875" style="16" customWidth="1"/>
    <col min="2" max="2" width="4.8515625" style="16" customWidth="1"/>
    <col min="3" max="3" width="47.8515625" style="16" customWidth="1"/>
    <col min="4" max="4" width="15.421875" style="16" customWidth="1"/>
    <col min="5" max="8" width="14.28125" style="16" customWidth="1"/>
    <col min="9" max="16384" width="11.421875" style="16" customWidth="1"/>
  </cols>
  <sheetData>
    <row r="1" spans="1:8" ht="15.75">
      <c r="A1" s="23"/>
      <c r="B1" s="204"/>
      <c r="C1" s="23"/>
      <c r="D1" s="23"/>
      <c r="E1" s="23"/>
      <c r="F1" s="19"/>
      <c r="G1" s="19"/>
      <c r="H1" s="19"/>
    </row>
    <row r="2" spans="1:8" ht="12.75">
      <c r="A2" s="205"/>
      <c r="B2" s="19"/>
      <c r="C2" s="19"/>
      <c r="D2" s="19"/>
      <c r="E2" s="19"/>
      <c r="F2" s="19"/>
      <c r="G2" s="19"/>
      <c r="H2" s="19"/>
    </row>
    <row r="3" spans="1:8" ht="18.75">
      <c r="A3" s="205"/>
      <c r="B3" s="19"/>
      <c r="C3" s="19"/>
      <c r="D3" s="20" t="s">
        <v>56</v>
      </c>
      <c r="E3" s="19"/>
      <c r="F3" s="19"/>
      <c r="G3" s="19"/>
      <c r="H3" s="19"/>
    </row>
    <row r="4" spans="1:8" ht="15.75">
      <c r="A4" s="205"/>
      <c r="B4" s="21"/>
      <c r="C4" s="22"/>
      <c r="D4" s="19"/>
      <c r="E4" s="23"/>
      <c r="F4" s="24"/>
      <c r="G4" s="19"/>
      <c r="H4" s="19"/>
    </row>
    <row r="5" spans="1:8" ht="12.75">
      <c r="A5" s="205"/>
      <c r="B5" s="19"/>
      <c r="C5" s="19"/>
      <c r="D5" s="25"/>
      <c r="E5" s="25"/>
      <c r="F5" s="24"/>
      <c r="G5" s="19"/>
      <c r="H5" s="19"/>
    </row>
    <row r="6" spans="1:8" ht="15">
      <c r="A6" s="29"/>
      <c r="B6" s="27" t="s">
        <v>125</v>
      </c>
      <c r="C6" s="28"/>
      <c r="D6" s="27" t="s">
        <v>126</v>
      </c>
      <c r="E6" s="29"/>
      <c r="F6" s="28"/>
      <c r="G6" s="30" t="s">
        <v>57</v>
      </c>
      <c r="H6" s="28"/>
    </row>
    <row r="7" spans="1:8" ht="15">
      <c r="A7" s="28"/>
      <c r="B7" s="32"/>
      <c r="C7" s="33"/>
      <c r="D7" s="29"/>
      <c r="E7" s="29"/>
      <c r="F7" s="29"/>
      <c r="G7" s="28"/>
      <c r="H7" s="28"/>
    </row>
    <row r="8" spans="1:8" ht="15">
      <c r="A8" s="33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</row>
    <row r="9" spans="1:8" ht="15">
      <c r="A9" s="33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</row>
    <row r="10" spans="1:8" ht="15">
      <c r="A10" s="33"/>
      <c r="B10" s="38" t="s">
        <v>136</v>
      </c>
      <c r="C10" s="39"/>
      <c r="D10" s="41" t="s">
        <v>137</v>
      </c>
      <c r="E10" s="42" t="s">
        <v>138</v>
      </c>
      <c r="F10" s="42"/>
      <c r="G10" s="38" t="s">
        <v>139</v>
      </c>
      <c r="H10" s="38"/>
    </row>
    <row r="11" spans="1:8" ht="15">
      <c r="A11" s="33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6">
        <v>1520</v>
      </c>
      <c r="H11" s="46">
        <v>4900</v>
      </c>
    </row>
    <row r="12" spans="1:8" ht="15">
      <c r="A12" s="29" t="s">
        <v>143</v>
      </c>
      <c r="B12" s="47"/>
      <c r="C12" s="48"/>
      <c r="D12" s="49"/>
      <c r="E12" s="49"/>
      <c r="F12" s="49"/>
      <c r="G12" s="187"/>
      <c r="H12" s="49"/>
    </row>
    <row r="13" spans="1:8" ht="15">
      <c r="A13" s="28"/>
      <c r="B13" s="47"/>
      <c r="C13" s="48"/>
      <c r="D13" s="49"/>
      <c r="E13" s="49"/>
      <c r="F13" s="51" t="s">
        <v>144</v>
      </c>
      <c r="G13" s="51" t="s">
        <v>144</v>
      </c>
      <c r="H13" s="52" t="s">
        <v>145</v>
      </c>
    </row>
    <row r="14" spans="1:8" ht="14.25">
      <c r="A14" s="53"/>
      <c r="B14" s="54"/>
      <c r="C14" s="55" t="s">
        <v>146</v>
      </c>
      <c r="D14" s="56">
        <v>458</v>
      </c>
      <c r="E14" s="57">
        <v>41</v>
      </c>
      <c r="F14" s="58">
        <v>30695</v>
      </c>
      <c r="G14" s="58">
        <v>30695</v>
      </c>
      <c r="H14" s="206" t="s">
        <v>58</v>
      </c>
    </row>
    <row r="15" spans="1:8" ht="14.25">
      <c r="A15" s="26"/>
      <c r="B15" s="60"/>
      <c r="C15" s="61" t="s">
        <v>148</v>
      </c>
      <c r="D15" s="62">
        <v>667.4890829694323</v>
      </c>
      <c r="E15" s="63">
        <v>637.5609756097562</v>
      </c>
      <c r="F15" s="64">
        <v>0.032220231308030624</v>
      </c>
      <c r="G15" s="64">
        <v>0.14481185860889395</v>
      </c>
      <c r="H15" s="65"/>
    </row>
    <row r="16" spans="1:8" ht="14.25">
      <c r="A16" s="26"/>
      <c r="B16" s="194"/>
      <c r="C16" s="67" t="s">
        <v>149</v>
      </c>
      <c r="D16" s="68">
        <v>30571</v>
      </c>
      <c r="E16" s="69">
        <v>2614</v>
      </c>
      <c r="F16" s="70">
        <v>989</v>
      </c>
      <c r="G16" s="207">
        <v>4445</v>
      </c>
      <c r="H16" s="71"/>
    </row>
    <row r="17" spans="1:8" ht="14.25">
      <c r="A17" s="26"/>
      <c r="B17" s="49"/>
      <c r="C17" s="72"/>
      <c r="D17" s="73"/>
      <c r="E17" s="74"/>
      <c r="F17" s="73"/>
      <c r="G17" s="73"/>
      <c r="H17" s="73"/>
    </row>
    <row r="18" spans="1:8" ht="14.25">
      <c r="A18" s="26"/>
      <c r="B18" s="27" t="s">
        <v>150</v>
      </c>
      <c r="C18" s="72"/>
      <c r="D18" s="73"/>
      <c r="E18" s="74"/>
      <c r="F18" s="73"/>
      <c r="G18" s="49" t="s">
        <v>151</v>
      </c>
      <c r="H18" s="73"/>
    </row>
    <row r="19" spans="1:8" ht="14.25">
      <c r="A19" s="26"/>
      <c r="B19" s="49"/>
      <c r="C19" s="72"/>
      <c r="D19" s="73"/>
      <c r="E19" s="74"/>
      <c r="F19" s="73"/>
      <c r="G19" s="73"/>
      <c r="H19" s="73"/>
    </row>
    <row r="20" spans="1:8" ht="14.25">
      <c r="A20" s="26"/>
      <c r="B20" s="208">
        <v>111</v>
      </c>
      <c r="C20" s="55" t="s">
        <v>146</v>
      </c>
      <c r="D20" s="56">
        <v>423</v>
      </c>
      <c r="E20" s="57">
        <v>39</v>
      </c>
      <c r="F20" s="209">
        <v>28232</v>
      </c>
      <c r="G20" s="209">
        <v>28232</v>
      </c>
      <c r="H20" s="75"/>
    </row>
    <row r="21" spans="1:8" ht="14.25">
      <c r="A21" s="26"/>
      <c r="B21" s="210">
        <v>121</v>
      </c>
      <c r="C21" s="61" t="s">
        <v>148</v>
      </c>
      <c r="D21" s="62">
        <v>667.4231678486997</v>
      </c>
      <c r="E21" s="63">
        <v>631.5384615384615</v>
      </c>
      <c r="F21" s="211">
        <v>0.032091243978464155</v>
      </c>
      <c r="G21" s="211">
        <v>0.14873193539246246</v>
      </c>
      <c r="H21" s="76"/>
    </row>
    <row r="22" spans="1:8" ht="14.25">
      <c r="A22" s="26"/>
      <c r="B22" s="194"/>
      <c r="C22" s="67" t="s">
        <v>149</v>
      </c>
      <c r="D22" s="68">
        <v>28232</v>
      </c>
      <c r="E22" s="69">
        <v>2463</v>
      </c>
      <c r="F22" s="212">
        <v>906</v>
      </c>
      <c r="G22" s="213">
        <v>4199</v>
      </c>
      <c r="H22" s="77"/>
    </row>
    <row r="23" spans="1:8" ht="14.25">
      <c r="A23" s="26"/>
      <c r="B23" s="49"/>
      <c r="C23" s="72"/>
      <c r="D23" s="73"/>
      <c r="E23" s="74"/>
      <c r="F23" s="73"/>
      <c r="G23" s="73"/>
      <c r="H23" s="73"/>
    </row>
    <row r="24" spans="1:8" ht="14.25">
      <c r="A24" s="78" t="s">
        <v>152</v>
      </c>
      <c r="B24" s="78"/>
      <c r="C24" s="78"/>
      <c r="D24" s="78"/>
      <c r="E24" s="78"/>
      <c r="F24" s="79"/>
      <c r="G24" s="79"/>
      <c r="H24" s="79"/>
    </row>
    <row r="25" spans="1:8" ht="14.25">
      <c r="A25" s="78"/>
      <c r="B25" s="78"/>
      <c r="C25" s="78"/>
      <c r="D25" s="78"/>
      <c r="E25" s="78"/>
      <c r="F25" s="79"/>
      <c r="G25" s="49"/>
      <c r="H25" s="79"/>
    </row>
    <row r="26" spans="1:8" ht="14.25">
      <c r="A26" s="26"/>
      <c r="B26" s="80">
        <v>12</v>
      </c>
      <c r="C26" s="81" t="s">
        <v>153</v>
      </c>
      <c r="D26" s="82">
        <v>30571</v>
      </c>
      <c r="E26" s="82">
        <v>2614</v>
      </c>
      <c r="F26" s="81">
        <v>989</v>
      </c>
      <c r="G26" s="81">
        <v>4445</v>
      </c>
      <c r="H26" s="84">
        <v>19</v>
      </c>
    </row>
    <row r="27" spans="1:8" ht="15">
      <c r="A27" s="26"/>
      <c r="B27" s="85">
        <v>95</v>
      </c>
      <c r="C27" s="86" t="s">
        <v>154</v>
      </c>
      <c r="D27" s="87"/>
      <c r="E27" s="87"/>
      <c r="F27" s="89"/>
      <c r="G27" s="90">
        <v>4199</v>
      </c>
      <c r="H27" s="91"/>
    </row>
    <row r="28" spans="1:8" ht="14.25">
      <c r="A28" s="26"/>
      <c r="B28" s="80">
        <v>20</v>
      </c>
      <c r="C28" s="81" t="s">
        <v>155</v>
      </c>
      <c r="D28" s="82">
        <v>0</v>
      </c>
      <c r="E28" s="82">
        <v>0</v>
      </c>
      <c r="F28" s="81">
        <v>488</v>
      </c>
      <c r="G28" s="81">
        <v>644</v>
      </c>
      <c r="H28" s="84">
        <v>12</v>
      </c>
    </row>
    <row r="29" spans="1:8" ht="15">
      <c r="A29" s="26"/>
      <c r="B29" s="92">
        <v>25</v>
      </c>
      <c r="C29" s="93" t="s">
        <v>50</v>
      </c>
      <c r="D29" s="94">
        <v>0</v>
      </c>
      <c r="E29" s="94">
        <v>0</v>
      </c>
      <c r="F29" s="96">
        <v>111</v>
      </c>
      <c r="G29" s="96">
        <v>441</v>
      </c>
      <c r="H29" s="97">
        <v>2</v>
      </c>
    </row>
    <row r="30" spans="1:8" ht="15">
      <c r="A30" s="26"/>
      <c r="B30" s="98">
        <v>201</v>
      </c>
      <c r="C30" s="99" t="s">
        <v>157</v>
      </c>
      <c r="D30" s="100"/>
      <c r="E30" s="100"/>
      <c r="F30" s="100"/>
      <c r="G30" s="102">
        <v>402</v>
      </c>
      <c r="H30" s="101"/>
    </row>
    <row r="31" spans="1:8" ht="15">
      <c r="A31" s="26"/>
      <c r="B31" s="98">
        <v>203</v>
      </c>
      <c r="C31" s="99" t="s">
        <v>51</v>
      </c>
      <c r="D31" s="100"/>
      <c r="E31" s="100"/>
      <c r="F31" s="100"/>
      <c r="G31" s="102">
        <v>363</v>
      </c>
      <c r="H31" s="101"/>
    </row>
    <row r="32" spans="1:8" ht="14.25">
      <c r="A32" s="26"/>
      <c r="B32" s="80">
        <v>100</v>
      </c>
      <c r="C32" s="103" t="s">
        <v>159</v>
      </c>
      <c r="D32" s="82">
        <v>0</v>
      </c>
      <c r="E32" s="82">
        <v>0</v>
      </c>
      <c r="F32" s="104"/>
      <c r="G32" s="81">
        <v>1411</v>
      </c>
      <c r="H32" s="105"/>
    </row>
    <row r="33" spans="1:8" ht="15">
      <c r="A33" s="26"/>
      <c r="B33" s="92">
        <v>104</v>
      </c>
      <c r="C33" s="93" t="s">
        <v>160</v>
      </c>
      <c r="D33" s="94">
        <v>0</v>
      </c>
      <c r="E33" s="94">
        <v>0</v>
      </c>
      <c r="F33" s="106"/>
      <c r="G33" s="96">
        <v>1067</v>
      </c>
      <c r="H33" s="107"/>
    </row>
    <row r="34" spans="1:8" ht="15">
      <c r="A34" s="26"/>
      <c r="B34" s="85">
        <v>105</v>
      </c>
      <c r="C34" s="108" t="s">
        <v>161</v>
      </c>
      <c r="D34" s="109">
        <v>0</v>
      </c>
      <c r="E34" s="109">
        <v>0</v>
      </c>
      <c r="F34" s="111"/>
      <c r="G34" s="86">
        <v>344</v>
      </c>
      <c r="H34" s="112"/>
    </row>
    <row r="35" spans="1:8" ht="14.25">
      <c r="A35" s="26"/>
      <c r="B35" s="113">
        <v>991</v>
      </c>
      <c r="C35" s="114" t="s">
        <v>162</v>
      </c>
      <c r="D35" s="115">
        <v>30571</v>
      </c>
      <c r="E35" s="115">
        <v>2614</v>
      </c>
      <c r="F35" s="114">
        <v>1477</v>
      </c>
      <c r="G35" s="117">
        <v>6500</v>
      </c>
      <c r="H35" s="118">
        <v>31</v>
      </c>
    </row>
    <row r="36" spans="1:8" ht="14.25">
      <c r="A36" s="26"/>
      <c r="B36" s="80">
        <v>30</v>
      </c>
      <c r="C36" s="119" t="s">
        <v>163</v>
      </c>
      <c r="D36" s="82">
        <v>0</v>
      </c>
      <c r="E36" s="82">
        <v>0</v>
      </c>
      <c r="F36" s="81">
        <v>104</v>
      </c>
      <c r="G36" s="81">
        <v>2975</v>
      </c>
      <c r="H36" s="84">
        <v>5</v>
      </c>
    </row>
    <row r="37" spans="1:8" ht="15">
      <c r="A37" s="34"/>
      <c r="B37" s="92">
        <v>35</v>
      </c>
      <c r="C37" s="120" t="s">
        <v>52</v>
      </c>
      <c r="D37" s="94">
        <v>0</v>
      </c>
      <c r="E37" s="94">
        <v>0</v>
      </c>
      <c r="F37" s="96">
        <v>96</v>
      </c>
      <c r="G37" s="96">
        <v>1527</v>
      </c>
      <c r="H37" s="97">
        <v>4</v>
      </c>
    </row>
    <row r="38" spans="1:8" ht="15">
      <c r="A38" s="26"/>
      <c r="B38" s="92">
        <v>301</v>
      </c>
      <c r="C38" s="120" t="s">
        <v>157</v>
      </c>
      <c r="D38" s="100"/>
      <c r="E38" s="100"/>
      <c r="F38" s="100"/>
      <c r="G38" s="102">
        <v>337</v>
      </c>
      <c r="H38" s="101"/>
    </row>
    <row r="39" spans="1:8" ht="15">
      <c r="A39" s="26"/>
      <c r="B39" s="85">
        <v>303</v>
      </c>
      <c r="C39" s="121" t="s">
        <v>53</v>
      </c>
      <c r="D39" s="100"/>
      <c r="E39" s="100"/>
      <c r="F39" s="100"/>
      <c r="G39" s="102">
        <v>266</v>
      </c>
      <c r="H39" s="101"/>
    </row>
    <row r="40" spans="1:8" ht="14.25">
      <c r="A40" s="26"/>
      <c r="B40" s="80">
        <v>40</v>
      </c>
      <c r="C40" s="81" t="s">
        <v>166</v>
      </c>
      <c r="D40" s="81">
        <v>0</v>
      </c>
      <c r="E40" s="81">
        <v>0</v>
      </c>
      <c r="F40" s="81"/>
      <c r="G40" s="81">
        <v>1507</v>
      </c>
      <c r="H40" s="84"/>
    </row>
    <row r="41" spans="1:8" ht="15">
      <c r="A41" s="26"/>
      <c r="B41" s="92">
        <v>404</v>
      </c>
      <c r="C41" s="93" t="s">
        <v>160</v>
      </c>
      <c r="D41" s="122">
        <v>0</v>
      </c>
      <c r="E41" s="122">
        <v>0</v>
      </c>
      <c r="F41" s="122"/>
      <c r="G41" s="122">
        <v>1200</v>
      </c>
      <c r="H41" s="123"/>
    </row>
    <row r="42" spans="1:8" ht="15">
      <c r="A42" s="26"/>
      <c r="B42" s="85">
        <v>405</v>
      </c>
      <c r="C42" s="108" t="s">
        <v>161</v>
      </c>
      <c r="D42" s="86">
        <v>0</v>
      </c>
      <c r="E42" s="86">
        <v>0</v>
      </c>
      <c r="F42" s="86"/>
      <c r="G42" s="86">
        <v>307</v>
      </c>
      <c r="H42" s="124"/>
    </row>
    <row r="43" spans="1:8" ht="14.25">
      <c r="A43" s="26"/>
      <c r="B43" s="80">
        <v>50</v>
      </c>
      <c r="C43" s="81" t="s">
        <v>167</v>
      </c>
      <c r="D43" s="125">
        <v>30571</v>
      </c>
      <c r="E43" s="125">
        <v>2614</v>
      </c>
      <c r="F43" s="127">
        <v>1373</v>
      </c>
      <c r="G43" s="127">
        <v>2018</v>
      </c>
      <c r="H43" s="128">
        <v>26</v>
      </c>
    </row>
    <row r="44" spans="1:8" ht="14.25">
      <c r="A44" s="26"/>
      <c r="B44" s="129">
        <v>53</v>
      </c>
      <c r="C44" s="130" t="s">
        <v>168</v>
      </c>
      <c r="D44" s="125">
        <v>0</v>
      </c>
      <c r="E44" s="125">
        <v>0</v>
      </c>
      <c r="F44" s="127">
        <v>0</v>
      </c>
      <c r="G44" s="127">
        <v>0</v>
      </c>
      <c r="H44" s="128">
        <v>0</v>
      </c>
    </row>
    <row r="45" spans="1:8" ht="14.25">
      <c r="A45" s="26"/>
      <c r="B45" s="129">
        <v>55</v>
      </c>
      <c r="C45" s="130" t="s">
        <v>169</v>
      </c>
      <c r="D45" s="125">
        <v>0</v>
      </c>
      <c r="E45" s="125">
        <v>0</v>
      </c>
      <c r="F45" s="127">
        <v>463</v>
      </c>
      <c r="G45" s="127">
        <v>0</v>
      </c>
      <c r="H45" s="131"/>
    </row>
    <row r="46" spans="1:8" ht="15">
      <c r="A46" s="34"/>
      <c r="B46" s="92">
        <v>551</v>
      </c>
      <c r="C46" s="93" t="s">
        <v>170</v>
      </c>
      <c r="D46" s="94">
        <v>0</v>
      </c>
      <c r="E46" s="94">
        <v>0</v>
      </c>
      <c r="F46" s="96">
        <v>361</v>
      </c>
      <c r="G46" s="96">
        <v>0</v>
      </c>
      <c r="H46" s="132"/>
    </row>
    <row r="47" spans="1:8" ht="15">
      <c r="A47" s="34"/>
      <c r="B47" s="92">
        <v>585</v>
      </c>
      <c r="C47" s="93" t="s">
        <v>54</v>
      </c>
      <c r="D47" s="94">
        <v>0</v>
      </c>
      <c r="E47" s="94">
        <v>0</v>
      </c>
      <c r="F47" s="96">
        <v>13</v>
      </c>
      <c r="G47" s="96">
        <v>0</v>
      </c>
      <c r="H47" s="132"/>
    </row>
    <row r="48" spans="1:8" ht="14.25">
      <c r="A48" s="26"/>
      <c r="B48" s="129">
        <v>60</v>
      </c>
      <c r="C48" s="130" t="s">
        <v>172</v>
      </c>
      <c r="D48" s="125">
        <v>2339</v>
      </c>
      <c r="E48" s="125">
        <v>151</v>
      </c>
      <c r="F48" s="127">
        <v>910</v>
      </c>
      <c r="G48" s="127">
        <v>23</v>
      </c>
      <c r="H48" s="131"/>
    </row>
    <row r="49" spans="1:8" ht="15">
      <c r="A49" s="26"/>
      <c r="B49" s="92">
        <v>61</v>
      </c>
      <c r="C49" s="130" t="s">
        <v>173</v>
      </c>
      <c r="D49" s="133">
        <v>2339</v>
      </c>
      <c r="E49" s="133">
        <v>151</v>
      </c>
      <c r="F49" s="96">
        <v>808</v>
      </c>
      <c r="G49" s="96">
        <v>23</v>
      </c>
      <c r="H49" s="132"/>
    </row>
    <row r="50" spans="1:8" ht="15">
      <c r="A50" s="34"/>
      <c r="B50" s="92">
        <v>601</v>
      </c>
      <c r="C50" s="93" t="s">
        <v>174</v>
      </c>
      <c r="D50" s="135">
        <v>0</v>
      </c>
      <c r="E50" s="135">
        <v>0</v>
      </c>
      <c r="F50" s="137">
        <v>102</v>
      </c>
      <c r="G50" s="137">
        <v>0</v>
      </c>
      <c r="H50" s="138"/>
    </row>
    <row r="51" spans="1:8" ht="14.25">
      <c r="A51" s="26"/>
      <c r="B51" s="129">
        <v>65</v>
      </c>
      <c r="C51" s="130" t="s">
        <v>175</v>
      </c>
      <c r="D51" s="125">
        <v>28232</v>
      </c>
      <c r="E51" s="125">
        <v>2463</v>
      </c>
      <c r="F51" s="139"/>
      <c r="G51" s="140"/>
      <c r="H51" s="141"/>
    </row>
    <row r="52" spans="1:8" ht="14.25">
      <c r="A52" s="26"/>
      <c r="B52" s="129">
        <v>70</v>
      </c>
      <c r="C52" s="130" t="s">
        <v>176</v>
      </c>
      <c r="D52" s="142"/>
      <c r="E52" s="125">
        <v>0</v>
      </c>
      <c r="F52" s="139"/>
      <c r="G52" s="127">
        <v>1995</v>
      </c>
      <c r="H52" s="128">
        <v>26</v>
      </c>
    </row>
    <row r="53" spans="1:8" ht="15">
      <c r="A53" s="26"/>
      <c r="B53" s="143">
        <v>73</v>
      </c>
      <c r="C53" s="144" t="s">
        <v>59</v>
      </c>
      <c r="D53" s="71"/>
      <c r="E53" s="71"/>
      <c r="F53" s="71"/>
      <c r="G53" s="145">
        <v>1457</v>
      </c>
      <c r="H53" s="77"/>
    </row>
    <row r="54" spans="1:7" ht="15">
      <c r="A54" s="26"/>
      <c r="C54" s="146"/>
      <c r="G54" s="147"/>
    </row>
    <row r="55" spans="1:8" ht="15">
      <c r="A55" s="26"/>
      <c r="B55" s="148"/>
      <c r="C55" s="149"/>
      <c r="D55" s="72"/>
      <c r="E55" s="72"/>
      <c r="F55" s="72"/>
      <c r="G55" s="72"/>
      <c r="H55" s="72"/>
    </row>
    <row r="56" spans="1:8" ht="15">
      <c r="A56" s="26"/>
      <c r="B56" s="150">
        <v>241</v>
      </c>
      <c r="C56" s="151" t="s">
        <v>178</v>
      </c>
      <c r="D56" s="152">
        <v>0</v>
      </c>
      <c r="E56" s="152">
        <v>0</v>
      </c>
      <c r="F56" s="81">
        <v>12</v>
      </c>
      <c r="G56" s="81">
        <v>196</v>
      </c>
      <c r="H56" s="84">
        <v>0</v>
      </c>
    </row>
    <row r="57" spans="1:8" ht="15">
      <c r="A57" s="26"/>
      <c r="B57" s="85">
        <v>341</v>
      </c>
      <c r="C57" s="154" t="s">
        <v>179</v>
      </c>
      <c r="D57" s="86">
        <v>0</v>
      </c>
      <c r="E57" s="86">
        <v>0</v>
      </c>
      <c r="F57" s="90">
        <v>0</v>
      </c>
      <c r="G57" s="90">
        <v>45</v>
      </c>
      <c r="H57" s="155">
        <v>0</v>
      </c>
    </row>
    <row r="58" spans="1:8" ht="15">
      <c r="A58" s="26" t="s">
        <v>180</v>
      </c>
      <c r="B58" s="156"/>
      <c r="C58" s="34"/>
      <c r="D58" s="34"/>
      <c r="E58" s="34"/>
      <c r="F58" s="34"/>
      <c r="G58" s="34"/>
      <c r="H58" s="34"/>
    </row>
    <row r="59" spans="1:8" ht="15">
      <c r="A59" s="26"/>
      <c r="B59" s="156"/>
      <c r="C59" s="34"/>
      <c r="D59" s="34"/>
      <c r="E59" s="34"/>
      <c r="F59" s="34"/>
      <c r="G59" s="34"/>
      <c r="H59" s="34"/>
    </row>
    <row r="60" spans="1:8" ht="15">
      <c r="A60" s="34"/>
      <c r="B60" s="157">
        <v>45</v>
      </c>
      <c r="C60" s="158" t="s">
        <v>181</v>
      </c>
      <c r="D60" s="82">
        <v>0</v>
      </c>
      <c r="E60" s="82">
        <v>0</v>
      </c>
      <c r="F60" s="81"/>
      <c r="G60" s="81">
        <v>96</v>
      </c>
      <c r="H60" s="84"/>
    </row>
    <row r="61" spans="1:8" ht="14.25">
      <c r="A61" s="26"/>
      <c r="B61" s="129">
        <v>80</v>
      </c>
      <c r="C61" s="159" t="s">
        <v>182</v>
      </c>
      <c r="D61" s="160">
        <v>1</v>
      </c>
      <c r="E61" s="160">
        <v>1</v>
      </c>
      <c r="F61" s="160">
        <v>0.7203204661325564</v>
      </c>
      <c r="G61" s="160">
        <v>2.2026759167492567</v>
      </c>
      <c r="H61" s="161">
        <v>0.7307692307692307</v>
      </c>
    </row>
    <row r="62" spans="1:8" ht="14.25">
      <c r="A62" s="26"/>
      <c r="B62" s="162">
        <v>90</v>
      </c>
      <c r="C62" s="163" t="s">
        <v>183</v>
      </c>
      <c r="D62" s="166"/>
      <c r="E62" s="166">
        <v>0</v>
      </c>
      <c r="F62" s="166"/>
      <c r="G62" s="167">
        <v>33.49226068562603</v>
      </c>
      <c r="H62" s="168">
        <v>0.43649061545176776</v>
      </c>
    </row>
    <row r="63" spans="1:8" ht="15">
      <c r="A63" s="34"/>
      <c r="B63" s="169"/>
      <c r="C63" s="156" t="s">
        <v>184</v>
      </c>
      <c r="D63" s="78"/>
      <c r="E63" s="78"/>
      <c r="F63" s="170"/>
      <c r="G63" s="149"/>
      <c r="H63" s="34"/>
    </row>
    <row r="64" spans="1:8" ht="15">
      <c r="A64" s="34"/>
      <c r="C64" s="78" t="s">
        <v>60</v>
      </c>
      <c r="D64" s="200">
        <v>59566</v>
      </c>
      <c r="E64" s="201">
        <v>59566</v>
      </c>
      <c r="F64" s="201">
        <v>59566</v>
      </c>
      <c r="G64" s="201">
        <v>59566</v>
      </c>
      <c r="H64" s="201">
        <v>59566</v>
      </c>
    </row>
    <row r="65" spans="1:8" ht="15">
      <c r="A65" s="34"/>
      <c r="B65" s="31"/>
      <c r="C65" s="78" t="s">
        <v>40</v>
      </c>
      <c r="E65" s="173"/>
      <c r="F65" s="176"/>
      <c r="G65" s="149"/>
      <c r="H65" s="174"/>
    </row>
    <row r="66" spans="1:8" ht="15">
      <c r="A66" s="34"/>
      <c r="B66" s="169"/>
      <c r="C66" s="78" t="s">
        <v>41</v>
      </c>
      <c r="D66" s="34"/>
      <c r="E66" s="26"/>
      <c r="F66" s="177"/>
      <c r="G66" s="178"/>
      <c r="H66" s="174"/>
    </row>
    <row r="67" spans="1:8" ht="15.75">
      <c r="A67" s="15"/>
      <c r="B67" s="17"/>
      <c r="C67" s="175" t="s">
        <v>42</v>
      </c>
      <c r="E67" s="72"/>
      <c r="H67" s="178"/>
    </row>
    <row r="68" ht="14.25">
      <c r="C68" s="175" t="s">
        <v>43</v>
      </c>
    </row>
    <row r="69" ht="14.25">
      <c r="C69" s="175" t="s">
        <v>44</v>
      </c>
    </row>
    <row r="70" ht="14.25">
      <c r="C70" s="175" t="s">
        <v>45</v>
      </c>
    </row>
    <row r="71" ht="14.25">
      <c r="C71" s="179" t="s">
        <v>46</v>
      </c>
    </row>
  </sheetData>
  <sheetProtection/>
  <printOptions horizontalCentered="1"/>
  <pageMargins left="0" right="0" top="0" bottom="0" header="0.5118055555555555" footer="0.5118055555555555"/>
  <pageSetup horizontalDpi="300" verticalDpi="300" orientation="portrait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PageLayoutView="0" workbookViewId="0" topLeftCell="A16">
      <selection activeCell="A1" sqref="A1"/>
    </sheetView>
  </sheetViews>
  <sheetFormatPr defaultColWidth="11.421875" defaultRowHeight="12.75"/>
  <cols>
    <col min="1" max="1" width="3.7109375" style="16" customWidth="1"/>
    <col min="2" max="2" width="4.8515625" style="16" customWidth="1"/>
    <col min="3" max="3" width="47.421875" style="16" customWidth="1"/>
    <col min="4" max="4" width="15.421875" style="16" customWidth="1"/>
    <col min="5" max="5" width="14.28125" style="16" customWidth="1"/>
    <col min="6" max="6" width="18.140625" style="16" customWidth="1"/>
    <col min="7" max="7" width="17.8515625" style="16" customWidth="1"/>
    <col min="8" max="8" width="14.28125" style="16" customWidth="1"/>
    <col min="9" max="16384" width="11.421875" style="16" customWidth="1"/>
  </cols>
  <sheetData>
    <row r="1" spans="1:8" ht="15.75">
      <c r="A1" s="23"/>
      <c r="B1" s="204"/>
      <c r="C1" s="23"/>
      <c r="D1" s="23"/>
      <c r="E1" s="23"/>
      <c r="F1" s="19"/>
      <c r="G1" s="19"/>
      <c r="H1" s="19"/>
    </row>
    <row r="2" spans="1:8" ht="12.75">
      <c r="A2" s="205"/>
      <c r="B2" s="19"/>
      <c r="C2" s="19"/>
      <c r="D2" s="19"/>
      <c r="E2" s="19"/>
      <c r="F2" s="19"/>
      <c r="G2" s="19"/>
      <c r="H2" s="19"/>
    </row>
    <row r="3" spans="1:8" ht="18.75">
      <c r="A3" s="205"/>
      <c r="B3" s="483" t="s">
        <v>124</v>
      </c>
      <c r="C3" s="483"/>
      <c r="D3" s="483"/>
      <c r="E3" s="483"/>
      <c r="F3" s="483"/>
      <c r="G3" s="483"/>
      <c r="H3" s="483"/>
    </row>
    <row r="4" spans="1:8" ht="15.75">
      <c r="A4" s="205"/>
      <c r="B4" s="21"/>
      <c r="C4" s="22"/>
      <c r="D4" s="19"/>
      <c r="E4" s="23"/>
      <c r="F4" s="24"/>
      <c r="G4" s="19"/>
      <c r="H4" s="19"/>
    </row>
    <row r="5" spans="1:8" ht="12.75">
      <c r="A5" s="205"/>
      <c r="B5" s="19"/>
      <c r="C5" s="19"/>
      <c r="D5" s="25"/>
      <c r="E5" s="25"/>
      <c r="F5" s="24"/>
      <c r="G5" s="19"/>
      <c r="H5" s="19"/>
    </row>
    <row r="6" spans="1:8" ht="15">
      <c r="A6" s="29"/>
      <c r="B6" s="27" t="s">
        <v>125</v>
      </c>
      <c r="C6" s="28"/>
      <c r="D6" s="27" t="s">
        <v>126</v>
      </c>
      <c r="E6" s="29"/>
      <c r="F6" s="28"/>
      <c r="G6" s="30" t="s">
        <v>61</v>
      </c>
      <c r="H6" s="28"/>
    </row>
    <row r="7" spans="1:8" ht="15">
      <c r="A7" s="28"/>
      <c r="B7" s="32"/>
      <c r="C7" s="33"/>
      <c r="D7" s="29"/>
      <c r="E7" s="29"/>
      <c r="F7" s="29"/>
      <c r="G7" s="28"/>
      <c r="H7" s="28"/>
    </row>
    <row r="8" spans="1:8" ht="15">
      <c r="A8" s="33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</row>
    <row r="9" spans="1:8" ht="15">
      <c r="A9" s="33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</row>
    <row r="10" spans="1:8" ht="15">
      <c r="A10" s="33"/>
      <c r="B10" s="38" t="s">
        <v>136</v>
      </c>
      <c r="C10" s="39"/>
      <c r="D10" s="41" t="s">
        <v>137</v>
      </c>
      <c r="E10" s="42" t="s">
        <v>138</v>
      </c>
      <c r="F10" s="42"/>
      <c r="G10" s="38" t="s">
        <v>139</v>
      </c>
      <c r="H10" s="38"/>
    </row>
    <row r="11" spans="1:8" ht="15">
      <c r="A11" s="33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6">
        <v>1520</v>
      </c>
      <c r="H11" s="46">
        <v>4900</v>
      </c>
    </row>
    <row r="12" spans="1:8" ht="15">
      <c r="A12" s="29" t="s">
        <v>143</v>
      </c>
      <c r="B12" s="47"/>
      <c r="C12" s="48"/>
      <c r="D12" s="49"/>
      <c r="E12" s="49"/>
      <c r="F12" s="49"/>
      <c r="G12" s="187"/>
      <c r="H12" s="49"/>
    </row>
    <row r="13" spans="1:8" ht="15">
      <c r="A13" s="28"/>
      <c r="B13" s="47"/>
      <c r="C13" s="48"/>
      <c r="D13" s="49"/>
      <c r="E13" s="49"/>
      <c r="F13" s="51" t="s">
        <v>144</v>
      </c>
      <c r="G13" s="51" t="s">
        <v>144</v>
      </c>
      <c r="H13" s="52" t="s">
        <v>145</v>
      </c>
    </row>
    <row r="14" spans="1:8" ht="14.25">
      <c r="A14" s="53"/>
      <c r="B14" s="54"/>
      <c r="C14" s="55" t="s">
        <v>146</v>
      </c>
      <c r="D14" s="56">
        <v>457</v>
      </c>
      <c r="E14" s="57">
        <v>40</v>
      </c>
      <c r="F14" s="58">
        <v>30727</v>
      </c>
      <c r="G14" s="58">
        <v>30727</v>
      </c>
      <c r="H14" s="191" t="s">
        <v>62</v>
      </c>
    </row>
    <row r="15" spans="1:8" ht="14.25">
      <c r="A15" s="26"/>
      <c r="B15" s="60"/>
      <c r="C15" s="61" t="s">
        <v>148</v>
      </c>
      <c r="D15" s="62">
        <v>677.0897155361051</v>
      </c>
      <c r="E15" s="63">
        <v>656.25</v>
      </c>
      <c r="F15" s="64">
        <v>0.03140560419175318</v>
      </c>
      <c r="G15" s="64">
        <v>0.14459595795228952</v>
      </c>
      <c r="H15" s="65"/>
    </row>
    <row r="16" spans="1:8" ht="14.25">
      <c r="A16" s="26"/>
      <c r="B16" s="194"/>
      <c r="C16" s="67" t="s">
        <v>149</v>
      </c>
      <c r="D16" s="68">
        <v>30943</v>
      </c>
      <c r="E16" s="69">
        <v>2625</v>
      </c>
      <c r="F16" s="70">
        <v>965</v>
      </c>
      <c r="G16" s="70">
        <v>4443</v>
      </c>
      <c r="H16" s="71"/>
    </row>
    <row r="17" spans="1:8" ht="14.25">
      <c r="A17" s="26"/>
      <c r="B17" s="49"/>
      <c r="C17" s="72"/>
      <c r="D17" s="73"/>
      <c r="E17" s="74"/>
      <c r="F17" s="73"/>
      <c r="G17" s="73"/>
      <c r="H17" s="73"/>
    </row>
    <row r="18" spans="1:8" ht="14.25">
      <c r="A18" s="26"/>
      <c r="B18" s="27" t="s">
        <v>150</v>
      </c>
      <c r="C18" s="72"/>
      <c r="D18" s="73"/>
      <c r="E18" s="74"/>
      <c r="F18" s="73"/>
      <c r="G18" s="49" t="s">
        <v>151</v>
      </c>
      <c r="H18" s="73"/>
    </row>
    <row r="19" spans="1:8" ht="14.25">
      <c r="A19" s="26"/>
      <c r="B19" s="49"/>
      <c r="C19" s="72"/>
      <c r="D19" s="73"/>
      <c r="E19" s="74"/>
      <c r="F19" s="73"/>
      <c r="G19" s="73"/>
      <c r="H19" s="73"/>
    </row>
    <row r="20" spans="1:8" ht="14.25">
      <c r="A20" s="26"/>
      <c r="B20" s="208">
        <v>111</v>
      </c>
      <c r="C20" s="55" t="s">
        <v>63</v>
      </c>
      <c r="D20" s="56">
        <v>417</v>
      </c>
      <c r="E20" s="57">
        <v>37.7</v>
      </c>
      <c r="F20" s="58">
        <v>28250</v>
      </c>
      <c r="G20" s="58">
        <v>28250</v>
      </c>
      <c r="H20" s="75"/>
    </row>
    <row r="21" spans="1:8" ht="14.25">
      <c r="A21" s="26"/>
      <c r="B21" s="210">
        <v>121</v>
      </c>
      <c r="C21" s="61" t="s">
        <v>64</v>
      </c>
      <c r="D21" s="62">
        <v>677.4580335731414</v>
      </c>
      <c r="E21" s="63">
        <v>657.0291777188328</v>
      </c>
      <c r="F21" s="64">
        <v>0.030902654867256636</v>
      </c>
      <c r="G21" s="64">
        <v>0.147929203539823</v>
      </c>
      <c r="H21" s="76"/>
    </row>
    <row r="22" spans="1:8" ht="14.25">
      <c r="A22" s="26"/>
      <c r="B22" s="194"/>
      <c r="C22" s="67" t="s">
        <v>65</v>
      </c>
      <c r="D22" s="68">
        <v>28250</v>
      </c>
      <c r="E22" s="69">
        <v>2477</v>
      </c>
      <c r="F22" s="70">
        <v>873</v>
      </c>
      <c r="G22" s="70">
        <v>4179</v>
      </c>
      <c r="H22" s="77"/>
    </row>
    <row r="23" spans="1:8" ht="14.25">
      <c r="A23" s="26"/>
      <c r="B23" s="49"/>
      <c r="C23" s="72"/>
      <c r="D23" s="73"/>
      <c r="E23" s="74"/>
      <c r="F23" s="73"/>
      <c r="G23" s="73"/>
      <c r="H23" s="73"/>
    </row>
    <row r="24" spans="1:8" ht="14.25">
      <c r="A24" s="78" t="s">
        <v>152</v>
      </c>
      <c r="B24" s="78"/>
      <c r="C24" s="78"/>
      <c r="D24" s="78"/>
      <c r="E24" s="78"/>
      <c r="F24" s="79"/>
      <c r="G24" s="79"/>
      <c r="H24" s="79"/>
    </row>
    <row r="25" spans="1:8" ht="14.25">
      <c r="A25" s="78"/>
      <c r="B25" s="78"/>
      <c r="C25" s="78"/>
      <c r="D25" s="78"/>
      <c r="E25" s="78"/>
      <c r="F25" s="78"/>
      <c r="G25" s="179"/>
      <c r="H25" s="78"/>
    </row>
    <row r="26" spans="1:8" ht="14.25">
      <c r="A26" s="26"/>
      <c r="B26" s="80">
        <v>12</v>
      </c>
      <c r="C26" s="81" t="s">
        <v>153</v>
      </c>
      <c r="D26" s="82">
        <v>30943</v>
      </c>
      <c r="E26" s="82">
        <v>2625</v>
      </c>
      <c r="F26" s="81">
        <v>965</v>
      </c>
      <c r="G26" s="81">
        <v>4443</v>
      </c>
      <c r="H26" s="84">
        <v>17</v>
      </c>
    </row>
    <row r="27" spans="1:8" ht="15">
      <c r="A27" s="26"/>
      <c r="B27" s="85">
        <v>95</v>
      </c>
      <c r="C27" s="86" t="s">
        <v>154</v>
      </c>
      <c r="D27" s="87"/>
      <c r="E27" s="87"/>
      <c r="F27" s="89"/>
      <c r="G27" s="90">
        <v>4179</v>
      </c>
      <c r="H27" s="91"/>
    </row>
    <row r="28" spans="1:8" ht="14.25">
      <c r="A28" s="26"/>
      <c r="B28" s="80">
        <v>20</v>
      </c>
      <c r="C28" s="81" t="s">
        <v>155</v>
      </c>
      <c r="D28" s="82">
        <v>0</v>
      </c>
      <c r="E28" s="82">
        <v>0</v>
      </c>
      <c r="F28" s="81">
        <v>503</v>
      </c>
      <c r="G28" s="81">
        <v>646</v>
      </c>
      <c r="H28" s="84">
        <v>12</v>
      </c>
    </row>
    <row r="29" spans="1:8" ht="15">
      <c r="A29" s="26"/>
      <c r="B29" s="92">
        <v>25</v>
      </c>
      <c r="C29" s="93" t="s">
        <v>50</v>
      </c>
      <c r="D29" s="94">
        <v>0</v>
      </c>
      <c r="E29" s="94">
        <v>0</v>
      </c>
      <c r="F29" s="96">
        <v>157</v>
      </c>
      <c r="G29" s="96">
        <v>475</v>
      </c>
      <c r="H29" s="97">
        <v>4</v>
      </c>
    </row>
    <row r="30" spans="1:8" ht="15">
      <c r="A30" s="26"/>
      <c r="B30" s="98">
        <v>201</v>
      </c>
      <c r="C30" s="99" t="s">
        <v>157</v>
      </c>
      <c r="D30" s="100"/>
      <c r="E30" s="100"/>
      <c r="F30" s="100"/>
      <c r="G30" s="102">
        <v>407</v>
      </c>
      <c r="H30" s="101"/>
    </row>
    <row r="31" spans="1:8" ht="15">
      <c r="A31" s="26"/>
      <c r="B31" s="98">
        <v>203</v>
      </c>
      <c r="C31" s="99" t="s">
        <v>51</v>
      </c>
      <c r="D31" s="100"/>
      <c r="E31" s="100"/>
      <c r="F31" s="100"/>
      <c r="G31" s="102">
        <v>369</v>
      </c>
      <c r="H31" s="101"/>
    </row>
    <row r="32" spans="1:8" ht="14.25">
      <c r="A32" s="26"/>
      <c r="B32" s="80">
        <v>100</v>
      </c>
      <c r="C32" s="103" t="s">
        <v>159</v>
      </c>
      <c r="D32" s="82">
        <v>0</v>
      </c>
      <c r="E32" s="82">
        <v>0</v>
      </c>
      <c r="F32" s="104"/>
      <c r="G32" s="81">
        <v>1507</v>
      </c>
      <c r="H32" s="105"/>
    </row>
    <row r="33" spans="1:8" ht="15">
      <c r="A33" s="26"/>
      <c r="B33" s="92">
        <v>104</v>
      </c>
      <c r="C33" s="93" t="s">
        <v>160</v>
      </c>
      <c r="D33" s="94">
        <v>0</v>
      </c>
      <c r="E33" s="94">
        <v>0</v>
      </c>
      <c r="F33" s="106"/>
      <c r="G33" s="96">
        <v>1200</v>
      </c>
      <c r="H33" s="107"/>
    </row>
    <row r="34" spans="1:8" ht="15">
      <c r="A34" s="26"/>
      <c r="B34" s="85">
        <v>105</v>
      </c>
      <c r="C34" s="108" t="s">
        <v>161</v>
      </c>
      <c r="D34" s="109">
        <v>0</v>
      </c>
      <c r="E34" s="109">
        <v>0</v>
      </c>
      <c r="F34" s="111"/>
      <c r="G34" s="86">
        <v>307</v>
      </c>
      <c r="H34" s="112"/>
    </row>
    <row r="35" spans="1:8" ht="14.25">
      <c r="A35" s="26"/>
      <c r="B35" s="113">
        <v>991</v>
      </c>
      <c r="C35" s="114" t="s">
        <v>162</v>
      </c>
      <c r="D35" s="115">
        <v>30943</v>
      </c>
      <c r="E35" s="115">
        <v>2625</v>
      </c>
      <c r="F35" s="114">
        <v>1468</v>
      </c>
      <c r="G35" s="117">
        <v>6596</v>
      </c>
      <c r="H35" s="118">
        <v>29</v>
      </c>
    </row>
    <row r="36" spans="1:8" ht="14.25">
      <c r="A36" s="26"/>
      <c r="B36" s="80">
        <v>30</v>
      </c>
      <c r="C36" s="119" t="s">
        <v>163</v>
      </c>
      <c r="D36" s="82">
        <v>0</v>
      </c>
      <c r="E36" s="82">
        <v>0</v>
      </c>
      <c r="F36" s="81">
        <v>131</v>
      </c>
      <c r="G36" s="81">
        <v>2898</v>
      </c>
      <c r="H36" s="84">
        <v>2</v>
      </c>
    </row>
    <row r="37" spans="1:8" ht="15">
      <c r="A37" s="34"/>
      <c r="B37" s="92">
        <v>35</v>
      </c>
      <c r="C37" s="120" t="s">
        <v>52</v>
      </c>
      <c r="D37" s="94">
        <v>0</v>
      </c>
      <c r="E37" s="94">
        <v>0</v>
      </c>
      <c r="F37" s="96">
        <v>127</v>
      </c>
      <c r="G37" s="96">
        <v>1298</v>
      </c>
      <c r="H37" s="97">
        <v>2</v>
      </c>
    </row>
    <row r="38" spans="1:8" ht="15">
      <c r="A38" s="26"/>
      <c r="B38" s="92">
        <v>301</v>
      </c>
      <c r="C38" s="120" t="s">
        <v>157</v>
      </c>
      <c r="D38" s="100"/>
      <c r="E38" s="100"/>
      <c r="F38" s="100"/>
      <c r="G38" s="102">
        <v>347</v>
      </c>
      <c r="H38" s="101"/>
    </row>
    <row r="39" spans="1:8" ht="15">
      <c r="A39" s="26"/>
      <c r="B39" s="85">
        <v>303</v>
      </c>
      <c r="C39" s="121" t="s">
        <v>53</v>
      </c>
      <c r="D39" s="100"/>
      <c r="E39" s="100"/>
      <c r="F39" s="100"/>
      <c r="G39" s="102">
        <v>268</v>
      </c>
      <c r="H39" s="101"/>
    </row>
    <row r="40" spans="1:8" ht="14.25">
      <c r="A40" s="26"/>
      <c r="B40" s="80">
        <v>40</v>
      </c>
      <c r="C40" s="81" t="s">
        <v>166</v>
      </c>
      <c r="D40" s="81">
        <v>0</v>
      </c>
      <c r="E40" s="81">
        <v>0</v>
      </c>
      <c r="F40" s="81"/>
      <c r="G40" s="81">
        <v>1618</v>
      </c>
      <c r="H40" s="84"/>
    </row>
    <row r="41" spans="1:8" ht="15">
      <c r="A41" s="26"/>
      <c r="B41" s="92">
        <v>404</v>
      </c>
      <c r="C41" s="93" t="s">
        <v>160</v>
      </c>
      <c r="D41" s="122">
        <v>0</v>
      </c>
      <c r="E41" s="122">
        <v>0</v>
      </c>
      <c r="F41" s="122"/>
      <c r="G41" s="122">
        <v>1118</v>
      </c>
      <c r="H41" s="123"/>
    </row>
    <row r="42" spans="1:8" ht="15">
      <c r="A42" s="26"/>
      <c r="B42" s="85">
        <v>405</v>
      </c>
      <c r="C42" s="108" t="s">
        <v>161</v>
      </c>
      <c r="D42" s="86">
        <v>0</v>
      </c>
      <c r="E42" s="86">
        <v>0</v>
      </c>
      <c r="F42" s="86"/>
      <c r="G42" s="86">
        <v>500</v>
      </c>
      <c r="H42" s="124"/>
    </row>
    <row r="43" spans="1:8" ht="14.25">
      <c r="A43" s="26"/>
      <c r="B43" s="80">
        <v>50</v>
      </c>
      <c r="C43" s="81" t="s">
        <v>167</v>
      </c>
      <c r="D43" s="125">
        <v>30942</v>
      </c>
      <c r="E43" s="125">
        <v>2625</v>
      </c>
      <c r="F43" s="127">
        <v>1337</v>
      </c>
      <c r="G43" s="127">
        <v>2080</v>
      </c>
      <c r="H43" s="128">
        <v>27</v>
      </c>
    </row>
    <row r="44" spans="1:8" ht="14.25">
      <c r="A44" s="26"/>
      <c r="B44" s="129">
        <v>53</v>
      </c>
      <c r="C44" s="130" t="s">
        <v>168</v>
      </c>
      <c r="D44" s="125">
        <v>0</v>
      </c>
      <c r="E44" s="125">
        <v>0</v>
      </c>
      <c r="F44" s="127">
        <v>0</v>
      </c>
      <c r="G44" s="127">
        <v>0</v>
      </c>
      <c r="H44" s="128">
        <v>0</v>
      </c>
    </row>
    <row r="45" spans="1:8" ht="14.25">
      <c r="A45" s="26"/>
      <c r="B45" s="129">
        <v>55</v>
      </c>
      <c r="C45" s="130" t="s">
        <v>169</v>
      </c>
      <c r="D45" s="125">
        <v>0</v>
      </c>
      <c r="E45" s="125">
        <v>0</v>
      </c>
      <c r="F45" s="127">
        <v>473</v>
      </c>
      <c r="G45" s="127">
        <v>0</v>
      </c>
      <c r="H45" s="131"/>
    </row>
    <row r="46" spans="1:8" ht="15">
      <c r="A46" s="34"/>
      <c r="B46" s="92">
        <v>551</v>
      </c>
      <c r="C46" s="93" t="s">
        <v>170</v>
      </c>
      <c r="D46" s="94">
        <v>0</v>
      </c>
      <c r="E46" s="94">
        <v>0</v>
      </c>
      <c r="F46" s="96">
        <v>361</v>
      </c>
      <c r="G46" s="96">
        <v>0</v>
      </c>
      <c r="H46" s="132"/>
    </row>
    <row r="47" spans="1:8" ht="15">
      <c r="A47" s="34"/>
      <c r="B47" s="92">
        <v>585</v>
      </c>
      <c r="C47" s="93" t="s">
        <v>54</v>
      </c>
      <c r="D47" s="94">
        <v>0</v>
      </c>
      <c r="E47" s="94">
        <v>0</v>
      </c>
      <c r="F47" s="96">
        <v>10</v>
      </c>
      <c r="G47" s="96">
        <v>0</v>
      </c>
      <c r="H47" s="132"/>
    </row>
    <row r="48" spans="1:8" ht="14.25">
      <c r="A48" s="26"/>
      <c r="B48" s="129">
        <v>60</v>
      </c>
      <c r="C48" s="130" t="s">
        <v>172</v>
      </c>
      <c r="D48" s="125">
        <v>2692</v>
      </c>
      <c r="E48" s="125">
        <v>148</v>
      </c>
      <c r="F48" s="127">
        <v>864</v>
      </c>
      <c r="G48" s="127">
        <v>25</v>
      </c>
      <c r="H48" s="131"/>
    </row>
    <row r="49" spans="1:8" ht="15">
      <c r="A49" s="26"/>
      <c r="B49" s="92">
        <v>61</v>
      </c>
      <c r="C49" s="130" t="s">
        <v>173</v>
      </c>
      <c r="D49" s="133">
        <v>2692</v>
      </c>
      <c r="E49" s="133">
        <v>148</v>
      </c>
      <c r="F49" s="96">
        <v>778</v>
      </c>
      <c r="G49" s="96">
        <v>25</v>
      </c>
      <c r="H49" s="132"/>
    </row>
    <row r="50" spans="1:8" ht="15">
      <c r="A50" s="34"/>
      <c r="B50" s="92">
        <v>601</v>
      </c>
      <c r="C50" s="93" t="s">
        <v>174</v>
      </c>
      <c r="D50" s="135">
        <v>0</v>
      </c>
      <c r="E50" s="135">
        <v>0</v>
      </c>
      <c r="F50" s="137">
        <v>86</v>
      </c>
      <c r="G50" s="137">
        <v>0</v>
      </c>
      <c r="H50" s="138"/>
    </row>
    <row r="51" spans="1:8" ht="14.25">
      <c r="A51" s="26"/>
      <c r="B51" s="129">
        <v>65</v>
      </c>
      <c r="C51" s="130" t="s">
        <v>175</v>
      </c>
      <c r="D51" s="125">
        <v>28250</v>
      </c>
      <c r="E51" s="125">
        <v>2477</v>
      </c>
      <c r="F51" s="139"/>
      <c r="G51" s="140"/>
      <c r="H51" s="141"/>
    </row>
    <row r="52" spans="1:8" ht="14.25">
      <c r="A52" s="26"/>
      <c r="B52" s="129">
        <v>70</v>
      </c>
      <c r="C52" s="130" t="s">
        <v>176</v>
      </c>
      <c r="D52" s="142"/>
      <c r="E52" s="125">
        <v>0</v>
      </c>
      <c r="F52" s="139"/>
      <c r="G52" s="127">
        <v>2055</v>
      </c>
      <c r="H52" s="128">
        <v>27</v>
      </c>
    </row>
    <row r="53" spans="1:8" ht="15">
      <c r="A53" s="26"/>
      <c r="B53" s="143">
        <v>73</v>
      </c>
      <c r="C53" s="144" t="s">
        <v>177</v>
      </c>
      <c r="D53" s="71"/>
      <c r="E53" s="71"/>
      <c r="F53" s="71"/>
      <c r="G53" s="145">
        <v>1527</v>
      </c>
      <c r="H53" s="77"/>
    </row>
    <row r="54" spans="1:8" ht="14.25">
      <c r="A54" s="26"/>
      <c r="C54" s="149"/>
      <c r="D54" s="72"/>
      <c r="E54" s="72"/>
      <c r="F54" s="72"/>
      <c r="G54" s="72"/>
      <c r="H54" s="72"/>
    </row>
    <row r="55" spans="1:8" ht="14.25">
      <c r="A55" s="26"/>
      <c r="C55" s="149"/>
      <c r="D55" s="72"/>
      <c r="E55" s="72"/>
      <c r="F55" s="72"/>
      <c r="G55" s="72"/>
      <c r="H55" s="72"/>
    </row>
    <row r="56" spans="1:8" ht="15">
      <c r="A56" s="26"/>
      <c r="B56" s="150">
        <v>241</v>
      </c>
      <c r="C56" s="151" t="s">
        <v>178</v>
      </c>
      <c r="D56" s="152">
        <v>0</v>
      </c>
      <c r="E56" s="152">
        <v>0</v>
      </c>
      <c r="F56" s="152">
        <v>13</v>
      </c>
      <c r="G56" s="214" t="s">
        <v>66</v>
      </c>
      <c r="H56" s="153">
        <v>0</v>
      </c>
    </row>
    <row r="57" spans="1:8" ht="15">
      <c r="A57" s="26"/>
      <c r="B57" s="85">
        <v>341</v>
      </c>
      <c r="C57" s="154" t="s">
        <v>179</v>
      </c>
      <c r="D57" s="86">
        <v>0</v>
      </c>
      <c r="E57" s="86">
        <v>0</v>
      </c>
      <c r="F57" s="86">
        <v>0</v>
      </c>
      <c r="G57" s="215" t="s">
        <v>66</v>
      </c>
      <c r="H57" s="124">
        <v>0</v>
      </c>
    </row>
    <row r="58" spans="1:8" ht="15">
      <c r="A58" s="26" t="s">
        <v>180</v>
      </c>
      <c r="B58" s="156"/>
      <c r="C58" s="34"/>
      <c r="D58" s="34"/>
      <c r="E58" s="34"/>
      <c r="F58" s="34"/>
      <c r="G58" s="34"/>
      <c r="H58" s="34"/>
    </row>
    <row r="59" spans="1:8" ht="15">
      <c r="A59" s="26"/>
      <c r="B59" s="156"/>
      <c r="C59" s="34"/>
      <c r="D59" s="34"/>
      <c r="E59" s="34"/>
      <c r="F59" s="34"/>
      <c r="G59" s="34"/>
      <c r="H59" s="34"/>
    </row>
    <row r="60" spans="1:8" ht="15">
      <c r="A60" s="34"/>
      <c r="B60" s="157">
        <v>45</v>
      </c>
      <c r="C60" s="158" t="s">
        <v>181</v>
      </c>
      <c r="D60" s="82">
        <v>0</v>
      </c>
      <c r="E60" s="82">
        <v>0</v>
      </c>
      <c r="F60" s="81"/>
      <c r="G60" s="81">
        <v>111</v>
      </c>
      <c r="H60" s="84"/>
    </row>
    <row r="61" spans="1:8" ht="14.25">
      <c r="A61" s="26"/>
      <c r="B61" s="129">
        <v>80</v>
      </c>
      <c r="C61" s="159" t="s">
        <v>182</v>
      </c>
      <c r="D61" s="160">
        <v>1.000032318531446</v>
      </c>
      <c r="E61" s="160">
        <v>1</v>
      </c>
      <c r="F61" s="160">
        <v>0.7217651458489155</v>
      </c>
      <c r="G61" s="160">
        <v>2.136057692307692</v>
      </c>
      <c r="H61" s="161">
        <v>0.6296296296296297</v>
      </c>
    </row>
    <row r="62" spans="1:8" ht="14.25">
      <c r="A62" s="26"/>
      <c r="B62" s="162">
        <v>90</v>
      </c>
      <c r="C62" s="163" t="s">
        <v>183</v>
      </c>
      <c r="D62" s="166"/>
      <c r="E62" s="166">
        <v>0</v>
      </c>
      <c r="F62" s="166"/>
      <c r="G62" s="167">
        <v>34.38064645653483</v>
      </c>
      <c r="H62" s="168">
        <v>0.451716522786589</v>
      </c>
    </row>
    <row r="63" spans="1:8" ht="15">
      <c r="A63" s="34"/>
      <c r="B63" s="169"/>
      <c r="C63" s="156" t="s">
        <v>184</v>
      </c>
      <c r="D63" s="78"/>
      <c r="E63" s="78"/>
      <c r="F63" s="170"/>
      <c r="G63" s="149"/>
      <c r="H63" s="34"/>
    </row>
    <row r="64" spans="1:8" ht="15">
      <c r="A64" s="34"/>
      <c r="C64" s="78" t="s">
        <v>67</v>
      </c>
      <c r="D64" s="200">
        <v>59772</v>
      </c>
      <c r="E64" s="201">
        <v>59772</v>
      </c>
      <c r="F64" s="201">
        <v>59772</v>
      </c>
      <c r="G64" s="201">
        <v>59772</v>
      </c>
      <c r="H64" s="201">
        <v>59772</v>
      </c>
    </row>
    <row r="65" spans="1:8" ht="15">
      <c r="A65" s="34"/>
      <c r="B65" s="31"/>
      <c r="C65" s="78" t="s">
        <v>40</v>
      </c>
      <c r="E65" s="173"/>
      <c r="F65" s="176"/>
      <c r="G65" s="149"/>
      <c r="H65" s="174"/>
    </row>
    <row r="66" spans="1:8" ht="15">
      <c r="A66" s="34"/>
      <c r="B66" s="169"/>
      <c r="C66" s="78" t="s">
        <v>41</v>
      </c>
      <c r="D66" s="34"/>
      <c r="E66" s="26"/>
      <c r="F66" s="177"/>
      <c r="G66" s="178"/>
      <c r="H66" s="174"/>
    </row>
    <row r="67" spans="1:8" ht="15.75">
      <c r="A67" s="15"/>
      <c r="B67" s="17"/>
      <c r="C67" s="175" t="s">
        <v>42</v>
      </c>
      <c r="E67" s="72"/>
      <c r="H67" s="178"/>
    </row>
    <row r="68" ht="14.25">
      <c r="C68" s="175" t="s">
        <v>43</v>
      </c>
    </row>
    <row r="69" ht="14.25">
      <c r="C69" s="175" t="s">
        <v>44</v>
      </c>
    </row>
    <row r="70" ht="14.25">
      <c r="C70" s="175" t="s">
        <v>45</v>
      </c>
    </row>
    <row r="71" ht="14.25">
      <c r="C71" s="179" t="s">
        <v>46</v>
      </c>
    </row>
  </sheetData>
  <sheetProtection/>
  <mergeCells count="1">
    <mergeCell ref="B3:H3"/>
  </mergeCells>
  <printOptions horizontalCentered="1"/>
  <pageMargins left="0" right="0" top="0" bottom="0" header="0.5118055555555555" footer="0.5118055555555555"/>
  <pageSetup horizontalDpi="300" verticalDpi="300" orientation="portrait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zoomScalePageLayoutView="0" workbookViewId="0" topLeftCell="A19">
      <selection activeCell="A1" sqref="A1"/>
    </sheetView>
  </sheetViews>
  <sheetFormatPr defaultColWidth="11.421875" defaultRowHeight="12.75"/>
  <cols>
    <col min="1" max="1" width="3.28125" style="16" customWidth="1"/>
    <col min="2" max="2" width="4.8515625" style="16" customWidth="1"/>
    <col min="3" max="3" width="48.00390625" style="16" customWidth="1"/>
    <col min="4" max="4" width="15.421875" style="16" customWidth="1"/>
    <col min="5" max="7" width="14.28125" style="16" customWidth="1"/>
    <col min="8" max="8" width="15.421875" style="16" customWidth="1"/>
    <col min="9" max="9" width="19.421875" style="16" customWidth="1"/>
    <col min="10" max="16384" width="11.421875" style="16" customWidth="1"/>
  </cols>
  <sheetData>
    <row r="1" spans="1:8" ht="15.75">
      <c r="A1" s="23"/>
      <c r="B1" s="204"/>
      <c r="C1" s="23"/>
      <c r="D1" s="23"/>
      <c r="E1" s="23"/>
      <c r="F1" s="19"/>
      <c r="G1" s="19"/>
      <c r="H1" s="19"/>
    </row>
    <row r="2" spans="1:8" ht="12.75">
      <c r="A2" s="205"/>
      <c r="B2" s="19"/>
      <c r="C2" s="19"/>
      <c r="D2" s="19"/>
      <c r="E2" s="19"/>
      <c r="F2" s="19"/>
      <c r="G2" s="19"/>
      <c r="H2" s="19"/>
    </row>
    <row r="3" spans="1:8" ht="18.75">
      <c r="A3" s="205"/>
      <c r="B3" s="483" t="s">
        <v>124</v>
      </c>
      <c r="C3" s="483"/>
      <c r="D3" s="483"/>
      <c r="E3" s="483"/>
      <c r="F3" s="483"/>
      <c r="G3" s="483"/>
      <c r="H3" s="483"/>
    </row>
    <row r="4" spans="1:8" ht="15.75">
      <c r="A4" s="205"/>
      <c r="B4" s="21"/>
      <c r="C4" s="22"/>
      <c r="D4" s="19"/>
      <c r="E4" s="23"/>
      <c r="F4" s="24"/>
      <c r="G4" s="19"/>
      <c r="H4" s="19"/>
    </row>
    <row r="5" spans="1:8" ht="12.75">
      <c r="A5" s="205"/>
      <c r="B5" s="19"/>
      <c r="C5" s="19"/>
      <c r="D5" s="25"/>
      <c r="E5" s="25"/>
      <c r="F5" s="24"/>
      <c r="G5" s="19"/>
      <c r="H5" s="19"/>
    </row>
    <row r="6" spans="1:8" ht="15">
      <c r="A6" s="29"/>
      <c r="B6" s="27" t="s">
        <v>125</v>
      </c>
      <c r="C6" s="28"/>
      <c r="D6" s="27" t="s">
        <v>126</v>
      </c>
      <c r="E6" s="29"/>
      <c r="F6" s="28"/>
      <c r="G6" s="30" t="s">
        <v>68</v>
      </c>
      <c r="H6" s="28"/>
    </row>
    <row r="7" spans="1:8" ht="15">
      <c r="A7" s="28"/>
      <c r="B7" s="32"/>
      <c r="C7" s="33"/>
      <c r="D7" s="29"/>
      <c r="E7" s="29"/>
      <c r="F7" s="29"/>
      <c r="G7" s="28"/>
      <c r="H7" s="28"/>
    </row>
    <row r="8" spans="1:8" ht="15">
      <c r="A8" s="33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</row>
    <row r="9" spans="1:8" ht="15">
      <c r="A9" s="33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</row>
    <row r="10" spans="1:8" ht="15">
      <c r="A10" s="33"/>
      <c r="B10" s="38" t="s">
        <v>136</v>
      </c>
      <c r="C10" s="39"/>
      <c r="D10" s="41" t="s">
        <v>137</v>
      </c>
      <c r="E10" s="42" t="s">
        <v>138</v>
      </c>
      <c r="F10" s="42"/>
      <c r="G10" s="38" t="s">
        <v>139</v>
      </c>
      <c r="H10" s="38"/>
    </row>
    <row r="11" spans="1:8" ht="15">
      <c r="A11" s="33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6">
        <v>1520</v>
      </c>
      <c r="H11" s="46">
        <v>4900</v>
      </c>
    </row>
    <row r="12" spans="1:8" ht="15">
      <c r="A12" s="29" t="s">
        <v>143</v>
      </c>
      <c r="B12" s="47"/>
      <c r="C12" s="48"/>
      <c r="D12" s="49"/>
      <c r="E12" s="49"/>
      <c r="F12" s="49"/>
      <c r="G12" s="187"/>
      <c r="H12" s="49"/>
    </row>
    <row r="13" spans="1:8" ht="15">
      <c r="A13" s="28"/>
      <c r="B13" s="47"/>
      <c r="C13" s="48"/>
      <c r="D13" s="49"/>
      <c r="E13" s="49"/>
      <c r="F13" s="51" t="s">
        <v>144</v>
      </c>
      <c r="G13" s="51" t="s">
        <v>144</v>
      </c>
      <c r="H13" s="52" t="s">
        <v>145</v>
      </c>
    </row>
    <row r="14" spans="1:8" ht="14.25">
      <c r="A14" s="53"/>
      <c r="B14" s="54"/>
      <c r="C14" s="55" t="s">
        <v>146</v>
      </c>
      <c r="D14" s="56">
        <v>462</v>
      </c>
      <c r="E14" s="57">
        <v>41</v>
      </c>
      <c r="F14" s="58">
        <v>33583</v>
      </c>
      <c r="G14" s="58">
        <v>33583</v>
      </c>
      <c r="H14" s="191" t="s">
        <v>69</v>
      </c>
    </row>
    <row r="15" spans="1:8" ht="14.25">
      <c r="A15" s="26"/>
      <c r="B15" s="60"/>
      <c r="C15" s="61" t="s">
        <v>148</v>
      </c>
      <c r="D15" s="62">
        <v>742.6623376623377</v>
      </c>
      <c r="E15" s="63">
        <v>631.4634146341464</v>
      </c>
      <c r="F15" s="64">
        <v>0.03192091236637584</v>
      </c>
      <c r="G15" s="64">
        <v>0.14799154334038056</v>
      </c>
      <c r="H15" s="65"/>
    </row>
    <row r="16" spans="1:8" ht="14.25">
      <c r="A16" s="26"/>
      <c r="B16" s="194"/>
      <c r="C16" s="67" t="s">
        <v>149</v>
      </c>
      <c r="D16" s="68">
        <v>34311</v>
      </c>
      <c r="E16" s="69">
        <v>2589</v>
      </c>
      <c r="F16" s="70">
        <v>1072</v>
      </c>
      <c r="G16" s="70">
        <v>4970</v>
      </c>
      <c r="H16" s="216">
        <v>16</v>
      </c>
    </row>
    <row r="17" spans="1:8" ht="14.25">
      <c r="A17" s="26"/>
      <c r="B17" s="49"/>
      <c r="C17" s="72"/>
      <c r="D17" s="73"/>
      <c r="E17" s="74"/>
      <c r="F17" s="73"/>
      <c r="G17" s="73"/>
      <c r="H17" s="73"/>
    </row>
    <row r="18" spans="1:8" ht="14.25">
      <c r="A18" s="26"/>
      <c r="B18" s="27" t="s">
        <v>150</v>
      </c>
      <c r="C18" s="72"/>
      <c r="D18" s="73"/>
      <c r="E18" s="74"/>
      <c r="F18" s="73"/>
      <c r="G18" s="49" t="s">
        <v>151</v>
      </c>
      <c r="H18" s="73"/>
    </row>
    <row r="19" spans="1:8" ht="14.25">
      <c r="A19" s="26"/>
      <c r="B19" s="49"/>
      <c r="C19" s="72"/>
      <c r="D19" s="73"/>
      <c r="E19" s="74"/>
      <c r="F19" s="73"/>
      <c r="G19" s="73"/>
      <c r="H19" s="73"/>
    </row>
    <row r="20" spans="1:8" ht="14.25">
      <c r="A20" s="26"/>
      <c r="B20" s="208">
        <v>111</v>
      </c>
      <c r="C20" s="55" t="s">
        <v>146</v>
      </c>
      <c r="D20" s="56">
        <v>420</v>
      </c>
      <c r="E20" s="57">
        <v>38.5</v>
      </c>
      <c r="F20" s="58">
        <v>31151</v>
      </c>
      <c r="G20" s="58">
        <v>31151</v>
      </c>
      <c r="H20" s="75"/>
    </row>
    <row r="21" spans="1:8" ht="14.25">
      <c r="A21" s="26"/>
      <c r="B21" s="210">
        <v>121</v>
      </c>
      <c r="C21" s="61" t="s">
        <v>148</v>
      </c>
      <c r="D21" s="62">
        <v>741.6904761904761</v>
      </c>
      <c r="E21" s="63">
        <v>631.6883116883117</v>
      </c>
      <c r="F21" s="64">
        <v>0.03165227440531604</v>
      </c>
      <c r="G21" s="64">
        <v>0.15161632050335463</v>
      </c>
      <c r="H21" s="76"/>
    </row>
    <row r="22" spans="1:8" ht="14.25">
      <c r="A22" s="26"/>
      <c r="B22" s="194"/>
      <c r="C22" s="67" t="s">
        <v>149</v>
      </c>
      <c r="D22" s="68">
        <v>31151</v>
      </c>
      <c r="E22" s="69">
        <v>2432</v>
      </c>
      <c r="F22" s="70">
        <v>986</v>
      </c>
      <c r="G22" s="70">
        <v>4723</v>
      </c>
      <c r="H22" s="77"/>
    </row>
    <row r="23" spans="1:8" ht="14.25">
      <c r="A23" s="26"/>
      <c r="B23" s="49"/>
      <c r="C23" s="72"/>
      <c r="D23" s="73"/>
      <c r="E23" s="74"/>
      <c r="F23" s="73"/>
      <c r="G23" s="73"/>
      <c r="H23" s="73"/>
    </row>
    <row r="24" spans="1:8" ht="14.25">
      <c r="A24" s="78" t="s">
        <v>152</v>
      </c>
      <c r="B24" s="78"/>
      <c r="C24" s="78"/>
      <c r="D24" s="78"/>
      <c r="E24" s="78"/>
      <c r="F24" s="79"/>
      <c r="G24" s="79"/>
      <c r="H24" s="79"/>
    </row>
    <row r="25" spans="1:8" ht="14.25">
      <c r="A25" s="78"/>
      <c r="B25" s="78"/>
      <c r="C25" s="78"/>
      <c r="D25" s="78"/>
      <c r="E25" s="78"/>
      <c r="F25" s="78"/>
      <c r="G25" s="179"/>
      <c r="H25" s="78"/>
    </row>
    <row r="26" spans="1:8" ht="14.25">
      <c r="A26" s="26"/>
      <c r="B26" s="80">
        <v>12</v>
      </c>
      <c r="C26" s="81" t="s">
        <v>153</v>
      </c>
      <c r="D26" s="82">
        <v>34311</v>
      </c>
      <c r="E26" s="82">
        <v>2589</v>
      </c>
      <c r="F26" s="81">
        <v>1072</v>
      </c>
      <c r="G26" s="81">
        <v>4970</v>
      </c>
      <c r="H26" s="84">
        <v>16</v>
      </c>
    </row>
    <row r="27" spans="1:8" ht="15">
      <c r="A27" s="26"/>
      <c r="B27" s="85">
        <v>95</v>
      </c>
      <c r="C27" s="86" t="s">
        <v>154</v>
      </c>
      <c r="D27" s="87"/>
      <c r="E27" s="87"/>
      <c r="F27" s="89"/>
      <c r="G27" s="90">
        <v>4723</v>
      </c>
      <c r="H27" s="91"/>
    </row>
    <row r="28" spans="1:8" ht="14.25">
      <c r="A28" s="26"/>
      <c r="B28" s="80">
        <v>20</v>
      </c>
      <c r="C28" s="81" t="s">
        <v>155</v>
      </c>
      <c r="D28" s="82">
        <v>1</v>
      </c>
      <c r="E28" s="82">
        <v>0</v>
      </c>
      <c r="F28" s="81">
        <v>392</v>
      </c>
      <c r="G28" s="81">
        <v>691</v>
      </c>
      <c r="H28" s="84">
        <v>13</v>
      </c>
    </row>
    <row r="29" spans="1:8" ht="15">
      <c r="A29" s="26"/>
      <c r="B29" s="92">
        <v>25</v>
      </c>
      <c r="C29" s="93" t="s">
        <v>50</v>
      </c>
      <c r="D29" s="94">
        <v>1</v>
      </c>
      <c r="E29" s="94">
        <v>0</v>
      </c>
      <c r="F29" s="96">
        <v>136</v>
      </c>
      <c r="G29" s="96">
        <v>511</v>
      </c>
      <c r="H29" s="97">
        <v>5</v>
      </c>
    </row>
    <row r="30" spans="1:8" ht="15">
      <c r="A30" s="26"/>
      <c r="B30" s="98">
        <v>201</v>
      </c>
      <c r="C30" s="99" t="s">
        <v>157</v>
      </c>
      <c r="D30" s="100"/>
      <c r="E30" s="100"/>
      <c r="F30" s="100"/>
      <c r="G30" s="102">
        <v>441</v>
      </c>
      <c r="H30" s="101"/>
    </row>
    <row r="31" spans="1:8" ht="15">
      <c r="A31" s="26"/>
      <c r="B31" s="98">
        <v>203</v>
      </c>
      <c r="C31" s="99" t="s">
        <v>51</v>
      </c>
      <c r="D31" s="100"/>
      <c r="E31" s="100"/>
      <c r="F31" s="100"/>
      <c r="G31" s="102">
        <v>395</v>
      </c>
      <c r="H31" s="101"/>
    </row>
    <row r="32" spans="1:8" ht="14.25">
      <c r="A32" s="26"/>
      <c r="B32" s="80">
        <v>100</v>
      </c>
      <c r="C32" s="103" t="s">
        <v>159</v>
      </c>
      <c r="D32" s="82">
        <v>0</v>
      </c>
      <c r="E32" s="82">
        <v>0</v>
      </c>
      <c r="F32" s="104"/>
      <c r="G32" s="81">
        <v>1624</v>
      </c>
      <c r="H32" s="105"/>
    </row>
    <row r="33" spans="1:8" ht="15">
      <c r="A33" s="26"/>
      <c r="B33" s="92">
        <v>104</v>
      </c>
      <c r="C33" s="93" t="s">
        <v>160</v>
      </c>
      <c r="D33" s="94">
        <v>0</v>
      </c>
      <c r="E33" s="94">
        <v>0</v>
      </c>
      <c r="F33" s="106"/>
      <c r="G33" s="96">
        <v>1121</v>
      </c>
      <c r="H33" s="107"/>
    </row>
    <row r="34" spans="1:8" ht="15">
      <c r="A34" s="26"/>
      <c r="B34" s="85">
        <v>105</v>
      </c>
      <c r="C34" s="108" t="s">
        <v>161</v>
      </c>
      <c r="D34" s="109">
        <v>0</v>
      </c>
      <c r="E34" s="109">
        <v>0</v>
      </c>
      <c r="F34" s="111"/>
      <c r="G34" s="86">
        <v>503</v>
      </c>
      <c r="H34" s="112"/>
    </row>
    <row r="35" spans="1:8" ht="14.25">
      <c r="A35" s="26"/>
      <c r="B35" s="113">
        <v>991</v>
      </c>
      <c r="C35" s="114" t="s">
        <v>162</v>
      </c>
      <c r="D35" s="115">
        <v>34312</v>
      </c>
      <c r="E35" s="115">
        <v>2589</v>
      </c>
      <c r="F35" s="114">
        <v>1464</v>
      </c>
      <c r="G35" s="117">
        <v>7285</v>
      </c>
      <c r="H35" s="118">
        <v>29</v>
      </c>
    </row>
    <row r="36" spans="1:8" ht="14.25">
      <c r="A36" s="26"/>
      <c r="B36" s="80">
        <v>30</v>
      </c>
      <c r="C36" s="119" t="s">
        <v>163</v>
      </c>
      <c r="D36" s="82">
        <v>8</v>
      </c>
      <c r="E36" s="82">
        <v>0</v>
      </c>
      <c r="F36" s="81">
        <v>190</v>
      </c>
      <c r="G36" s="81">
        <v>3422</v>
      </c>
      <c r="H36" s="84">
        <v>3</v>
      </c>
    </row>
    <row r="37" spans="1:8" ht="15">
      <c r="A37" s="34"/>
      <c r="B37" s="92">
        <v>35</v>
      </c>
      <c r="C37" s="120" t="s">
        <v>52</v>
      </c>
      <c r="D37" s="94">
        <v>8</v>
      </c>
      <c r="E37" s="94">
        <v>0</v>
      </c>
      <c r="F37" s="96">
        <v>132</v>
      </c>
      <c r="G37" s="96">
        <v>1613</v>
      </c>
      <c r="H37" s="97">
        <v>2</v>
      </c>
    </row>
    <row r="38" spans="1:8" ht="15">
      <c r="A38" s="26"/>
      <c r="B38" s="92">
        <v>301</v>
      </c>
      <c r="C38" s="120" t="s">
        <v>157</v>
      </c>
      <c r="D38" s="100"/>
      <c r="E38" s="100"/>
      <c r="F38" s="100"/>
      <c r="G38" s="102">
        <v>367</v>
      </c>
      <c r="H38" s="101"/>
    </row>
    <row r="39" spans="1:8" ht="15">
      <c r="A39" s="26"/>
      <c r="B39" s="85">
        <v>303</v>
      </c>
      <c r="C39" s="121" t="s">
        <v>53</v>
      </c>
      <c r="D39" s="100"/>
      <c r="E39" s="100"/>
      <c r="F39" s="100"/>
      <c r="G39" s="102">
        <v>287</v>
      </c>
      <c r="H39" s="101"/>
    </row>
    <row r="40" spans="1:8" ht="14.25">
      <c r="A40" s="26"/>
      <c r="B40" s="80">
        <v>40</v>
      </c>
      <c r="C40" s="81" t="s">
        <v>166</v>
      </c>
      <c r="D40" s="81">
        <v>0</v>
      </c>
      <c r="E40" s="81">
        <v>0</v>
      </c>
      <c r="F40" s="81"/>
      <c r="G40" s="81">
        <v>1712</v>
      </c>
      <c r="H40" s="84"/>
    </row>
    <row r="41" spans="1:8" ht="15">
      <c r="A41" s="26"/>
      <c r="B41" s="92">
        <v>404</v>
      </c>
      <c r="C41" s="93" t="s">
        <v>160</v>
      </c>
      <c r="D41" s="122">
        <v>0</v>
      </c>
      <c r="E41" s="122">
        <v>0</v>
      </c>
      <c r="F41" s="122"/>
      <c r="G41" s="122">
        <v>1022</v>
      </c>
      <c r="H41" s="123"/>
    </row>
    <row r="42" spans="1:8" ht="15">
      <c r="A42" s="26"/>
      <c r="B42" s="85">
        <v>405</v>
      </c>
      <c r="C42" s="108" t="s">
        <v>161</v>
      </c>
      <c r="D42" s="86">
        <v>0</v>
      </c>
      <c r="E42" s="86">
        <v>0</v>
      </c>
      <c r="F42" s="86"/>
      <c r="G42" s="86">
        <v>690</v>
      </c>
      <c r="H42" s="124"/>
    </row>
    <row r="43" spans="1:8" ht="14.25">
      <c r="A43" s="26"/>
      <c r="B43" s="80">
        <v>50</v>
      </c>
      <c r="C43" s="81" t="s">
        <v>167</v>
      </c>
      <c r="D43" s="125">
        <v>34304</v>
      </c>
      <c r="E43" s="125">
        <v>2589</v>
      </c>
      <c r="F43" s="127">
        <v>1274</v>
      </c>
      <c r="G43" s="127">
        <v>2151</v>
      </c>
      <c r="H43" s="128">
        <v>26</v>
      </c>
    </row>
    <row r="44" spans="1:8" ht="14.25">
      <c r="A44" s="26"/>
      <c r="B44" s="129">
        <v>53</v>
      </c>
      <c r="C44" s="130" t="s">
        <v>168</v>
      </c>
      <c r="D44" s="125">
        <v>0</v>
      </c>
      <c r="E44" s="125">
        <v>0</v>
      </c>
      <c r="F44" s="127">
        <v>0</v>
      </c>
      <c r="G44" s="127">
        <v>0</v>
      </c>
      <c r="H44" s="128">
        <v>0</v>
      </c>
    </row>
    <row r="45" spans="1:8" ht="14.25">
      <c r="A45" s="26"/>
      <c r="B45" s="129">
        <v>55</v>
      </c>
      <c r="C45" s="130" t="s">
        <v>169</v>
      </c>
      <c r="D45" s="125">
        <v>0</v>
      </c>
      <c r="E45" s="125">
        <v>0</v>
      </c>
      <c r="F45" s="127">
        <v>379</v>
      </c>
      <c r="G45" s="127">
        <v>0</v>
      </c>
      <c r="H45" s="131"/>
    </row>
    <row r="46" spans="1:8" ht="15">
      <c r="A46" s="34"/>
      <c r="B46" s="92">
        <v>551</v>
      </c>
      <c r="C46" s="93" t="s">
        <v>170</v>
      </c>
      <c r="D46" s="94">
        <v>0</v>
      </c>
      <c r="E46" s="94">
        <v>0</v>
      </c>
      <c r="F46" s="96">
        <v>271</v>
      </c>
      <c r="G46" s="96">
        <v>0</v>
      </c>
      <c r="H46" s="132"/>
    </row>
    <row r="47" spans="1:8" ht="15">
      <c r="A47" s="34"/>
      <c r="B47" s="92">
        <v>585</v>
      </c>
      <c r="C47" s="93" t="s">
        <v>54</v>
      </c>
      <c r="D47" s="94">
        <v>0</v>
      </c>
      <c r="E47" s="94">
        <v>0</v>
      </c>
      <c r="F47" s="96">
        <v>26</v>
      </c>
      <c r="G47" s="96">
        <v>0</v>
      </c>
      <c r="H47" s="132"/>
    </row>
    <row r="48" spans="1:8" ht="14.25">
      <c r="A48" s="26"/>
      <c r="B48" s="129">
        <v>60</v>
      </c>
      <c r="C48" s="130" t="s">
        <v>172</v>
      </c>
      <c r="D48" s="125">
        <v>3153</v>
      </c>
      <c r="E48" s="125">
        <v>157</v>
      </c>
      <c r="F48" s="127">
        <v>895</v>
      </c>
      <c r="G48" s="127">
        <v>32</v>
      </c>
      <c r="H48" s="131"/>
    </row>
    <row r="49" spans="1:8" ht="15">
      <c r="A49" s="26"/>
      <c r="B49" s="92">
        <v>61</v>
      </c>
      <c r="C49" s="130" t="s">
        <v>173</v>
      </c>
      <c r="D49" s="133">
        <v>3153</v>
      </c>
      <c r="E49" s="133">
        <v>157</v>
      </c>
      <c r="F49" s="96">
        <v>830</v>
      </c>
      <c r="G49" s="96">
        <v>32</v>
      </c>
      <c r="H49" s="132"/>
    </row>
    <row r="50" spans="1:8" ht="15">
      <c r="A50" s="34"/>
      <c r="B50" s="92">
        <v>601</v>
      </c>
      <c r="C50" s="93" t="s">
        <v>174</v>
      </c>
      <c r="D50" s="135">
        <v>0</v>
      </c>
      <c r="E50" s="135">
        <v>0</v>
      </c>
      <c r="F50" s="137">
        <v>65</v>
      </c>
      <c r="G50" s="137">
        <v>0</v>
      </c>
      <c r="H50" s="138"/>
    </row>
    <row r="51" spans="1:8" ht="14.25">
      <c r="A51" s="26"/>
      <c r="B51" s="129">
        <v>65</v>
      </c>
      <c r="C51" s="130" t="s">
        <v>175</v>
      </c>
      <c r="D51" s="125">
        <v>31151</v>
      </c>
      <c r="E51" s="125">
        <v>2432</v>
      </c>
      <c r="F51" s="139"/>
      <c r="G51" s="140"/>
      <c r="H51" s="141"/>
    </row>
    <row r="52" spans="1:8" ht="14.25">
      <c r="A52" s="26"/>
      <c r="B52" s="129">
        <v>70</v>
      </c>
      <c r="C52" s="130" t="s">
        <v>176</v>
      </c>
      <c r="D52" s="142"/>
      <c r="E52" s="125">
        <v>0</v>
      </c>
      <c r="F52" s="139"/>
      <c r="G52" s="127">
        <v>2119</v>
      </c>
      <c r="H52" s="128">
        <v>26</v>
      </c>
    </row>
    <row r="53" spans="1:8" ht="15">
      <c r="A53" s="26"/>
      <c r="B53" s="143">
        <v>73</v>
      </c>
      <c r="C53" s="144" t="s">
        <v>177</v>
      </c>
      <c r="D53" s="71"/>
      <c r="E53" s="71"/>
      <c r="F53" s="71"/>
      <c r="G53" s="145">
        <v>1632</v>
      </c>
      <c r="H53" s="77"/>
    </row>
    <row r="54" spans="1:8" ht="14.25">
      <c r="A54" s="26"/>
      <c r="C54" s="149"/>
      <c r="D54" s="72"/>
      <c r="E54" s="72"/>
      <c r="F54" s="72"/>
      <c r="G54" s="72"/>
      <c r="H54" s="72"/>
    </row>
    <row r="55" spans="1:8" ht="14.25">
      <c r="A55" s="26"/>
      <c r="C55" s="149"/>
      <c r="D55" s="72"/>
      <c r="E55" s="72"/>
      <c r="F55" s="72"/>
      <c r="G55" s="72"/>
      <c r="H55" s="72"/>
    </row>
    <row r="56" spans="1:8" ht="15">
      <c r="A56" s="26"/>
      <c r="B56" s="150">
        <v>241</v>
      </c>
      <c r="C56" s="151" t="s">
        <v>178</v>
      </c>
      <c r="D56" s="152">
        <v>0</v>
      </c>
      <c r="E56" s="152">
        <v>0</v>
      </c>
      <c r="F56" s="152">
        <v>7</v>
      </c>
      <c r="G56" s="214" t="s">
        <v>66</v>
      </c>
      <c r="H56" s="153">
        <v>0</v>
      </c>
    </row>
    <row r="57" spans="1:8" ht="15">
      <c r="A57" s="26"/>
      <c r="B57" s="85">
        <v>341</v>
      </c>
      <c r="C57" s="154" t="s">
        <v>179</v>
      </c>
      <c r="D57" s="86">
        <v>0</v>
      </c>
      <c r="E57" s="86">
        <v>0</v>
      </c>
      <c r="F57" s="86">
        <v>0</v>
      </c>
      <c r="G57" s="215" t="s">
        <v>66</v>
      </c>
      <c r="H57" s="124">
        <v>0</v>
      </c>
    </row>
    <row r="58" spans="1:8" ht="15">
      <c r="A58" s="26" t="s">
        <v>180</v>
      </c>
      <c r="B58" s="156"/>
      <c r="C58" s="34"/>
      <c r="D58" s="34"/>
      <c r="E58" s="34"/>
      <c r="F58" s="34"/>
      <c r="G58" s="34"/>
      <c r="H58" s="34"/>
    </row>
    <row r="59" spans="1:8" ht="15">
      <c r="A59" s="26"/>
      <c r="B59" s="156"/>
      <c r="C59" s="34"/>
      <c r="D59" s="34"/>
      <c r="E59" s="34"/>
      <c r="F59" s="34"/>
      <c r="G59" s="34"/>
      <c r="H59" s="34"/>
    </row>
    <row r="60" spans="1:8" ht="15">
      <c r="A60" s="34"/>
      <c r="B60" s="157">
        <v>45</v>
      </c>
      <c r="C60" s="158" t="s">
        <v>181</v>
      </c>
      <c r="D60" s="82">
        <v>0</v>
      </c>
      <c r="E60" s="82">
        <v>0</v>
      </c>
      <c r="F60" s="81"/>
      <c r="G60" s="81">
        <v>88</v>
      </c>
      <c r="H60" s="84"/>
    </row>
    <row r="61" spans="1:8" ht="14.25">
      <c r="A61" s="26"/>
      <c r="B61" s="129">
        <v>80</v>
      </c>
      <c r="C61" s="159" t="s">
        <v>182</v>
      </c>
      <c r="D61" s="160">
        <v>1.000204057835821</v>
      </c>
      <c r="E61" s="160">
        <v>1</v>
      </c>
      <c r="F61" s="160">
        <v>0.8414442700156985</v>
      </c>
      <c r="G61" s="160">
        <v>2.310553231055323</v>
      </c>
      <c r="H61" s="161">
        <v>0.6153846153846154</v>
      </c>
    </row>
    <row r="62" spans="1:8" ht="14.25">
      <c r="A62" s="26"/>
      <c r="B62" s="162">
        <v>90</v>
      </c>
      <c r="C62" s="163" t="s">
        <v>183</v>
      </c>
      <c r="D62" s="166"/>
      <c r="E62" s="166">
        <v>0</v>
      </c>
      <c r="F62" s="166"/>
      <c r="G62" s="167">
        <v>35.32962086098236</v>
      </c>
      <c r="H62" s="168">
        <v>0.43349228050285105</v>
      </c>
    </row>
    <row r="63" spans="1:8" ht="15">
      <c r="A63" s="34"/>
      <c r="B63" s="169"/>
      <c r="C63" s="156" t="s">
        <v>184</v>
      </c>
      <c r="D63" s="78"/>
      <c r="E63" s="78"/>
      <c r="F63" s="170"/>
      <c r="G63" s="149"/>
      <c r="H63" s="34"/>
    </row>
    <row r="64" spans="1:8" ht="15">
      <c r="A64" s="34"/>
      <c r="C64" s="78" t="s">
        <v>70</v>
      </c>
      <c r="D64" s="200">
        <v>59978</v>
      </c>
      <c r="E64" s="201">
        <v>59978</v>
      </c>
      <c r="F64" s="201">
        <v>59978</v>
      </c>
      <c r="G64" s="201">
        <v>59978</v>
      </c>
      <c r="H64" s="201">
        <v>59978</v>
      </c>
    </row>
    <row r="65" spans="1:8" ht="15">
      <c r="A65" s="34"/>
      <c r="B65" s="31"/>
      <c r="C65" s="78" t="s">
        <v>40</v>
      </c>
      <c r="E65" s="173"/>
      <c r="F65" s="176"/>
      <c r="G65" s="149"/>
      <c r="H65" s="174"/>
    </row>
    <row r="66" spans="1:8" ht="15">
      <c r="A66" s="34"/>
      <c r="B66" s="169"/>
      <c r="C66" s="78" t="s">
        <v>41</v>
      </c>
      <c r="D66" s="34"/>
      <c r="E66" s="26"/>
      <c r="F66" s="177"/>
      <c r="G66" s="178"/>
      <c r="H66" s="174"/>
    </row>
    <row r="67" spans="1:8" ht="15.75">
      <c r="A67" s="15"/>
      <c r="B67" s="17"/>
      <c r="C67" s="175" t="s">
        <v>42</v>
      </c>
      <c r="E67" s="72"/>
      <c r="H67" s="178"/>
    </row>
    <row r="68" ht="14.25">
      <c r="C68" s="175" t="s">
        <v>43</v>
      </c>
    </row>
    <row r="69" ht="14.25">
      <c r="C69" s="175" t="s">
        <v>44</v>
      </c>
    </row>
    <row r="70" ht="14.25">
      <c r="C70" s="175" t="s">
        <v>45</v>
      </c>
    </row>
    <row r="71" ht="14.25">
      <c r="C71" s="179" t="s">
        <v>46</v>
      </c>
    </row>
  </sheetData>
  <sheetProtection/>
  <mergeCells count="1">
    <mergeCell ref="B3:H3"/>
  </mergeCells>
  <printOptions horizontalCentered="1" verticalCentered="1"/>
  <pageMargins left="0" right="0" top="0.5902777777777778" bottom="1.3777777777777778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PageLayoutView="0" workbookViewId="0" topLeftCell="A16">
      <selection activeCell="A1" sqref="A1"/>
    </sheetView>
  </sheetViews>
  <sheetFormatPr defaultColWidth="11.421875" defaultRowHeight="12.75"/>
  <cols>
    <col min="1" max="1" width="3.140625" style="16" customWidth="1"/>
    <col min="2" max="2" width="4.8515625" style="16" customWidth="1"/>
    <col min="3" max="3" width="45.140625" style="16" customWidth="1"/>
    <col min="4" max="4" width="15.421875" style="16" customWidth="1"/>
    <col min="5" max="5" width="14.28125" style="16" customWidth="1"/>
    <col min="6" max="6" width="18.00390625" style="16" customWidth="1"/>
    <col min="7" max="7" width="17.28125" style="16" customWidth="1"/>
    <col min="8" max="8" width="15.421875" style="16" customWidth="1"/>
    <col min="9" max="9" width="19.421875" style="16" customWidth="1"/>
    <col min="10" max="16384" width="11.421875" style="16" customWidth="1"/>
  </cols>
  <sheetData>
    <row r="1" spans="1:8" ht="15.75">
      <c r="A1" s="23"/>
      <c r="B1" s="204"/>
      <c r="C1" s="23"/>
      <c r="D1" s="23"/>
      <c r="E1" s="23"/>
      <c r="F1" s="19"/>
      <c r="G1" s="19"/>
      <c r="H1" s="19"/>
    </row>
    <row r="2" spans="1:8" ht="12.75">
      <c r="A2" s="205"/>
      <c r="B2" s="19"/>
      <c r="C2" s="19"/>
      <c r="D2" s="19"/>
      <c r="E2" s="19"/>
      <c r="F2" s="19"/>
      <c r="G2" s="19"/>
      <c r="H2" s="19"/>
    </row>
    <row r="3" spans="1:8" ht="18.75">
      <c r="A3" s="205"/>
      <c r="B3" s="483" t="s">
        <v>124</v>
      </c>
      <c r="C3" s="483"/>
      <c r="D3" s="483"/>
      <c r="E3" s="483"/>
      <c r="F3" s="483"/>
      <c r="G3" s="483"/>
      <c r="H3" s="483"/>
    </row>
    <row r="4" spans="1:8" ht="15.75">
      <c r="A4" s="205"/>
      <c r="B4" s="21"/>
      <c r="C4" s="22"/>
      <c r="D4" s="19"/>
      <c r="E4" s="23"/>
      <c r="F4" s="24"/>
      <c r="G4" s="19"/>
      <c r="H4" s="19"/>
    </row>
    <row r="5" spans="1:8" ht="12.75">
      <c r="A5" s="205"/>
      <c r="B5" s="19"/>
      <c r="C5" s="19"/>
      <c r="D5" s="25"/>
      <c r="E5" s="25"/>
      <c r="F5" s="24"/>
      <c r="G5" s="19"/>
      <c r="H5" s="19"/>
    </row>
    <row r="6" spans="1:8" ht="15">
      <c r="A6" s="29"/>
      <c r="B6" s="27" t="s">
        <v>125</v>
      </c>
      <c r="C6" s="28"/>
      <c r="D6" s="27" t="s">
        <v>126</v>
      </c>
      <c r="E6" s="29"/>
      <c r="F6" s="28"/>
      <c r="G6" s="30" t="s">
        <v>71</v>
      </c>
      <c r="H6" s="28"/>
    </row>
    <row r="7" spans="1:8" ht="15">
      <c r="A7" s="28"/>
      <c r="B7" s="32"/>
      <c r="C7" s="33"/>
      <c r="D7" s="29"/>
      <c r="E7" s="29"/>
      <c r="F7" s="29"/>
      <c r="G7" s="28"/>
      <c r="H7" s="28"/>
    </row>
    <row r="8" spans="1:8" ht="15">
      <c r="A8" s="34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</row>
    <row r="9" spans="1:8" ht="15">
      <c r="A9" s="34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</row>
    <row r="10" spans="1:8" ht="15">
      <c r="A10" s="34"/>
      <c r="B10" s="38" t="s">
        <v>136</v>
      </c>
      <c r="C10" s="39"/>
      <c r="D10" s="41" t="s">
        <v>137</v>
      </c>
      <c r="E10" s="42" t="s">
        <v>138</v>
      </c>
      <c r="F10" s="42"/>
      <c r="G10" s="38" t="s">
        <v>139</v>
      </c>
      <c r="H10" s="38"/>
    </row>
    <row r="11" spans="1:8" ht="15">
      <c r="A11" s="34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6">
        <v>1520</v>
      </c>
      <c r="H11" s="46">
        <v>4900</v>
      </c>
    </row>
    <row r="12" spans="1:8" ht="15">
      <c r="A12" s="26" t="s">
        <v>72</v>
      </c>
      <c r="B12" s="47"/>
      <c r="C12" s="48"/>
      <c r="D12" s="49"/>
      <c r="E12" s="49"/>
      <c r="F12" s="49"/>
      <c r="G12" s="49"/>
      <c r="H12" s="49"/>
    </row>
    <row r="13" spans="1:8" ht="15">
      <c r="A13" s="26"/>
      <c r="B13" s="47"/>
      <c r="C13" s="48"/>
      <c r="D13" s="49"/>
      <c r="E13" s="49"/>
      <c r="F13" s="51" t="s">
        <v>144</v>
      </c>
      <c r="G13" s="51" t="s">
        <v>144</v>
      </c>
      <c r="H13" s="52" t="s">
        <v>145</v>
      </c>
    </row>
    <row r="14" spans="1:8" ht="14.25">
      <c r="A14" s="53"/>
      <c r="B14" s="54"/>
      <c r="C14" s="55" t="s">
        <v>146</v>
      </c>
      <c r="D14" s="56">
        <v>456</v>
      </c>
      <c r="E14" s="57">
        <v>40</v>
      </c>
      <c r="F14" s="58">
        <v>30556</v>
      </c>
      <c r="G14" s="58">
        <v>30556</v>
      </c>
      <c r="H14" s="217" t="s">
        <v>69</v>
      </c>
    </row>
    <row r="15" spans="1:8" ht="14.25">
      <c r="A15" s="26"/>
      <c r="B15" s="60"/>
      <c r="C15" s="61" t="s">
        <v>148</v>
      </c>
      <c r="D15" s="62">
        <v>683.2456140350877</v>
      </c>
      <c r="E15" s="63">
        <v>669.75</v>
      </c>
      <c r="F15" s="64">
        <v>0.03128681764628878</v>
      </c>
      <c r="G15" s="64">
        <v>0.14766330671553868</v>
      </c>
      <c r="H15" s="65"/>
    </row>
    <row r="16" spans="1:8" ht="14.25">
      <c r="A16" s="26"/>
      <c r="B16" s="194"/>
      <c r="C16" s="67" t="s">
        <v>149</v>
      </c>
      <c r="D16" s="68">
        <v>31156</v>
      </c>
      <c r="E16" s="69">
        <v>2679</v>
      </c>
      <c r="F16" s="70">
        <v>956</v>
      </c>
      <c r="G16" s="70">
        <v>4512</v>
      </c>
      <c r="H16" s="216">
        <v>17.2</v>
      </c>
    </row>
    <row r="17" spans="1:8" ht="14.25">
      <c r="A17" s="26"/>
      <c r="B17" s="49"/>
      <c r="C17" s="72"/>
      <c r="D17" s="73"/>
      <c r="E17" s="74"/>
      <c r="F17" s="73"/>
      <c r="G17" s="73"/>
      <c r="H17" s="73"/>
    </row>
    <row r="18" spans="1:8" ht="14.25">
      <c r="A18" s="26"/>
      <c r="B18" s="27" t="s">
        <v>150</v>
      </c>
      <c r="C18" s="72"/>
      <c r="D18" s="73"/>
      <c r="E18" s="74"/>
      <c r="F18" s="73"/>
      <c r="G18" s="49" t="s">
        <v>151</v>
      </c>
      <c r="H18" s="73"/>
    </row>
    <row r="19" spans="1:8" ht="14.25">
      <c r="A19" s="26"/>
      <c r="B19" s="49"/>
      <c r="C19" s="72"/>
      <c r="D19" s="73"/>
      <c r="E19" s="74"/>
      <c r="F19" s="73"/>
      <c r="G19" s="73"/>
      <c r="H19" s="73"/>
    </row>
    <row r="20" spans="1:8" ht="14.25">
      <c r="A20" s="26"/>
      <c r="B20" s="208">
        <v>111</v>
      </c>
      <c r="C20" s="55" t="s">
        <v>146</v>
      </c>
      <c r="D20" s="56">
        <v>412</v>
      </c>
      <c r="E20" s="57">
        <v>37</v>
      </c>
      <c r="F20" s="58">
        <v>28066</v>
      </c>
      <c r="G20" s="58">
        <v>28066</v>
      </c>
      <c r="H20" s="218"/>
    </row>
    <row r="21" spans="1:8" ht="14.25">
      <c r="A21" s="26"/>
      <c r="B21" s="210">
        <v>121</v>
      </c>
      <c r="C21" s="61" t="s">
        <v>148</v>
      </c>
      <c r="D21" s="62">
        <v>681.4563106796116</v>
      </c>
      <c r="E21" s="63">
        <v>670.2702702702703</v>
      </c>
      <c r="F21" s="64">
        <v>0.030962730706192546</v>
      </c>
      <c r="G21" s="64">
        <v>0.15199885983039976</v>
      </c>
      <c r="H21" s="219"/>
    </row>
    <row r="22" spans="1:8" ht="14.25">
      <c r="A22" s="26"/>
      <c r="B22" s="194"/>
      <c r="C22" s="67" t="s">
        <v>149</v>
      </c>
      <c r="D22" s="68">
        <v>28076</v>
      </c>
      <c r="E22" s="69">
        <v>2480</v>
      </c>
      <c r="F22" s="70">
        <v>869</v>
      </c>
      <c r="G22" s="70">
        <v>4266</v>
      </c>
      <c r="H22" s="220"/>
    </row>
    <row r="23" spans="1:8" ht="14.25">
      <c r="A23" s="26"/>
      <c r="B23" s="49"/>
      <c r="C23" s="72"/>
      <c r="D23" s="73"/>
      <c r="E23" s="74"/>
      <c r="F23" s="73"/>
      <c r="G23" s="73"/>
      <c r="H23" s="73"/>
    </row>
    <row r="24" spans="1:8" ht="14.25">
      <c r="A24" s="78" t="s">
        <v>73</v>
      </c>
      <c r="B24" s="78"/>
      <c r="C24" s="78"/>
      <c r="D24" s="78"/>
      <c r="E24" s="78"/>
      <c r="F24" s="79"/>
      <c r="G24" s="79"/>
      <c r="H24" s="79"/>
    </row>
    <row r="25" spans="1:8" ht="14.25">
      <c r="A25" s="78"/>
      <c r="B25" s="78"/>
      <c r="C25" s="78"/>
      <c r="D25" s="78" t="s">
        <v>74</v>
      </c>
      <c r="E25" s="78"/>
      <c r="F25" s="78"/>
      <c r="G25" s="197" t="s">
        <v>75</v>
      </c>
      <c r="H25" s="78"/>
    </row>
    <row r="26" spans="1:8" ht="14.25">
      <c r="A26" s="26"/>
      <c r="B26" s="80">
        <v>12</v>
      </c>
      <c r="C26" s="81" t="s">
        <v>153</v>
      </c>
      <c r="D26" s="82">
        <v>31156</v>
      </c>
      <c r="E26" s="82">
        <v>2679</v>
      </c>
      <c r="F26" s="81">
        <v>956</v>
      </c>
      <c r="G26" s="81">
        <v>4512</v>
      </c>
      <c r="H26" s="84">
        <v>17</v>
      </c>
    </row>
    <row r="27" spans="1:8" ht="15">
      <c r="A27" s="26"/>
      <c r="B27" s="85">
        <v>95</v>
      </c>
      <c r="C27" s="86" t="s">
        <v>154</v>
      </c>
      <c r="D27" s="87"/>
      <c r="E27" s="87"/>
      <c r="F27" s="89"/>
      <c r="G27" s="86">
        <v>4266</v>
      </c>
      <c r="H27" s="91"/>
    </row>
    <row r="28" spans="1:8" ht="14.25">
      <c r="A28" s="26"/>
      <c r="B28" s="80">
        <v>20</v>
      </c>
      <c r="C28" s="81" t="s">
        <v>155</v>
      </c>
      <c r="D28" s="82">
        <v>2</v>
      </c>
      <c r="E28" s="82">
        <v>0</v>
      </c>
      <c r="F28" s="81">
        <v>450</v>
      </c>
      <c r="G28" s="81">
        <v>750</v>
      </c>
      <c r="H28" s="84">
        <v>13</v>
      </c>
    </row>
    <row r="29" spans="1:8" ht="15">
      <c r="A29" s="26"/>
      <c r="B29" s="92">
        <v>25</v>
      </c>
      <c r="C29" s="93" t="s">
        <v>50</v>
      </c>
      <c r="D29" s="94">
        <v>2</v>
      </c>
      <c r="E29" s="94">
        <v>0</v>
      </c>
      <c r="F29" s="96">
        <v>157</v>
      </c>
      <c r="G29" s="96">
        <v>550</v>
      </c>
      <c r="H29" s="97">
        <v>5</v>
      </c>
    </row>
    <row r="30" spans="1:8" ht="15">
      <c r="A30" s="26"/>
      <c r="B30" s="98">
        <v>201</v>
      </c>
      <c r="C30" s="99" t="s">
        <v>157</v>
      </c>
      <c r="D30" s="100"/>
      <c r="E30" s="100"/>
      <c r="F30" s="100"/>
      <c r="G30" s="102">
        <v>461</v>
      </c>
      <c r="H30" s="101"/>
    </row>
    <row r="31" spans="1:8" ht="15">
      <c r="A31" s="26"/>
      <c r="B31" s="98">
        <v>203</v>
      </c>
      <c r="C31" s="99" t="s">
        <v>51</v>
      </c>
      <c r="D31" s="100"/>
      <c r="E31" s="100"/>
      <c r="F31" s="100"/>
      <c r="G31" s="102">
        <v>413</v>
      </c>
      <c r="H31" s="101"/>
    </row>
    <row r="32" spans="1:8" ht="14.25">
      <c r="A32" s="26"/>
      <c r="B32" s="80">
        <v>100</v>
      </c>
      <c r="C32" s="103" t="s">
        <v>159</v>
      </c>
      <c r="D32" s="81">
        <v>0</v>
      </c>
      <c r="E32" s="81">
        <v>0</v>
      </c>
      <c r="F32" s="81"/>
      <c r="G32" s="81">
        <v>1712</v>
      </c>
      <c r="H32" s="84"/>
    </row>
    <row r="33" spans="1:8" ht="15">
      <c r="A33" s="26"/>
      <c r="B33" s="92">
        <v>104</v>
      </c>
      <c r="C33" s="93" t="s">
        <v>160</v>
      </c>
      <c r="D33" s="122">
        <v>0</v>
      </c>
      <c r="E33" s="122">
        <v>0</v>
      </c>
      <c r="F33" s="122"/>
      <c r="G33" s="122">
        <v>1022</v>
      </c>
      <c r="H33" s="123"/>
    </row>
    <row r="34" spans="1:8" ht="15">
      <c r="A34" s="26"/>
      <c r="B34" s="85">
        <v>105</v>
      </c>
      <c r="C34" s="108" t="s">
        <v>161</v>
      </c>
      <c r="D34" s="86">
        <v>0</v>
      </c>
      <c r="E34" s="86">
        <v>0</v>
      </c>
      <c r="F34" s="86"/>
      <c r="G34" s="86">
        <v>690</v>
      </c>
      <c r="H34" s="124"/>
    </row>
    <row r="35" spans="1:8" ht="14.25">
      <c r="A35" s="26"/>
      <c r="B35" s="113">
        <v>991</v>
      </c>
      <c r="C35" s="114" t="s">
        <v>162</v>
      </c>
      <c r="D35" s="115">
        <v>31158</v>
      </c>
      <c r="E35" s="115">
        <v>2679</v>
      </c>
      <c r="F35" s="114">
        <v>1406</v>
      </c>
      <c r="G35" s="117">
        <v>6974</v>
      </c>
      <c r="H35" s="118">
        <v>30</v>
      </c>
    </row>
    <row r="36" spans="1:8" ht="14.25">
      <c r="A36" s="26"/>
      <c r="B36" s="80">
        <v>30</v>
      </c>
      <c r="C36" s="119" t="s">
        <v>163</v>
      </c>
      <c r="D36" s="82">
        <v>12</v>
      </c>
      <c r="E36" s="82">
        <v>0</v>
      </c>
      <c r="F36" s="81">
        <v>68</v>
      </c>
      <c r="G36" s="81">
        <v>3110</v>
      </c>
      <c r="H36" s="84">
        <v>3</v>
      </c>
    </row>
    <row r="37" spans="1:8" ht="15">
      <c r="A37" s="34"/>
      <c r="B37" s="92">
        <v>35</v>
      </c>
      <c r="C37" s="120" t="s">
        <v>52</v>
      </c>
      <c r="D37" s="94">
        <v>12</v>
      </c>
      <c r="E37" s="94">
        <v>0</v>
      </c>
      <c r="F37" s="96">
        <v>60</v>
      </c>
      <c r="G37" s="96">
        <v>1415</v>
      </c>
      <c r="H37" s="97">
        <v>2</v>
      </c>
    </row>
    <row r="38" spans="1:8" ht="15">
      <c r="A38" s="26"/>
      <c r="B38" s="92">
        <v>301</v>
      </c>
      <c r="C38" s="120" t="s">
        <v>157</v>
      </c>
      <c r="D38" s="100"/>
      <c r="E38" s="100"/>
      <c r="F38" s="100"/>
      <c r="G38" s="102">
        <v>372</v>
      </c>
      <c r="H38" s="101"/>
    </row>
    <row r="39" spans="1:8" ht="15">
      <c r="A39" s="26"/>
      <c r="B39" s="85">
        <v>303</v>
      </c>
      <c r="C39" s="121" t="s">
        <v>53</v>
      </c>
      <c r="D39" s="100"/>
      <c r="E39" s="100"/>
      <c r="F39" s="100"/>
      <c r="G39" s="102">
        <v>296</v>
      </c>
      <c r="H39" s="101"/>
    </row>
    <row r="40" spans="1:8" ht="14.25">
      <c r="A40" s="26"/>
      <c r="B40" s="80">
        <v>40</v>
      </c>
      <c r="C40" s="81" t="s">
        <v>166</v>
      </c>
      <c r="D40" s="81">
        <v>0</v>
      </c>
      <c r="E40" s="81">
        <v>0</v>
      </c>
      <c r="F40" s="81"/>
      <c r="G40" s="81">
        <v>1718</v>
      </c>
      <c r="H40" s="84"/>
    </row>
    <row r="41" spans="1:8" ht="15">
      <c r="A41" s="26"/>
      <c r="B41" s="92">
        <v>404</v>
      </c>
      <c r="C41" s="93" t="s">
        <v>160</v>
      </c>
      <c r="D41" s="122">
        <v>0</v>
      </c>
      <c r="E41" s="122">
        <v>0</v>
      </c>
      <c r="F41" s="122"/>
      <c r="G41" s="122">
        <v>1015</v>
      </c>
      <c r="H41" s="123"/>
    </row>
    <row r="42" spans="1:8" ht="15">
      <c r="A42" s="26"/>
      <c r="B42" s="85">
        <v>405</v>
      </c>
      <c r="C42" s="108" t="s">
        <v>161</v>
      </c>
      <c r="D42" s="86">
        <v>0</v>
      </c>
      <c r="E42" s="86">
        <v>0</v>
      </c>
      <c r="F42" s="86"/>
      <c r="G42" s="86">
        <v>703</v>
      </c>
      <c r="H42" s="124"/>
    </row>
    <row r="43" spans="1:8" ht="14.25">
      <c r="A43" s="26"/>
      <c r="B43" s="80">
        <v>50</v>
      </c>
      <c r="C43" s="81" t="s">
        <v>167</v>
      </c>
      <c r="D43" s="125">
        <v>31146</v>
      </c>
      <c r="E43" s="125">
        <v>2679</v>
      </c>
      <c r="F43" s="127">
        <v>1338</v>
      </c>
      <c r="G43" s="127">
        <v>2146</v>
      </c>
      <c r="H43" s="128">
        <v>27</v>
      </c>
    </row>
    <row r="44" spans="1:8" ht="14.25">
      <c r="A44" s="26"/>
      <c r="B44" s="129">
        <v>53</v>
      </c>
      <c r="C44" s="130" t="s">
        <v>168</v>
      </c>
      <c r="D44" s="125">
        <v>0</v>
      </c>
      <c r="E44" s="125">
        <v>0</v>
      </c>
      <c r="F44" s="127">
        <v>0</v>
      </c>
      <c r="G44" s="127">
        <v>0</v>
      </c>
      <c r="H44" s="128">
        <v>0</v>
      </c>
    </row>
    <row r="45" spans="1:8" ht="14.25">
      <c r="A45" s="26"/>
      <c r="B45" s="129">
        <v>55</v>
      </c>
      <c r="C45" s="130" t="s">
        <v>169</v>
      </c>
      <c r="D45" s="125">
        <v>0</v>
      </c>
      <c r="E45" s="125">
        <v>0</v>
      </c>
      <c r="F45" s="127">
        <v>374</v>
      </c>
      <c r="G45" s="127">
        <v>0</v>
      </c>
      <c r="H45" s="131"/>
    </row>
    <row r="46" spans="1:8" ht="15">
      <c r="A46" s="34"/>
      <c r="B46" s="92">
        <v>551</v>
      </c>
      <c r="C46" s="93" t="s">
        <v>170</v>
      </c>
      <c r="D46" s="94">
        <v>0</v>
      </c>
      <c r="E46" s="94">
        <v>0</v>
      </c>
      <c r="F46" s="96">
        <v>308</v>
      </c>
      <c r="G46" s="96">
        <v>0</v>
      </c>
      <c r="H46" s="132"/>
    </row>
    <row r="47" spans="1:8" ht="15">
      <c r="A47" s="34"/>
      <c r="B47" s="92">
        <v>585</v>
      </c>
      <c r="C47" s="93" t="s">
        <v>54</v>
      </c>
      <c r="D47" s="94">
        <v>0</v>
      </c>
      <c r="E47" s="94">
        <v>0</v>
      </c>
      <c r="F47" s="96">
        <v>31</v>
      </c>
      <c r="G47" s="96">
        <v>0</v>
      </c>
      <c r="H47" s="132"/>
    </row>
    <row r="48" spans="1:8" ht="14.25">
      <c r="A48" s="26"/>
      <c r="B48" s="129">
        <v>60</v>
      </c>
      <c r="C48" s="130" t="s">
        <v>172</v>
      </c>
      <c r="D48" s="125">
        <v>3080</v>
      </c>
      <c r="E48" s="125">
        <v>199</v>
      </c>
      <c r="F48" s="127">
        <v>964</v>
      </c>
      <c r="G48" s="127">
        <v>42</v>
      </c>
      <c r="H48" s="131"/>
    </row>
    <row r="49" spans="1:8" ht="15">
      <c r="A49" s="26"/>
      <c r="B49" s="92">
        <v>61</v>
      </c>
      <c r="C49" s="130" t="s">
        <v>173</v>
      </c>
      <c r="D49" s="133">
        <v>3080</v>
      </c>
      <c r="E49" s="133">
        <v>199</v>
      </c>
      <c r="F49" s="96">
        <v>870</v>
      </c>
      <c r="G49" s="96">
        <v>42</v>
      </c>
      <c r="H49" s="132"/>
    </row>
    <row r="50" spans="1:8" ht="15">
      <c r="A50" s="34"/>
      <c r="B50" s="92">
        <v>601</v>
      </c>
      <c r="C50" s="93" t="s">
        <v>174</v>
      </c>
      <c r="D50" s="135">
        <v>0</v>
      </c>
      <c r="E50" s="135">
        <v>0</v>
      </c>
      <c r="F50" s="137">
        <v>94</v>
      </c>
      <c r="G50" s="137">
        <v>0</v>
      </c>
      <c r="H50" s="138"/>
    </row>
    <row r="51" spans="1:8" ht="14.25">
      <c r="A51" s="26"/>
      <c r="B51" s="129">
        <v>65</v>
      </c>
      <c r="C51" s="130" t="s">
        <v>175</v>
      </c>
      <c r="D51" s="125">
        <v>28066</v>
      </c>
      <c r="E51" s="125">
        <v>2480</v>
      </c>
      <c r="F51" s="139"/>
      <c r="G51" s="140"/>
      <c r="H51" s="141"/>
    </row>
    <row r="52" spans="1:8" ht="14.25">
      <c r="A52" s="26"/>
      <c r="B52" s="129">
        <v>70</v>
      </c>
      <c r="C52" s="130" t="s">
        <v>176</v>
      </c>
      <c r="D52" s="142"/>
      <c r="E52" s="125">
        <v>0</v>
      </c>
      <c r="F52" s="139"/>
      <c r="G52" s="127">
        <v>2104</v>
      </c>
      <c r="H52" s="128">
        <v>27</v>
      </c>
    </row>
    <row r="53" spans="1:8" ht="15">
      <c r="A53" s="26"/>
      <c r="B53" s="143">
        <v>73</v>
      </c>
      <c r="C53" s="144" t="s">
        <v>177</v>
      </c>
      <c r="D53" s="71"/>
      <c r="E53" s="71"/>
      <c r="F53" s="71"/>
      <c r="G53" s="145">
        <v>1606</v>
      </c>
      <c r="H53" s="77"/>
    </row>
    <row r="54" spans="1:8" ht="14.25">
      <c r="A54" s="26"/>
      <c r="C54" s="149"/>
      <c r="D54" s="72"/>
      <c r="E54" s="72"/>
      <c r="F54" s="72"/>
      <c r="G54" s="72"/>
      <c r="H54" s="72"/>
    </row>
    <row r="55" spans="1:8" ht="14.25">
      <c r="A55" s="26"/>
      <c r="C55" s="149"/>
      <c r="D55" s="72"/>
      <c r="E55" s="72"/>
      <c r="F55" s="72"/>
      <c r="G55" s="72"/>
      <c r="H55" s="72"/>
    </row>
    <row r="56" spans="1:8" ht="15">
      <c r="A56" s="26"/>
      <c r="B56" s="150">
        <v>241</v>
      </c>
      <c r="C56" s="151" t="s">
        <v>178</v>
      </c>
      <c r="D56" s="152">
        <v>0</v>
      </c>
      <c r="E56" s="152">
        <v>0</v>
      </c>
      <c r="F56" s="152">
        <v>7</v>
      </c>
      <c r="G56" s="214" t="s">
        <v>66</v>
      </c>
      <c r="H56" s="153">
        <v>0</v>
      </c>
    </row>
    <row r="57" spans="1:8" ht="15">
      <c r="A57" s="26"/>
      <c r="B57" s="85">
        <v>341</v>
      </c>
      <c r="C57" s="154" t="s">
        <v>179</v>
      </c>
      <c r="D57" s="86">
        <v>0</v>
      </c>
      <c r="E57" s="86">
        <v>0</v>
      </c>
      <c r="F57" s="86">
        <v>0</v>
      </c>
      <c r="G57" s="215" t="s">
        <v>66</v>
      </c>
      <c r="H57" s="124">
        <v>0</v>
      </c>
    </row>
    <row r="58" spans="2:8" ht="15">
      <c r="B58" s="156"/>
      <c r="C58" s="34"/>
      <c r="D58" s="34"/>
      <c r="E58" s="34"/>
      <c r="F58" s="34"/>
      <c r="G58" s="34"/>
      <c r="H58" s="34"/>
    </row>
    <row r="59" spans="1:8" ht="15">
      <c r="A59" s="26" t="s">
        <v>180</v>
      </c>
      <c r="B59" s="156"/>
      <c r="C59" s="34"/>
      <c r="D59" s="34"/>
      <c r="E59" s="34"/>
      <c r="F59" s="34"/>
      <c r="G59" s="34"/>
      <c r="H59" s="34"/>
    </row>
    <row r="60" spans="1:8" ht="15">
      <c r="A60" s="34"/>
      <c r="B60" s="157">
        <v>45</v>
      </c>
      <c r="C60" s="158" t="s">
        <v>181</v>
      </c>
      <c r="D60" s="82">
        <v>0</v>
      </c>
      <c r="E60" s="82">
        <v>0</v>
      </c>
      <c r="F60" s="81"/>
      <c r="G60" s="81">
        <v>6</v>
      </c>
      <c r="H60" s="84"/>
    </row>
    <row r="61" spans="1:8" ht="14.25">
      <c r="A61" s="26"/>
      <c r="B61" s="129">
        <v>80</v>
      </c>
      <c r="C61" s="159" t="s">
        <v>182</v>
      </c>
      <c r="D61" s="160">
        <v>1.0003210685160213</v>
      </c>
      <c r="E61" s="160">
        <v>1</v>
      </c>
      <c r="F61" s="160">
        <v>0.7144992526158446</v>
      </c>
      <c r="G61" s="160">
        <v>2.102516309412861</v>
      </c>
      <c r="H61" s="161">
        <v>0.6296296296296297</v>
      </c>
    </row>
    <row r="62" spans="1:8" ht="14.25">
      <c r="A62" s="26"/>
      <c r="B62" s="162">
        <v>90</v>
      </c>
      <c r="C62" s="163" t="s">
        <v>183</v>
      </c>
      <c r="D62" s="166"/>
      <c r="E62" s="166"/>
      <c r="F62" s="166"/>
      <c r="G62" s="167">
        <v>34.97398560481391</v>
      </c>
      <c r="H62" s="168">
        <v>0.4488106517728021</v>
      </c>
    </row>
    <row r="63" spans="1:8" ht="15">
      <c r="A63" s="34"/>
      <c r="B63" s="169"/>
      <c r="C63" s="156" t="s">
        <v>184</v>
      </c>
      <c r="D63" s="78"/>
      <c r="E63" s="78"/>
      <c r="F63" s="170"/>
      <c r="G63" s="149"/>
      <c r="H63" s="34"/>
    </row>
    <row r="64" spans="1:8" ht="15">
      <c r="A64" s="34"/>
      <c r="C64" s="78" t="s">
        <v>76</v>
      </c>
      <c r="D64" s="200">
        <v>60159</v>
      </c>
      <c r="E64" s="201">
        <v>60159</v>
      </c>
      <c r="F64" s="201">
        <v>60159</v>
      </c>
      <c r="G64" s="201">
        <v>60159</v>
      </c>
      <c r="H64" s="201">
        <v>60159</v>
      </c>
    </row>
    <row r="65" spans="1:8" ht="15">
      <c r="A65" s="34"/>
      <c r="B65" s="31"/>
      <c r="C65" s="78" t="s">
        <v>40</v>
      </c>
      <c r="E65" s="173"/>
      <c r="F65" s="176"/>
      <c r="G65" s="149"/>
      <c r="H65" s="174"/>
    </row>
    <row r="66" spans="1:8" ht="15">
      <c r="A66" s="34"/>
      <c r="B66" s="169"/>
      <c r="C66" s="78" t="s">
        <v>41</v>
      </c>
      <c r="D66" s="34"/>
      <c r="E66" s="26"/>
      <c r="F66" s="177"/>
      <c r="G66" s="178"/>
      <c r="H66" s="174"/>
    </row>
    <row r="67" spans="1:8" ht="15.75">
      <c r="A67" s="15"/>
      <c r="C67" s="175" t="s">
        <v>42</v>
      </c>
      <c r="E67" s="72"/>
      <c r="H67" s="178"/>
    </row>
    <row r="68" ht="14.25">
      <c r="C68" s="175" t="s">
        <v>43</v>
      </c>
    </row>
    <row r="69" ht="14.25">
      <c r="C69" s="175" t="s">
        <v>44</v>
      </c>
    </row>
    <row r="70" ht="14.25">
      <c r="C70" s="175" t="s">
        <v>45</v>
      </c>
    </row>
    <row r="71" ht="14.25">
      <c r="C71" s="179" t="s">
        <v>46</v>
      </c>
    </row>
  </sheetData>
  <sheetProtection/>
  <mergeCells count="1">
    <mergeCell ref="B3:H3"/>
  </mergeCells>
  <printOptions/>
  <pageMargins left="0.24027777777777778" right="0.7479166666666667" top="0.9840277777777777" bottom="0.9840277777777777" header="0.49236111111111114" footer="0.49236111111111114"/>
  <pageSetup horizontalDpi="300" verticalDpi="300" orientation="portrait" paperSize="9" scale="70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zoomScalePageLayoutView="0" workbookViewId="0" topLeftCell="A19">
      <selection activeCell="A1" sqref="A1"/>
    </sheetView>
  </sheetViews>
  <sheetFormatPr defaultColWidth="11.421875" defaultRowHeight="12.75"/>
  <cols>
    <col min="1" max="1" width="4.28125" style="16" customWidth="1"/>
    <col min="2" max="2" width="4.8515625" style="16" customWidth="1"/>
    <col min="3" max="3" width="47.28125" style="16" customWidth="1"/>
    <col min="4" max="4" width="15.421875" style="16" customWidth="1"/>
    <col min="5" max="5" width="14.00390625" style="16" customWidth="1"/>
    <col min="6" max="6" width="13.7109375" style="16" customWidth="1"/>
    <col min="7" max="7" width="17.8515625" style="16" customWidth="1"/>
    <col min="8" max="8" width="15.421875" style="16" customWidth="1"/>
    <col min="9" max="9" width="19.421875" style="16" customWidth="1"/>
    <col min="10" max="16384" width="11.421875" style="16" customWidth="1"/>
  </cols>
  <sheetData>
    <row r="1" spans="1:8" ht="15.75">
      <c r="A1" s="23"/>
      <c r="B1" s="204"/>
      <c r="C1" s="23"/>
      <c r="D1" s="23"/>
      <c r="E1" s="23"/>
      <c r="F1" s="19"/>
      <c r="G1" s="19"/>
      <c r="H1" s="19"/>
    </row>
    <row r="2" spans="1:8" ht="12.75">
      <c r="A2" s="205"/>
      <c r="B2" s="19"/>
      <c r="C2" s="19"/>
      <c r="D2" s="19"/>
      <c r="E2" s="19"/>
      <c r="F2" s="19"/>
      <c r="G2" s="19"/>
      <c r="H2" s="19"/>
    </row>
    <row r="3" spans="1:8" ht="18.75">
      <c r="A3" s="205"/>
      <c r="B3" s="483" t="s">
        <v>124</v>
      </c>
      <c r="C3" s="483"/>
      <c r="D3" s="483"/>
      <c r="E3" s="483"/>
      <c r="F3" s="483"/>
      <c r="G3" s="483"/>
      <c r="H3" s="483"/>
    </row>
    <row r="4" spans="1:8" ht="15.75">
      <c r="A4" s="205"/>
      <c r="B4" s="21"/>
      <c r="C4" s="22"/>
      <c r="D4" s="19"/>
      <c r="E4" s="23"/>
      <c r="F4" s="24"/>
      <c r="G4" s="19"/>
      <c r="H4" s="19"/>
    </row>
    <row r="5" spans="1:8" ht="12.75">
      <c r="A5" s="205"/>
      <c r="B5" s="19"/>
      <c r="C5" s="19"/>
      <c r="D5" s="25"/>
      <c r="E5" s="25"/>
      <c r="F5" s="24"/>
      <c r="G5" s="19"/>
      <c r="H5" s="19"/>
    </row>
    <row r="6" spans="1:8" ht="15">
      <c r="A6" s="29"/>
      <c r="B6" s="27" t="s">
        <v>125</v>
      </c>
      <c r="C6" s="28"/>
      <c r="D6" s="27" t="s">
        <v>126</v>
      </c>
      <c r="E6" s="29"/>
      <c r="F6" s="28"/>
      <c r="G6" s="30" t="s">
        <v>77</v>
      </c>
      <c r="H6" s="28"/>
    </row>
    <row r="7" spans="1:8" ht="15">
      <c r="A7" s="28"/>
      <c r="B7" s="32"/>
      <c r="C7" s="33"/>
      <c r="D7" s="29"/>
      <c r="E7" s="29"/>
      <c r="F7" s="29"/>
      <c r="G7" s="28"/>
      <c r="H7" s="28"/>
    </row>
    <row r="8" spans="1:8" ht="15">
      <c r="A8" s="33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</row>
    <row r="9" spans="1:8" ht="15">
      <c r="A9" s="33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</row>
    <row r="10" spans="1:8" ht="15">
      <c r="A10" s="33"/>
      <c r="B10" s="38" t="s">
        <v>136</v>
      </c>
      <c r="C10" s="39"/>
      <c r="D10" s="41" t="s">
        <v>137</v>
      </c>
      <c r="E10" s="42" t="s">
        <v>138</v>
      </c>
      <c r="F10" s="42"/>
      <c r="G10" s="38" t="s">
        <v>139</v>
      </c>
      <c r="H10" s="38"/>
    </row>
    <row r="11" spans="1:8" ht="15">
      <c r="A11" s="33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6">
        <v>1520</v>
      </c>
      <c r="H11" s="46">
        <v>4900</v>
      </c>
    </row>
    <row r="12" spans="1:8" ht="15">
      <c r="A12" s="19"/>
      <c r="B12" s="47"/>
      <c r="C12" s="48"/>
      <c r="D12" s="49"/>
      <c r="E12" s="49"/>
      <c r="F12" s="49"/>
      <c r="G12" s="187"/>
      <c r="H12" s="49"/>
    </row>
    <row r="13" spans="1:8" ht="15">
      <c r="A13" s="29" t="s">
        <v>78</v>
      </c>
      <c r="B13" s="47"/>
      <c r="C13" s="48"/>
      <c r="D13" s="49"/>
      <c r="E13" s="49"/>
      <c r="F13" s="51" t="s">
        <v>144</v>
      </c>
      <c r="G13" s="51" t="s">
        <v>144</v>
      </c>
      <c r="H13" s="52" t="s">
        <v>145</v>
      </c>
    </row>
    <row r="14" spans="1:8" ht="14.25">
      <c r="A14" s="53"/>
      <c r="B14" s="54"/>
      <c r="C14" s="55" t="s">
        <v>146</v>
      </c>
      <c r="D14" s="56">
        <v>442</v>
      </c>
      <c r="E14" s="57">
        <v>40</v>
      </c>
      <c r="F14" s="58">
        <v>32378</v>
      </c>
      <c r="G14" s="58">
        <v>32378</v>
      </c>
      <c r="H14" s="221" t="s">
        <v>79</v>
      </c>
    </row>
    <row r="15" spans="1:8" ht="14.25">
      <c r="A15" s="26"/>
      <c r="B15" s="60"/>
      <c r="C15" s="61" t="s">
        <v>148</v>
      </c>
      <c r="D15" s="62">
        <v>744.7737556561085</v>
      </c>
      <c r="E15" s="63">
        <v>732.75</v>
      </c>
      <c r="F15" s="64">
        <v>0.029618877015257273</v>
      </c>
      <c r="G15" s="64">
        <v>0.14834146642782137</v>
      </c>
      <c r="H15" s="65"/>
    </row>
    <row r="16" spans="1:8" ht="14.25">
      <c r="A16" s="26"/>
      <c r="B16" s="194"/>
      <c r="C16" s="67" t="s">
        <v>149</v>
      </c>
      <c r="D16" s="68">
        <v>32919</v>
      </c>
      <c r="E16" s="69">
        <v>2931</v>
      </c>
      <c r="F16" s="207">
        <v>959</v>
      </c>
      <c r="G16" s="207">
        <v>4803</v>
      </c>
      <c r="H16" s="222">
        <v>18</v>
      </c>
    </row>
    <row r="17" spans="1:8" ht="14.25">
      <c r="A17" s="26"/>
      <c r="B17" s="49"/>
      <c r="C17" s="72"/>
      <c r="D17" s="223"/>
      <c r="E17" s="224"/>
      <c r="F17" s="223"/>
      <c r="G17" s="223"/>
      <c r="H17" s="73"/>
    </row>
    <row r="18" spans="1:8" ht="14.25">
      <c r="A18" s="26"/>
      <c r="B18" s="27" t="s">
        <v>150</v>
      </c>
      <c r="C18" s="72"/>
      <c r="D18" s="223"/>
      <c r="E18" s="224"/>
      <c r="F18" s="223"/>
      <c r="G18" s="49" t="s">
        <v>151</v>
      </c>
      <c r="H18" s="73"/>
    </row>
    <row r="19" spans="1:8" ht="14.25">
      <c r="A19" s="26"/>
      <c r="B19" s="49"/>
      <c r="C19" s="72"/>
      <c r="D19" s="223"/>
      <c r="E19" s="224"/>
      <c r="F19" s="223"/>
      <c r="G19" s="223"/>
      <c r="H19" s="73"/>
    </row>
    <row r="20" spans="1:8" ht="14.25">
      <c r="A20" s="26"/>
      <c r="B20" s="208">
        <v>111</v>
      </c>
      <c r="C20" s="55" t="s">
        <v>146</v>
      </c>
      <c r="D20" s="56">
        <v>396</v>
      </c>
      <c r="E20" s="57">
        <v>36.9</v>
      </c>
      <c r="F20" s="58">
        <v>29674</v>
      </c>
      <c r="G20" s="58">
        <v>29674</v>
      </c>
      <c r="H20" s="75"/>
    </row>
    <row r="21" spans="1:8" ht="14.25">
      <c r="A21" s="26"/>
      <c r="B21" s="210">
        <v>121</v>
      </c>
      <c r="C21" s="61" t="s">
        <v>148</v>
      </c>
      <c r="D21" s="62">
        <v>749.7979797979798</v>
      </c>
      <c r="E21" s="63">
        <v>732.7913279132791</v>
      </c>
      <c r="F21" s="64">
        <v>0.03231785401361461</v>
      </c>
      <c r="G21" s="64">
        <v>0.15238929702770102</v>
      </c>
      <c r="H21" s="76"/>
    </row>
    <row r="22" spans="1:8" ht="14.25">
      <c r="A22" s="26"/>
      <c r="B22" s="194"/>
      <c r="C22" s="67" t="s">
        <v>149</v>
      </c>
      <c r="D22" s="68">
        <v>29692</v>
      </c>
      <c r="E22" s="69">
        <v>2704</v>
      </c>
      <c r="F22" s="207">
        <v>959</v>
      </c>
      <c r="G22" s="207">
        <v>4522</v>
      </c>
      <c r="H22" s="77"/>
    </row>
    <row r="23" spans="1:8" ht="14.25">
      <c r="A23" s="26"/>
      <c r="B23" s="49"/>
      <c r="C23" s="72"/>
      <c r="D23" s="223"/>
      <c r="E23" s="225"/>
      <c r="F23" s="223"/>
      <c r="G23" s="223"/>
      <c r="H23" s="73"/>
    </row>
    <row r="24" spans="1:8" ht="14.25">
      <c r="A24" s="78" t="s">
        <v>73</v>
      </c>
      <c r="B24" s="78"/>
      <c r="C24" s="78"/>
      <c r="D24" s="226"/>
      <c r="E24" s="226"/>
      <c r="F24" s="226"/>
      <c r="G24" s="226"/>
      <c r="H24" s="79"/>
    </row>
    <row r="25" spans="1:8" ht="14.25">
      <c r="A25" s="78"/>
      <c r="B25" s="78"/>
      <c r="C25" s="78"/>
      <c r="D25" s="226" t="s">
        <v>74</v>
      </c>
      <c r="E25" s="226"/>
      <c r="F25" s="226"/>
      <c r="G25" s="227" t="s">
        <v>75</v>
      </c>
      <c r="H25" s="79"/>
    </row>
    <row r="26" spans="1:8" ht="14.25">
      <c r="A26" s="26"/>
      <c r="B26" s="80">
        <v>12</v>
      </c>
      <c r="C26" s="81" t="s">
        <v>153</v>
      </c>
      <c r="D26" s="82">
        <v>32919</v>
      </c>
      <c r="E26" s="82">
        <v>2931</v>
      </c>
      <c r="F26" s="82">
        <v>959</v>
      </c>
      <c r="G26" s="82">
        <v>4803</v>
      </c>
      <c r="H26" s="84">
        <v>18</v>
      </c>
    </row>
    <row r="27" spans="1:8" ht="15">
      <c r="A27" s="26"/>
      <c r="B27" s="85">
        <v>95</v>
      </c>
      <c r="C27" s="86" t="s">
        <v>154</v>
      </c>
      <c r="D27" s="87"/>
      <c r="E27" s="87"/>
      <c r="F27" s="87"/>
      <c r="G27" s="109">
        <v>4522</v>
      </c>
      <c r="H27" s="91"/>
    </row>
    <row r="28" spans="1:8" ht="14.25">
      <c r="A28" s="26"/>
      <c r="B28" s="80">
        <v>20</v>
      </c>
      <c r="C28" s="81" t="s">
        <v>155</v>
      </c>
      <c r="D28" s="82">
        <v>2</v>
      </c>
      <c r="E28" s="82">
        <v>0</v>
      </c>
      <c r="F28" s="82">
        <v>474</v>
      </c>
      <c r="G28" s="82">
        <v>820</v>
      </c>
      <c r="H28" s="84">
        <v>16</v>
      </c>
    </row>
    <row r="29" spans="1:8" ht="15">
      <c r="A29" s="26"/>
      <c r="B29" s="92">
        <v>25</v>
      </c>
      <c r="C29" s="93" t="s">
        <v>50</v>
      </c>
      <c r="D29" s="94">
        <v>2</v>
      </c>
      <c r="E29" s="94">
        <v>0</v>
      </c>
      <c r="F29" s="94">
        <v>175</v>
      </c>
      <c r="G29" s="94">
        <v>635</v>
      </c>
      <c r="H29" s="97">
        <v>5</v>
      </c>
    </row>
    <row r="30" spans="1:8" ht="15">
      <c r="A30" s="26"/>
      <c r="B30" s="98">
        <v>201</v>
      </c>
      <c r="C30" s="99" t="s">
        <v>157</v>
      </c>
      <c r="D30" s="228"/>
      <c r="E30" s="228"/>
      <c r="F30" s="228"/>
      <c r="G30" s="229">
        <v>491</v>
      </c>
      <c r="H30" s="101"/>
    </row>
    <row r="31" spans="1:8" ht="15">
      <c r="A31" s="26"/>
      <c r="B31" s="98">
        <v>203</v>
      </c>
      <c r="C31" s="99" t="s">
        <v>51</v>
      </c>
      <c r="D31" s="228"/>
      <c r="E31" s="228"/>
      <c r="F31" s="228"/>
      <c r="G31" s="229">
        <v>438</v>
      </c>
      <c r="H31" s="101"/>
    </row>
    <row r="32" spans="1:8" ht="14.25">
      <c r="A32" s="26"/>
      <c r="B32" s="80">
        <v>100</v>
      </c>
      <c r="C32" s="103" t="s">
        <v>159</v>
      </c>
      <c r="D32" s="82">
        <v>0</v>
      </c>
      <c r="E32" s="82">
        <v>0</v>
      </c>
      <c r="F32" s="82"/>
      <c r="G32" s="82">
        <v>1718</v>
      </c>
      <c r="H32" s="230" t="s">
        <v>80</v>
      </c>
    </row>
    <row r="33" spans="1:8" ht="15">
      <c r="A33" s="26"/>
      <c r="B33" s="92">
        <v>104</v>
      </c>
      <c r="C33" s="93" t="s">
        <v>160</v>
      </c>
      <c r="D33" s="231">
        <v>0</v>
      </c>
      <c r="E33" s="231">
        <v>0</v>
      </c>
      <c r="F33" s="231"/>
      <c r="G33" s="231">
        <v>1015</v>
      </c>
      <c r="H33" s="232" t="s">
        <v>80</v>
      </c>
    </row>
    <row r="34" spans="1:8" ht="15">
      <c r="A34" s="26"/>
      <c r="B34" s="85">
        <v>105</v>
      </c>
      <c r="C34" s="108" t="s">
        <v>161</v>
      </c>
      <c r="D34" s="109">
        <v>0</v>
      </c>
      <c r="E34" s="109">
        <v>0</v>
      </c>
      <c r="F34" s="109"/>
      <c r="G34" s="109">
        <v>703</v>
      </c>
      <c r="H34" s="233" t="s">
        <v>80</v>
      </c>
    </row>
    <row r="35" spans="1:8" ht="14.25">
      <c r="A35" s="26"/>
      <c r="B35" s="113">
        <v>991</v>
      </c>
      <c r="C35" s="114" t="s">
        <v>162</v>
      </c>
      <c r="D35" s="115">
        <v>32921</v>
      </c>
      <c r="E35" s="115">
        <v>2931</v>
      </c>
      <c r="F35" s="115">
        <v>1433</v>
      </c>
      <c r="G35" s="234">
        <v>7341</v>
      </c>
      <c r="H35" s="118">
        <v>34</v>
      </c>
    </row>
    <row r="36" spans="1:8" ht="14.25">
      <c r="A36" s="26"/>
      <c r="B36" s="80">
        <v>30</v>
      </c>
      <c r="C36" s="119" t="s">
        <v>163</v>
      </c>
      <c r="D36" s="82">
        <v>20</v>
      </c>
      <c r="E36" s="82">
        <v>0</v>
      </c>
      <c r="F36" s="82">
        <v>150</v>
      </c>
      <c r="G36" s="82">
        <v>3296</v>
      </c>
      <c r="H36" s="84">
        <v>3</v>
      </c>
    </row>
    <row r="37" spans="1:8" ht="15">
      <c r="A37" s="34"/>
      <c r="B37" s="92">
        <v>35</v>
      </c>
      <c r="C37" s="120" t="s">
        <v>52</v>
      </c>
      <c r="D37" s="94">
        <v>20</v>
      </c>
      <c r="E37" s="94">
        <v>0</v>
      </c>
      <c r="F37" s="94">
        <v>73</v>
      </c>
      <c r="G37" s="94">
        <v>1657</v>
      </c>
      <c r="H37" s="97">
        <v>2</v>
      </c>
    </row>
    <row r="38" spans="1:8" ht="15">
      <c r="A38" s="26"/>
      <c r="B38" s="92">
        <v>301</v>
      </c>
      <c r="C38" s="120" t="s">
        <v>157</v>
      </c>
      <c r="D38" s="228"/>
      <c r="E38" s="228"/>
      <c r="F38" s="228"/>
      <c r="G38" s="229">
        <v>409</v>
      </c>
      <c r="H38" s="101"/>
    </row>
    <row r="39" spans="1:8" ht="15">
      <c r="A39" s="26"/>
      <c r="B39" s="85">
        <v>303</v>
      </c>
      <c r="C39" s="121" t="s">
        <v>53</v>
      </c>
      <c r="D39" s="228"/>
      <c r="E39" s="228"/>
      <c r="F39" s="228"/>
      <c r="G39" s="229">
        <v>327</v>
      </c>
      <c r="H39" s="101"/>
    </row>
    <row r="40" spans="1:8" ht="14.25">
      <c r="A40" s="26"/>
      <c r="B40" s="80">
        <v>40</v>
      </c>
      <c r="C40" s="81" t="s">
        <v>166</v>
      </c>
      <c r="D40" s="82">
        <v>0</v>
      </c>
      <c r="E40" s="82">
        <v>0</v>
      </c>
      <c r="F40" s="82"/>
      <c r="G40" s="82">
        <v>1858</v>
      </c>
      <c r="H40" s="230" t="s">
        <v>80</v>
      </c>
    </row>
    <row r="41" spans="1:8" ht="15">
      <c r="A41" s="26"/>
      <c r="B41" s="92">
        <v>404</v>
      </c>
      <c r="C41" s="93" t="s">
        <v>160</v>
      </c>
      <c r="D41" s="231">
        <v>0</v>
      </c>
      <c r="E41" s="231">
        <v>0</v>
      </c>
      <c r="F41" s="231"/>
      <c r="G41" s="231">
        <v>955</v>
      </c>
      <c r="H41" s="232" t="s">
        <v>80</v>
      </c>
    </row>
    <row r="42" spans="1:8" ht="15">
      <c r="A42" s="26"/>
      <c r="B42" s="85">
        <v>405</v>
      </c>
      <c r="C42" s="108" t="s">
        <v>161</v>
      </c>
      <c r="D42" s="109">
        <v>0</v>
      </c>
      <c r="E42" s="109">
        <v>0</v>
      </c>
      <c r="F42" s="109"/>
      <c r="G42" s="109">
        <v>903</v>
      </c>
      <c r="H42" s="233" t="s">
        <v>80</v>
      </c>
    </row>
    <row r="43" spans="1:8" ht="14.25">
      <c r="A43" s="26"/>
      <c r="B43" s="80">
        <v>50</v>
      </c>
      <c r="C43" s="81" t="s">
        <v>167</v>
      </c>
      <c r="D43" s="125">
        <v>32901</v>
      </c>
      <c r="E43" s="125">
        <v>2931</v>
      </c>
      <c r="F43" s="125">
        <v>1283</v>
      </c>
      <c r="G43" s="125">
        <v>2187</v>
      </c>
      <c r="H43" s="128">
        <v>31</v>
      </c>
    </row>
    <row r="44" spans="1:8" ht="14.25">
      <c r="A44" s="26"/>
      <c r="B44" s="129">
        <v>53</v>
      </c>
      <c r="C44" s="130" t="s">
        <v>168</v>
      </c>
      <c r="D44" s="125">
        <v>0</v>
      </c>
      <c r="E44" s="125">
        <v>0</v>
      </c>
      <c r="F44" s="125">
        <v>0</v>
      </c>
      <c r="G44" s="125">
        <v>0</v>
      </c>
      <c r="H44" s="128">
        <v>0</v>
      </c>
    </row>
    <row r="45" spans="1:8" ht="14.25">
      <c r="A45" s="26"/>
      <c r="B45" s="129">
        <v>55</v>
      </c>
      <c r="C45" s="130" t="s">
        <v>169</v>
      </c>
      <c r="D45" s="125">
        <v>0</v>
      </c>
      <c r="E45" s="125">
        <v>0</v>
      </c>
      <c r="F45" s="125">
        <v>445</v>
      </c>
      <c r="G45" s="125">
        <v>0</v>
      </c>
      <c r="H45" s="131"/>
    </row>
    <row r="46" spans="1:8" ht="15">
      <c r="A46" s="34"/>
      <c r="B46" s="92">
        <v>551</v>
      </c>
      <c r="C46" s="93" t="s">
        <v>170</v>
      </c>
      <c r="D46" s="94">
        <v>0</v>
      </c>
      <c r="E46" s="94">
        <v>0</v>
      </c>
      <c r="F46" s="94">
        <v>345</v>
      </c>
      <c r="G46" s="94">
        <v>0</v>
      </c>
      <c r="H46" s="132"/>
    </row>
    <row r="47" spans="1:8" ht="15">
      <c r="A47" s="34"/>
      <c r="B47" s="92">
        <v>585</v>
      </c>
      <c r="C47" s="93" t="s">
        <v>54</v>
      </c>
      <c r="D47" s="94">
        <v>0</v>
      </c>
      <c r="E47" s="94">
        <v>0</v>
      </c>
      <c r="F47" s="94">
        <v>53</v>
      </c>
      <c r="G47" s="94">
        <v>0</v>
      </c>
      <c r="H47" s="132"/>
    </row>
    <row r="48" spans="1:8" ht="14.25">
      <c r="A48" s="26"/>
      <c r="B48" s="129">
        <v>60</v>
      </c>
      <c r="C48" s="130" t="s">
        <v>172</v>
      </c>
      <c r="D48" s="125">
        <v>3227</v>
      </c>
      <c r="E48" s="125">
        <v>227</v>
      </c>
      <c r="F48" s="125">
        <v>838</v>
      </c>
      <c r="G48" s="125">
        <v>52</v>
      </c>
      <c r="H48" s="131"/>
    </row>
    <row r="49" spans="1:8" ht="15">
      <c r="A49" s="26"/>
      <c r="B49" s="92">
        <v>61</v>
      </c>
      <c r="C49" s="130" t="s">
        <v>173</v>
      </c>
      <c r="D49" s="133">
        <v>3227</v>
      </c>
      <c r="E49" s="133">
        <v>227</v>
      </c>
      <c r="F49" s="94">
        <v>771</v>
      </c>
      <c r="G49" s="94">
        <v>52</v>
      </c>
      <c r="H49" s="132"/>
    </row>
    <row r="50" spans="1:8" ht="15">
      <c r="A50" s="34"/>
      <c r="B50" s="92">
        <v>601</v>
      </c>
      <c r="C50" s="93" t="s">
        <v>174</v>
      </c>
      <c r="D50" s="135">
        <v>0</v>
      </c>
      <c r="E50" s="135">
        <v>0</v>
      </c>
      <c r="F50" s="235">
        <v>67</v>
      </c>
      <c r="G50" s="235">
        <v>0</v>
      </c>
      <c r="H50" s="138"/>
    </row>
    <row r="51" spans="1:8" ht="14.25">
      <c r="A51" s="26"/>
      <c r="B51" s="129">
        <v>65</v>
      </c>
      <c r="C51" s="130" t="s">
        <v>175</v>
      </c>
      <c r="D51" s="125">
        <v>29674</v>
      </c>
      <c r="E51" s="125">
        <v>2704</v>
      </c>
      <c r="F51" s="142"/>
      <c r="G51" s="236"/>
      <c r="H51" s="141"/>
    </row>
    <row r="52" spans="1:8" ht="14.25">
      <c r="A52" s="26"/>
      <c r="B52" s="129">
        <v>70</v>
      </c>
      <c r="C52" s="130" t="s">
        <v>176</v>
      </c>
      <c r="D52" s="142"/>
      <c r="E52" s="125">
        <v>0</v>
      </c>
      <c r="F52" s="142"/>
      <c r="G52" s="125">
        <v>2135</v>
      </c>
      <c r="H52" s="128">
        <v>31</v>
      </c>
    </row>
    <row r="53" spans="1:8" ht="15">
      <c r="A53" s="26"/>
      <c r="B53" s="143">
        <v>73</v>
      </c>
      <c r="C53" s="144" t="s">
        <v>177</v>
      </c>
      <c r="D53" s="237"/>
      <c r="E53" s="237"/>
      <c r="F53" s="237"/>
      <c r="G53" s="238">
        <v>1646</v>
      </c>
      <c r="H53" s="77"/>
    </row>
    <row r="54" spans="1:8" ht="14.25">
      <c r="A54" s="26"/>
      <c r="C54" s="149"/>
      <c r="D54" s="239"/>
      <c r="E54" s="239"/>
      <c r="F54" s="239"/>
      <c r="G54" s="239"/>
      <c r="H54" s="72"/>
    </row>
    <row r="55" spans="1:8" ht="14.25">
      <c r="A55" s="26"/>
      <c r="C55" s="149"/>
      <c r="D55" s="239"/>
      <c r="E55" s="239"/>
      <c r="F55" s="239"/>
      <c r="G55" s="239"/>
      <c r="H55" s="72"/>
    </row>
    <row r="56" spans="1:8" ht="15">
      <c r="A56" s="26"/>
      <c r="B56" s="150">
        <v>241</v>
      </c>
      <c r="C56" s="151" t="s">
        <v>178</v>
      </c>
      <c r="D56" s="240">
        <v>0</v>
      </c>
      <c r="E56" s="240">
        <v>0</v>
      </c>
      <c r="F56" s="240">
        <v>0</v>
      </c>
      <c r="G56" s="241" t="s">
        <v>66</v>
      </c>
      <c r="H56" s="153">
        <v>0</v>
      </c>
    </row>
    <row r="57" spans="1:8" ht="15">
      <c r="A57" s="26"/>
      <c r="B57" s="85">
        <v>341</v>
      </c>
      <c r="C57" s="154" t="s">
        <v>179</v>
      </c>
      <c r="D57" s="109">
        <v>0</v>
      </c>
      <c r="E57" s="109">
        <v>0</v>
      </c>
      <c r="F57" s="109">
        <v>0</v>
      </c>
      <c r="G57" s="242" t="s">
        <v>66</v>
      </c>
      <c r="H57" s="124">
        <v>0</v>
      </c>
    </row>
    <row r="58" spans="2:8" ht="15">
      <c r="B58" s="156"/>
      <c r="C58" s="34"/>
      <c r="D58" s="243"/>
      <c r="E58" s="243"/>
      <c r="F58" s="243"/>
      <c r="G58" s="243"/>
      <c r="H58" s="34"/>
    </row>
    <row r="59" spans="1:8" ht="15">
      <c r="A59" s="26" t="s">
        <v>180</v>
      </c>
      <c r="B59" s="156"/>
      <c r="C59" s="34"/>
      <c r="D59" s="243"/>
      <c r="E59" s="243"/>
      <c r="F59" s="243"/>
      <c r="G59" s="243"/>
      <c r="H59" s="34"/>
    </row>
    <row r="60" spans="1:8" ht="15">
      <c r="A60" s="34"/>
      <c r="B60" s="157">
        <v>45</v>
      </c>
      <c r="C60" s="158" t="s">
        <v>181</v>
      </c>
      <c r="D60" s="82">
        <v>0</v>
      </c>
      <c r="E60" s="82">
        <v>0</v>
      </c>
      <c r="F60" s="82"/>
      <c r="G60" s="82">
        <v>140</v>
      </c>
      <c r="H60" s="84"/>
    </row>
    <row r="61" spans="1:8" ht="14.25">
      <c r="A61" s="26"/>
      <c r="B61" s="129">
        <v>80</v>
      </c>
      <c r="C61" s="159" t="s">
        <v>182</v>
      </c>
      <c r="D61" s="160">
        <v>1.0005470958329534</v>
      </c>
      <c r="E61" s="160">
        <v>1</v>
      </c>
      <c r="F61" s="160">
        <v>0.7474668745128605</v>
      </c>
      <c r="G61" s="160">
        <v>2.196159122085048</v>
      </c>
      <c r="H61" s="161">
        <v>0.5806451612903226</v>
      </c>
    </row>
    <row r="62" spans="1:8" ht="14.25">
      <c r="A62" s="26"/>
      <c r="B62" s="162">
        <v>90</v>
      </c>
      <c r="C62" s="163" t="s">
        <v>183</v>
      </c>
      <c r="D62" s="244"/>
      <c r="E62" s="244">
        <v>0</v>
      </c>
      <c r="F62" s="244"/>
      <c r="G62" s="244">
        <v>35.281675011980894</v>
      </c>
      <c r="H62" s="168">
        <v>0.51228661609902</v>
      </c>
    </row>
    <row r="63" spans="1:8" ht="15">
      <c r="A63" s="34"/>
      <c r="B63" s="169"/>
      <c r="C63" s="156" t="s">
        <v>184</v>
      </c>
      <c r="D63" s="78"/>
      <c r="E63" s="78"/>
      <c r="F63" s="170"/>
      <c r="G63" s="149"/>
      <c r="H63" s="34"/>
    </row>
    <row r="64" spans="1:8" ht="15">
      <c r="A64" s="34"/>
      <c r="C64" s="78" t="s">
        <v>81</v>
      </c>
      <c r="D64" s="200">
        <v>60513</v>
      </c>
      <c r="E64" s="201">
        <v>60513</v>
      </c>
      <c r="F64" s="201">
        <v>60513</v>
      </c>
      <c r="G64" s="201">
        <v>60513</v>
      </c>
      <c r="H64" s="201">
        <v>60513</v>
      </c>
    </row>
    <row r="65" spans="1:8" ht="15">
      <c r="A65" s="34"/>
      <c r="B65" s="169"/>
      <c r="C65" s="78" t="s">
        <v>40</v>
      </c>
      <c r="D65" s="34"/>
      <c r="E65" s="26"/>
      <c r="F65" s="177"/>
      <c r="G65" s="178"/>
      <c r="H65" s="174"/>
    </row>
    <row r="66" spans="1:8" ht="15.75">
      <c r="A66" s="15"/>
      <c r="C66" s="78" t="s">
        <v>41</v>
      </c>
      <c r="E66" s="72"/>
      <c r="H66" s="178"/>
    </row>
    <row r="67" ht="14.25">
      <c r="C67" s="175" t="s">
        <v>42</v>
      </c>
    </row>
    <row r="68" ht="14.25">
      <c r="C68" s="175" t="s">
        <v>43</v>
      </c>
    </row>
    <row r="69" ht="14.25">
      <c r="C69" s="175" t="s">
        <v>44</v>
      </c>
    </row>
    <row r="70" ht="14.25">
      <c r="C70" s="175" t="s">
        <v>45</v>
      </c>
    </row>
    <row r="71" ht="14.25">
      <c r="C71" s="179" t="s">
        <v>46</v>
      </c>
    </row>
  </sheetData>
  <sheetProtection/>
  <mergeCells count="1">
    <mergeCell ref="B3:H3"/>
  </mergeCells>
  <printOptions horizontalCentered="1"/>
  <pageMargins left="0" right="0" top="0.39375" bottom="0" header="0.5118055555555555" footer="0"/>
  <pageSetup fitToHeight="1" fitToWidth="1" horizontalDpi="300" verticalDpi="300" orientation="portrait" paperSize="9"/>
  <headerFooter alignWithMargins="0">
    <oddFooter>&amp;C&amp;"Times New Roman,Normal"&amp;11 124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PageLayoutView="0" workbookViewId="0" topLeftCell="A25">
      <selection activeCell="A1" sqref="A1"/>
    </sheetView>
  </sheetViews>
  <sheetFormatPr defaultColWidth="11.421875" defaultRowHeight="12.75"/>
  <cols>
    <col min="1" max="1" width="3.00390625" style="16" customWidth="1"/>
    <col min="2" max="2" width="4.8515625" style="16" customWidth="1"/>
    <col min="3" max="3" width="46.421875" style="16" customWidth="1"/>
    <col min="4" max="4" width="15.7109375" style="16" customWidth="1"/>
    <col min="5" max="5" width="13.140625" style="16" customWidth="1"/>
    <col min="6" max="6" width="17.421875" style="16" customWidth="1"/>
    <col min="7" max="7" width="17.28125" style="16" customWidth="1"/>
    <col min="8" max="8" width="20.8515625" style="16" customWidth="1"/>
    <col min="9" max="9" width="19.421875" style="16" customWidth="1"/>
    <col min="10" max="16384" width="11.421875" style="16" customWidth="1"/>
  </cols>
  <sheetData>
    <row r="1" spans="1:8" ht="15.75">
      <c r="A1" s="23"/>
      <c r="B1" s="204"/>
      <c r="C1" s="23"/>
      <c r="D1" s="23"/>
      <c r="E1" s="23"/>
      <c r="F1" s="19"/>
      <c r="G1" s="19"/>
      <c r="H1" s="19"/>
    </row>
    <row r="2" spans="1:8" ht="12.75">
      <c r="A2" s="205"/>
      <c r="B2" s="19"/>
      <c r="C2" s="19"/>
      <c r="D2" s="19"/>
      <c r="E2" s="19"/>
      <c r="F2" s="19"/>
      <c r="G2" s="19"/>
      <c r="H2" s="19"/>
    </row>
    <row r="3" spans="1:8" ht="18.75">
      <c r="A3" s="205"/>
      <c r="B3" s="483" t="s">
        <v>124</v>
      </c>
      <c r="C3" s="483"/>
      <c r="D3" s="483"/>
      <c r="E3" s="483"/>
      <c r="F3" s="483"/>
      <c r="G3" s="483"/>
      <c r="H3" s="483"/>
    </row>
    <row r="4" spans="1:8" ht="15.75">
      <c r="A4" s="205"/>
      <c r="B4" s="19"/>
      <c r="C4" s="22"/>
      <c r="D4" s="19"/>
      <c r="E4" s="23"/>
      <c r="F4" s="24"/>
      <c r="G4" s="19"/>
      <c r="H4" s="19"/>
    </row>
    <row r="5" spans="1:8" ht="12.75">
      <c r="A5" s="205"/>
      <c r="B5" s="19"/>
      <c r="C5" s="245"/>
      <c r="D5" s="25"/>
      <c r="E5" s="25"/>
      <c r="F5" s="24"/>
      <c r="G5" s="19"/>
      <c r="H5" s="19"/>
    </row>
    <row r="6" spans="1:8" ht="15">
      <c r="A6" s="29"/>
      <c r="B6" s="27" t="s">
        <v>125</v>
      </c>
      <c r="C6" s="28"/>
      <c r="D6" s="27" t="s">
        <v>126</v>
      </c>
      <c r="E6" s="29"/>
      <c r="F6" s="28"/>
      <c r="G6" s="246" t="s">
        <v>82</v>
      </c>
      <c r="H6" s="28"/>
    </row>
    <row r="7" spans="1:8" ht="15">
      <c r="A7" s="28"/>
      <c r="B7" s="32"/>
      <c r="C7" s="33"/>
      <c r="D7" s="29"/>
      <c r="E7" s="29"/>
      <c r="F7" s="29"/>
      <c r="G7" s="28"/>
      <c r="H7" s="28"/>
    </row>
    <row r="8" spans="1:8" ht="15">
      <c r="A8" s="33"/>
      <c r="B8" s="35" t="s">
        <v>128</v>
      </c>
      <c r="C8" s="36"/>
      <c r="D8" s="37" t="s">
        <v>129</v>
      </c>
      <c r="E8" s="35" t="s">
        <v>130</v>
      </c>
      <c r="F8" s="35"/>
      <c r="G8" s="35" t="s">
        <v>131</v>
      </c>
      <c r="H8" s="35"/>
    </row>
    <row r="9" spans="1:8" ht="15">
      <c r="A9" s="33"/>
      <c r="B9" s="38" t="s">
        <v>132</v>
      </c>
      <c r="C9" s="39"/>
      <c r="D9" s="40"/>
      <c r="E9" s="38" t="s">
        <v>133</v>
      </c>
      <c r="F9" s="38" t="s">
        <v>134</v>
      </c>
      <c r="G9" s="38"/>
      <c r="H9" s="38" t="s">
        <v>135</v>
      </c>
    </row>
    <row r="10" spans="1:8" ht="15">
      <c r="A10" s="33"/>
      <c r="B10" s="38" t="s">
        <v>136</v>
      </c>
      <c r="C10" s="39"/>
      <c r="D10" s="41" t="s">
        <v>137</v>
      </c>
      <c r="E10" s="42" t="s">
        <v>138</v>
      </c>
      <c r="F10" s="42"/>
      <c r="G10" s="38" t="s">
        <v>139</v>
      </c>
      <c r="H10" s="38"/>
    </row>
    <row r="11" spans="1:8" ht="15">
      <c r="A11" s="33"/>
      <c r="B11" s="43" t="s">
        <v>140</v>
      </c>
      <c r="C11" s="44" t="s">
        <v>141</v>
      </c>
      <c r="D11" s="45">
        <v>1511</v>
      </c>
      <c r="E11" s="43" t="s">
        <v>142</v>
      </c>
      <c r="F11" s="43">
        <v>1530</v>
      </c>
      <c r="G11" s="46">
        <v>1520</v>
      </c>
      <c r="H11" s="46">
        <v>4900</v>
      </c>
    </row>
    <row r="12" spans="1:8" ht="15">
      <c r="A12" s="19"/>
      <c r="B12" s="47"/>
      <c r="C12" s="48"/>
      <c r="D12" s="49"/>
      <c r="E12" s="49"/>
      <c r="F12" s="49"/>
      <c r="G12" s="187"/>
      <c r="H12" s="49"/>
    </row>
    <row r="13" spans="1:8" ht="15">
      <c r="A13" s="29" t="s">
        <v>78</v>
      </c>
      <c r="B13" s="47"/>
      <c r="C13" s="48"/>
      <c r="D13" s="49"/>
      <c r="E13" s="49"/>
      <c r="F13" s="51" t="s">
        <v>144</v>
      </c>
      <c r="G13" s="51" t="s">
        <v>144</v>
      </c>
      <c r="H13" s="52" t="s">
        <v>145</v>
      </c>
    </row>
    <row r="14" spans="1:8" ht="14.25">
      <c r="A14" s="53"/>
      <c r="B14" s="54"/>
      <c r="C14" s="55" t="s">
        <v>146</v>
      </c>
      <c r="D14" s="247">
        <v>409</v>
      </c>
      <c r="E14" s="247">
        <v>38</v>
      </c>
      <c r="F14" s="247">
        <v>30395</v>
      </c>
      <c r="G14" s="247">
        <v>30395</v>
      </c>
      <c r="H14" s="217" t="s">
        <v>83</v>
      </c>
    </row>
    <row r="15" spans="1:8" ht="14.25">
      <c r="A15" s="26"/>
      <c r="B15" s="60"/>
      <c r="C15" s="61" t="s">
        <v>148</v>
      </c>
      <c r="D15" s="248">
        <v>761.1735941320294</v>
      </c>
      <c r="E15" s="248">
        <v>693.1578947368421</v>
      </c>
      <c r="F15" s="249">
        <v>0.02632011844053298</v>
      </c>
      <c r="G15" s="249">
        <v>0.14785326533969403</v>
      </c>
      <c r="H15" s="65"/>
    </row>
    <row r="16" spans="1:8" ht="14.25">
      <c r="A16" s="26"/>
      <c r="B16" s="194"/>
      <c r="C16" s="67" t="s">
        <v>149</v>
      </c>
      <c r="D16" s="207">
        <v>31132</v>
      </c>
      <c r="E16" s="207">
        <v>2634</v>
      </c>
      <c r="F16" s="207">
        <v>800</v>
      </c>
      <c r="G16" s="207">
        <v>4494</v>
      </c>
      <c r="H16" s="222">
        <v>21.4</v>
      </c>
    </row>
    <row r="17" spans="1:8" ht="14.25">
      <c r="A17" s="26"/>
      <c r="B17" s="49"/>
      <c r="C17" s="72"/>
      <c r="D17" s="223"/>
      <c r="E17" s="223"/>
      <c r="F17" s="223"/>
      <c r="G17" s="250"/>
      <c r="H17" s="73"/>
    </row>
    <row r="18" spans="1:8" ht="14.25">
      <c r="A18" s="26"/>
      <c r="B18" s="27" t="s">
        <v>150</v>
      </c>
      <c r="C18" s="72"/>
      <c r="D18" s="223"/>
      <c r="E18" s="223"/>
      <c r="F18" s="223"/>
      <c r="G18" s="49" t="s">
        <v>151</v>
      </c>
      <c r="H18" s="73"/>
    </row>
    <row r="19" spans="1:8" ht="14.25">
      <c r="A19" s="26"/>
      <c r="B19" s="49"/>
      <c r="C19" s="72"/>
      <c r="D19" s="223"/>
      <c r="E19" s="223"/>
      <c r="F19" s="223"/>
      <c r="G19" s="224"/>
      <c r="H19" s="73"/>
    </row>
    <row r="20" spans="1:8" ht="14.25">
      <c r="A20" s="26"/>
      <c r="B20" s="208">
        <v>111</v>
      </c>
      <c r="C20" s="55" t="s">
        <v>146</v>
      </c>
      <c r="D20" s="247">
        <v>367</v>
      </c>
      <c r="E20" s="247">
        <v>34.8</v>
      </c>
      <c r="F20" s="247">
        <v>27983</v>
      </c>
      <c r="G20" s="247">
        <v>27983</v>
      </c>
      <c r="H20" s="75"/>
    </row>
    <row r="21" spans="1:8" ht="14.25">
      <c r="A21" s="26"/>
      <c r="B21" s="210">
        <v>121</v>
      </c>
      <c r="C21" s="61" t="s">
        <v>148</v>
      </c>
      <c r="D21" s="248">
        <v>761.825613079019</v>
      </c>
      <c r="E21" s="248">
        <v>693.1034482758621</v>
      </c>
      <c r="F21" s="249">
        <v>0.025050923775149198</v>
      </c>
      <c r="G21" s="249">
        <v>0.1512704141800379</v>
      </c>
      <c r="H21" s="76"/>
    </row>
    <row r="22" spans="1:8" ht="14.25">
      <c r="A22" s="26"/>
      <c r="B22" s="194"/>
      <c r="C22" s="67" t="s">
        <v>149</v>
      </c>
      <c r="D22" s="207">
        <v>27959</v>
      </c>
      <c r="E22" s="207">
        <v>2412</v>
      </c>
      <c r="F22" s="207">
        <v>701</v>
      </c>
      <c r="G22" s="207">
        <v>4233</v>
      </c>
      <c r="H22" s="77"/>
    </row>
    <row r="23" spans="1:5" ht="14.25">
      <c r="A23" s="26"/>
      <c r="B23" s="49"/>
      <c r="C23" s="72"/>
      <c r="D23" s="223"/>
      <c r="E23" s="224"/>
    </row>
    <row r="24" spans="1:5" ht="14.25">
      <c r="A24" s="78" t="s">
        <v>73</v>
      </c>
      <c r="B24" s="78"/>
      <c r="C24" s="78"/>
      <c r="D24" s="171"/>
      <c r="E24" s="171"/>
    </row>
    <row r="25" spans="1:8" ht="14.25">
      <c r="A25" s="78"/>
      <c r="B25" s="78"/>
      <c r="C25" s="78"/>
      <c r="D25" s="171" t="s">
        <v>74</v>
      </c>
      <c r="E25" s="171"/>
      <c r="F25" s="171"/>
      <c r="G25" s="251" t="s">
        <v>75</v>
      </c>
      <c r="H25" s="78"/>
    </row>
    <row r="26" spans="1:8" ht="14.25">
      <c r="A26" s="26"/>
      <c r="B26" s="80">
        <v>12</v>
      </c>
      <c r="C26" s="81" t="s">
        <v>153</v>
      </c>
      <c r="D26" s="82">
        <v>31132</v>
      </c>
      <c r="E26" s="82">
        <v>2634</v>
      </c>
      <c r="F26" s="82">
        <v>800</v>
      </c>
      <c r="G26" s="82">
        <v>4494</v>
      </c>
      <c r="H26" s="84">
        <v>21.4</v>
      </c>
    </row>
    <row r="27" spans="1:8" ht="15">
      <c r="A27" s="26"/>
      <c r="B27" s="85">
        <v>95</v>
      </c>
      <c r="C27" s="86" t="s">
        <v>154</v>
      </c>
      <c r="D27" s="87"/>
      <c r="E27" s="87"/>
      <c r="F27" s="87"/>
      <c r="G27" s="109">
        <v>4233</v>
      </c>
      <c r="H27" s="91"/>
    </row>
    <row r="28" spans="1:8" ht="14.25">
      <c r="A28" s="26"/>
      <c r="B28" s="80">
        <v>20</v>
      </c>
      <c r="C28" s="81" t="s">
        <v>155</v>
      </c>
      <c r="D28" s="82">
        <v>20</v>
      </c>
      <c r="E28" s="82">
        <v>0</v>
      </c>
      <c r="F28" s="82">
        <v>561</v>
      </c>
      <c r="G28" s="82">
        <v>810</v>
      </c>
      <c r="H28" s="84">
        <v>16</v>
      </c>
    </row>
    <row r="29" spans="1:8" ht="15">
      <c r="A29" s="26"/>
      <c r="B29" s="92">
        <v>25</v>
      </c>
      <c r="C29" s="93" t="s">
        <v>50</v>
      </c>
      <c r="D29" s="94">
        <v>20</v>
      </c>
      <c r="E29" s="94">
        <v>0</v>
      </c>
      <c r="F29" s="94">
        <v>268</v>
      </c>
      <c r="G29" s="94">
        <v>644</v>
      </c>
      <c r="H29" s="97">
        <v>5</v>
      </c>
    </row>
    <row r="30" spans="1:8" ht="15">
      <c r="A30" s="26"/>
      <c r="B30" s="98">
        <v>201</v>
      </c>
      <c r="C30" s="99" t="s">
        <v>157</v>
      </c>
      <c r="D30" s="228"/>
      <c r="E30" s="228"/>
      <c r="F30" s="228"/>
      <c r="G30" s="229">
        <v>514</v>
      </c>
      <c r="H30" s="101"/>
    </row>
    <row r="31" spans="1:8" ht="15">
      <c r="A31" s="26"/>
      <c r="B31" s="98">
        <v>203</v>
      </c>
      <c r="C31" s="99" t="s">
        <v>51</v>
      </c>
      <c r="D31" s="228"/>
      <c r="E31" s="228"/>
      <c r="F31" s="228"/>
      <c r="G31" s="229">
        <v>467</v>
      </c>
      <c r="H31" s="101"/>
    </row>
    <row r="32" spans="1:8" ht="14.25">
      <c r="A32" s="26"/>
      <c r="B32" s="80">
        <v>100</v>
      </c>
      <c r="C32" s="103" t="s">
        <v>159</v>
      </c>
      <c r="D32" s="82">
        <v>0</v>
      </c>
      <c r="E32" s="82">
        <v>0</v>
      </c>
      <c r="F32" s="82"/>
      <c r="G32" s="82">
        <v>1857</v>
      </c>
      <c r="H32" s="230" t="s">
        <v>80</v>
      </c>
    </row>
    <row r="33" spans="1:8" ht="15">
      <c r="A33" s="26"/>
      <c r="B33" s="92">
        <v>104</v>
      </c>
      <c r="C33" s="93" t="s">
        <v>160</v>
      </c>
      <c r="D33" s="231">
        <v>0</v>
      </c>
      <c r="E33" s="231">
        <v>0</v>
      </c>
      <c r="F33" s="231"/>
      <c r="G33" s="231"/>
      <c r="H33" s="232" t="s">
        <v>80</v>
      </c>
    </row>
    <row r="34" spans="1:8" ht="15">
      <c r="A34" s="26"/>
      <c r="B34" s="85">
        <v>105</v>
      </c>
      <c r="C34" s="108" t="s">
        <v>161</v>
      </c>
      <c r="D34" s="109">
        <v>0</v>
      </c>
      <c r="E34" s="109">
        <v>0</v>
      </c>
      <c r="F34" s="109"/>
      <c r="G34" s="109"/>
      <c r="H34" s="233" t="s">
        <v>80</v>
      </c>
    </row>
    <row r="35" spans="1:8" ht="14.25">
      <c r="A35" s="26"/>
      <c r="B35" s="113">
        <v>991</v>
      </c>
      <c r="C35" s="114" t="s">
        <v>162</v>
      </c>
      <c r="D35" s="115">
        <v>31152</v>
      </c>
      <c r="E35" s="115">
        <v>2634</v>
      </c>
      <c r="F35" s="115">
        <v>1361</v>
      </c>
      <c r="G35" s="234">
        <v>7161</v>
      </c>
      <c r="H35" s="118">
        <v>37.4</v>
      </c>
    </row>
    <row r="36" spans="1:8" ht="14.25">
      <c r="A36" s="26"/>
      <c r="B36" s="80">
        <v>30</v>
      </c>
      <c r="C36" s="119" t="s">
        <v>163</v>
      </c>
      <c r="D36" s="82">
        <v>17</v>
      </c>
      <c r="E36" s="82">
        <v>0</v>
      </c>
      <c r="F36" s="82">
        <v>160</v>
      </c>
      <c r="G36" s="82">
        <v>3599</v>
      </c>
      <c r="H36" s="84">
        <v>3</v>
      </c>
    </row>
    <row r="37" spans="1:8" ht="15">
      <c r="A37" s="34"/>
      <c r="B37" s="92">
        <v>35</v>
      </c>
      <c r="C37" s="120" t="s">
        <v>52</v>
      </c>
      <c r="D37" s="94">
        <v>17</v>
      </c>
      <c r="E37" s="94">
        <v>0</v>
      </c>
      <c r="F37" s="94">
        <v>149</v>
      </c>
      <c r="G37" s="94">
        <v>1744</v>
      </c>
      <c r="H37" s="97">
        <v>2</v>
      </c>
    </row>
    <row r="38" spans="1:8" ht="15">
      <c r="A38" s="26"/>
      <c r="B38" s="92">
        <v>301</v>
      </c>
      <c r="C38" s="120" t="s">
        <v>157</v>
      </c>
      <c r="D38" s="228"/>
      <c r="E38" s="228"/>
      <c r="F38" s="228"/>
      <c r="G38" s="229">
        <v>433</v>
      </c>
      <c r="H38" s="101"/>
    </row>
    <row r="39" spans="1:8" ht="15">
      <c r="A39" s="26"/>
      <c r="B39" s="85">
        <v>303</v>
      </c>
      <c r="C39" s="121" t="s">
        <v>53</v>
      </c>
      <c r="D39" s="228"/>
      <c r="E39" s="228"/>
      <c r="F39" s="228"/>
      <c r="G39" s="229">
        <v>350</v>
      </c>
      <c r="H39" s="101"/>
    </row>
    <row r="40" spans="1:8" ht="14.25">
      <c r="A40" s="26"/>
      <c r="B40" s="80">
        <v>40</v>
      </c>
      <c r="C40" s="81" t="s">
        <v>166</v>
      </c>
      <c r="D40" s="82">
        <v>0</v>
      </c>
      <c r="E40" s="82">
        <v>0</v>
      </c>
      <c r="F40" s="82"/>
      <c r="G40" s="82">
        <v>1403</v>
      </c>
      <c r="H40" s="230" t="s">
        <v>80</v>
      </c>
    </row>
    <row r="41" spans="1:8" ht="15">
      <c r="A41" s="26"/>
      <c r="B41" s="92">
        <v>404</v>
      </c>
      <c r="C41" s="93" t="s">
        <v>160</v>
      </c>
      <c r="D41" s="231">
        <v>0</v>
      </c>
      <c r="E41" s="231">
        <v>0</v>
      </c>
      <c r="F41" s="231"/>
      <c r="G41" s="231"/>
      <c r="H41" s="232" t="s">
        <v>80</v>
      </c>
    </row>
    <row r="42" spans="1:8" ht="15">
      <c r="A42" s="26"/>
      <c r="B42" s="85">
        <v>405</v>
      </c>
      <c r="C42" s="108" t="s">
        <v>161</v>
      </c>
      <c r="D42" s="109">
        <v>0</v>
      </c>
      <c r="E42" s="109">
        <v>0</v>
      </c>
      <c r="F42" s="109"/>
      <c r="G42" s="109"/>
      <c r="H42" s="233" t="s">
        <v>80</v>
      </c>
    </row>
    <row r="43" spans="1:8" ht="14.25">
      <c r="A43" s="26"/>
      <c r="B43" s="80">
        <v>50</v>
      </c>
      <c r="C43" s="81" t="s">
        <v>167</v>
      </c>
      <c r="D43" s="125">
        <v>31135</v>
      </c>
      <c r="E43" s="125">
        <v>2634</v>
      </c>
      <c r="F43" s="125">
        <v>1203</v>
      </c>
      <c r="G43" s="125">
        <v>2159</v>
      </c>
      <c r="H43" s="128">
        <v>34</v>
      </c>
    </row>
    <row r="44" spans="1:8" ht="14.25">
      <c r="A44" s="26"/>
      <c r="B44" s="129">
        <v>53</v>
      </c>
      <c r="C44" s="130" t="s">
        <v>168</v>
      </c>
      <c r="D44" s="125">
        <v>0</v>
      </c>
      <c r="E44" s="125">
        <v>0</v>
      </c>
      <c r="F44" s="125">
        <v>0</v>
      </c>
      <c r="G44" s="125">
        <v>0</v>
      </c>
      <c r="H44" s="128">
        <v>0</v>
      </c>
    </row>
    <row r="45" spans="1:8" ht="14.25">
      <c r="A45" s="26"/>
      <c r="B45" s="129">
        <v>55</v>
      </c>
      <c r="C45" s="130" t="s">
        <v>169</v>
      </c>
      <c r="D45" s="125">
        <v>0</v>
      </c>
      <c r="E45" s="125">
        <v>0</v>
      </c>
      <c r="F45" s="125">
        <v>355</v>
      </c>
      <c r="G45" s="125">
        <v>0</v>
      </c>
      <c r="H45" s="131"/>
    </row>
    <row r="46" spans="1:8" ht="15">
      <c r="A46" s="34"/>
      <c r="B46" s="92">
        <v>551</v>
      </c>
      <c r="C46" s="93" t="s">
        <v>170</v>
      </c>
      <c r="D46" s="94">
        <v>0</v>
      </c>
      <c r="E46" s="94">
        <v>0</v>
      </c>
      <c r="F46" s="94">
        <v>320</v>
      </c>
      <c r="G46" s="94">
        <v>0</v>
      </c>
      <c r="H46" s="132"/>
    </row>
    <row r="47" spans="1:8" ht="15">
      <c r="A47" s="34"/>
      <c r="B47" s="92">
        <v>585</v>
      </c>
      <c r="C47" s="93" t="s">
        <v>54</v>
      </c>
      <c r="D47" s="94">
        <v>0</v>
      </c>
      <c r="E47" s="94">
        <v>0</v>
      </c>
      <c r="F47" s="94">
        <v>142</v>
      </c>
      <c r="G47" s="94">
        <v>0</v>
      </c>
      <c r="H47" s="132"/>
    </row>
    <row r="48" spans="1:8" ht="14.25">
      <c r="A48" s="26"/>
      <c r="B48" s="129">
        <v>60</v>
      </c>
      <c r="C48" s="130" t="s">
        <v>172</v>
      </c>
      <c r="D48" s="125">
        <v>3152</v>
      </c>
      <c r="E48" s="125">
        <v>222</v>
      </c>
      <c r="F48" s="125">
        <v>848</v>
      </c>
      <c r="G48" s="125">
        <v>55</v>
      </c>
      <c r="H48" s="131"/>
    </row>
    <row r="49" spans="1:8" ht="15">
      <c r="A49" s="26"/>
      <c r="B49" s="92">
        <v>61</v>
      </c>
      <c r="C49" s="130" t="s">
        <v>173</v>
      </c>
      <c r="D49" s="133">
        <v>3152</v>
      </c>
      <c r="E49" s="133">
        <v>222</v>
      </c>
      <c r="F49" s="94">
        <v>753</v>
      </c>
      <c r="G49" s="94">
        <v>55</v>
      </c>
      <c r="H49" s="132"/>
    </row>
    <row r="50" spans="1:8" ht="15">
      <c r="A50" s="34"/>
      <c r="B50" s="92">
        <v>601</v>
      </c>
      <c r="C50" s="93" t="s">
        <v>174</v>
      </c>
      <c r="D50" s="135">
        <v>0</v>
      </c>
      <c r="E50" s="135">
        <v>0</v>
      </c>
      <c r="F50" s="235">
        <v>95</v>
      </c>
      <c r="G50" s="235">
        <v>0</v>
      </c>
      <c r="H50" s="138"/>
    </row>
    <row r="51" spans="1:8" ht="14.25">
      <c r="A51" s="26"/>
      <c r="B51" s="129">
        <v>65</v>
      </c>
      <c r="C51" s="130" t="s">
        <v>175</v>
      </c>
      <c r="D51" s="125">
        <v>27983</v>
      </c>
      <c r="E51" s="125">
        <v>2412</v>
      </c>
      <c r="F51" s="142"/>
      <c r="G51" s="236"/>
      <c r="H51" s="141"/>
    </row>
    <row r="52" spans="1:8" ht="14.25">
      <c r="A52" s="26"/>
      <c r="B52" s="129">
        <v>70</v>
      </c>
      <c r="C52" s="130" t="s">
        <v>176</v>
      </c>
      <c r="D52" s="142"/>
      <c r="E52" s="125">
        <v>0</v>
      </c>
      <c r="F52" s="142"/>
      <c r="G52" s="125">
        <v>2104</v>
      </c>
      <c r="H52" s="128">
        <v>34</v>
      </c>
    </row>
    <row r="53" spans="1:8" ht="15">
      <c r="A53" s="26"/>
      <c r="B53" s="143">
        <v>73</v>
      </c>
      <c r="C53" s="144" t="s">
        <v>177</v>
      </c>
      <c r="D53" s="237"/>
      <c r="E53" s="237"/>
      <c r="F53" s="237"/>
      <c r="G53" s="238">
        <v>1568</v>
      </c>
      <c r="H53" s="77"/>
    </row>
    <row r="54" spans="1:8" ht="14.25">
      <c r="A54" s="26"/>
      <c r="C54" s="149"/>
      <c r="D54" s="239"/>
      <c r="E54" s="239"/>
      <c r="F54" s="239"/>
      <c r="G54" s="239"/>
      <c r="H54" s="72"/>
    </row>
    <row r="55" spans="1:8" ht="14.25">
      <c r="A55" s="26"/>
      <c r="C55" s="149"/>
      <c r="D55" s="239"/>
      <c r="E55" s="239"/>
      <c r="F55" s="239"/>
      <c r="G55" s="239"/>
      <c r="H55" s="72"/>
    </row>
    <row r="56" spans="1:8" ht="15">
      <c r="A56" s="26"/>
      <c r="B56" s="150">
        <v>241</v>
      </c>
      <c r="C56" s="151" t="s">
        <v>178</v>
      </c>
      <c r="D56" s="240">
        <v>0</v>
      </c>
      <c r="E56" s="240">
        <v>0</v>
      </c>
      <c r="F56" s="240">
        <v>0</v>
      </c>
      <c r="G56" s="241" t="s">
        <v>66</v>
      </c>
      <c r="H56" s="153">
        <v>0</v>
      </c>
    </row>
    <row r="57" spans="1:8" ht="15">
      <c r="A57" s="26"/>
      <c r="B57" s="85">
        <v>341</v>
      </c>
      <c r="C57" s="154" t="s">
        <v>179</v>
      </c>
      <c r="D57" s="109">
        <v>0</v>
      </c>
      <c r="E57" s="109">
        <v>0</v>
      </c>
      <c r="F57" s="109">
        <v>0</v>
      </c>
      <c r="G57" s="242" t="s">
        <v>66</v>
      </c>
      <c r="H57" s="124">
        <v>0</v>
      </c>
    </row>
    <row r="58" spans="2:8" ht="15">
      <c r="B58" s="156"/>
      <c r="C58" s="34"/>
      <c r="D58" s="243"/>
      <c r="E58" s="243"/>
      <c r="F58" s="243"/>
      <c r="G58" s="243"/>
      <c r="H58" s="34"/>
    </row>
    <row r="59" spans="1:8" ht="15">
      <c r="A59" s="26" t="s">
        <v>180</v>
      </c>
      <c r="B59" s="156"/>
      <c r="C59" s="34"/>
      <c r="D59" s="243"/>
      <c r="E59" s="243"/>
      <c r="F59" s="243"/>
      <c r="G59" s="243"/>
      <c r="H59" s="34"/>
    </row>
    <row r="60" spans="1:8" ht="15">
      <c r="A60" s="34"/>
      <c r="B60" s="157">
        <v>45</v>
      </c>
      <c r="C60" s="158" t="s">
        <v>181</v>
      </c>
      <c r="D60" s="82">
        <v>0</v>
      </c>
      <c r="E60" s="82">
        <v>0</v>
      </c>
      <c r="F60" s="82"/>
      <c r="G60" s="82">
        <v>-454</v>
      </c>
      <c r="H60" s="84"/>
    </row>
    <row r="61" spans="1:8" ht="14.25">
      <c r="A61" s="26"/>
      <c r="B61" s="129">
        <v>80</v>
      </c>
      <c r="C61" s="159" t="s">
        <v>182</v>
      </c>
      <c r="D61" s="160">
        <v>0.9999036454151277</v>
      </c>
      <c r="E61" s="160">
        <v>1</v>
      </c>
      <c r="F61" s="160">
        <v>0.6650041562759768</v>
      </c>
      <c r="G61" s="160">
        <v>2.0815192218619734</v>
      </c>
      <c r="H61" s="161">
        <v>0.6294117647058823</v>
      </c>
    </row>
    <row r="62" spans="1:8" ht="14.25">
      <c r="A62" s="26"/>
      <c r="B62" s="162">
        <v>90</v>
      </c>
      <c r="C62" s="163" t="s">
        <v>183</v>
      </c>
      <c r="D62" s="244"/>
      <c r="E62" s="244"/>
      <c r="F62" s="244"/>
      <c r="G62" s="244">
        <v>34.53993269309694</v>
      </c>
      <c r="H62" s="168">
        <v>0.5581548058770418</v>
      </c>
    </row>
    <row r="63" spans="1:8" ht="15">
      <c r="A63" s="34"/>
      <c r="B63" s="169"/>
      <c r="C63" s="156" t="s">
        <v>184</v>
      </c>
      <c r="D63" s="78"/>
      <c r="E63" s="78"/>
      <c r="F63" s="170"/>
      <c r="G63" s="149"/>
      <c r="H63" s="34"/>
    </row>
    <row r="64" spans="1:8" ht="15">
      <c r="A64" s="34"/>
      <c r="C64" s="78" t="s">
        <v>84</v>
      </c>
      <c r="D64" s="200">
        <v>60915</v>
      </c>
      <c r="E64" s="201">
        <v>60915</v>
      </c>
      <c r="F64" s="201">
        <v>60915</v>
      </c>
      <c r="G64" s="201">
        <v>60915</v>
      </c>
      <c r="H64" s="201">
        <v>60915</v>
      </c>
    </row>
    <row r="65" spans="1:8" ht="15">
      <c r="A65" s="34"/>
      <c r="B65" s="169"/>
      <c r="C65" s="78" t="s">
        <v>40</v>
      </c>
      <c r="D65" s="34"/>
      <c r="E65" s="26"/>
      <c r="F65" s="177"/>
      <c r="G65" s="178"/>
      <c r="H65" s="174"/>
    </row>
    <row r="66" spans="1:8" ht="15.75">
      <c r="A66" s="15"/>
      <c r="C66" s="78" t="s">
        <v>41</v>
      </c>
      <c r="E66" s="72"/>
      <c r="H66" s="178"/>
    </row>
    <row r="67" ht="14.25">
      <c r="C67" s="175" t="s">
        <v>42</v>
      </c>
    </row>
    <row r="68" ht="14.25">
      <c r="C68" s="175" t="s">
        <v>43</v>
      </c>
    </row>
    <row r="69" ht="14.25">
      <c r="C69" s="175" t="s">
        <v>44</v>
      </c>
    </row>
    <row r="70" ht="14.25">
      <c r="C70" s="175" t="s">
        <v>45</v>
      </c>
    </row>
    <row r="71" ht="14.25">
      <c r="C71" s="179" t="s">
        <v>46</v>
      </c>
    </row>
  </sheetData>
  <sheetProtection/>
  <mergeCells count="1">
    <mergeCell ref="B3:H3"/>
  </mergeCells>
  <printOptions horizontalCentered="1"/>
  <pageMargins left="0" right="0" top="0" bottom="0.5118055555555555" header="0.5118055555555555" footer="0.5118055555555555"/>
  <pageSetup horizontalDpi="300" verticalDpi="300" orientation="portrait" paperSize="9" scale="71"/>
  <headerFooter alignWithMargins="0">
    <oddFooter>&amp;C&amp;"Times New Roman,Normal"&amp;12 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created xsi:type="dcterms:W3CDTF">2015-04-29T13:25:03Z</dcterms:created>
  <dcterms:modified xsi:type="dcterms:W3CDTF">2018-10-03T08:49:07Z</dcterms:modified>
  <cp:category/>
  <cp:version/>
  <cp:contentType/>
  <cp:contentStatus/>
</cp:coreProperties>
</file>