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5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6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7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28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29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drawings/drawing30.xml" ContentType="application/vnd.openxmlformats-officedocument.drawing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31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Default Extension="vml" ContentType="application/vnd.openxmlformats-officedocument.vmlDrawing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32.xml" ContentType="application/vnd.openxmlformats-officedocument.drawing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drawings/drawing33.xml" ContentType="application/vnd.openxmlformats-officedocument.drawing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919" firstSheet="63" activeTab="0"/>
  </bookViews>
  <sheets>
    <sheet name="Sommaire" sheetId="1" r:id="rId1"/>
    <sheet name="FruitsLegumes.94_95" sheetId="2" r:id="rId2"/>
    <sheet name="AnnexePommesOranges.94_95" sheetId="3" r:id="rId3"/>
    <sheet name="FruitsLegumes.95_96" sheetId="4" r:id="rId4"/>
    <sheet name="AnnexePommesOranges.95_96" sheetId="5" r:id="rId5"/>
    <sheet name="PoiresPeches.95_96" sheetId="6" r:id="rId6"/>
    <sheet name="FruitsLegumes.96_97" sheetId="7" r:id="rId7"/>
    <sheet name="AnnexePommesOranges.96_97" sheetId="8" r:id="rId8"/>
    <sheet name="PoiresPeches.96_97" sheetId="9" r:id="rId9"/>
    <sheet name="FruitsLegumes.97_98" sheetId="10" r:id="rId10"/>
    <sheet name="AnnexePommesOranges.97_98" sheetId="11" r:id="rId11"/>
    <sheet name="PoiresPeches.97_98" sheetId="12" r:id="rId12"/>
    <sheet name="FruitsLegumes.98_99" sheetId="13" r:id="rId13"/>
    <sheet name="AnnexePommesOranges.98_99" sheetId="14" r:id="rId14"/>
    <sheet name="PoiresPeches.98_99" sheetId="15" r:id="rId15"/>
    <sheet name="FruitsLegumes.99_00" sheetId="16" r:id="rId16"/>
    <sheet name="AnnexePommesOranges.99_00" sheetId="17" r:id="rId17"/>
    <sheet name="PoiresPeches.99_00" sheetId="18" r:id="rId18"/>
    <sheet name="FruitsLegumes.00_01" sheetId="19" r:id="rId19"/>
    <sheet name="AnnexePommesOranges.00_01" sheetId="20" r:id="rId20"/>
    <sheet name="PoiresPeches.00_01" sheetId="21" r:id="rId21"/>
    <sheet name="FruitsLegumes.01_02" sheetId="22" r:id="rId22"/>
    <sheet name="AnnexePommesOranges.01_02" sheetId="23" r:id="rId23"/>
    <sheet name="PoiresPeches.01_02" sheetId="24" r:id="rId24"/>
    <sheet name="FruitsLegumes.02_03" sheetId="25" r:id="rId25"/>
    <sheet name="AnnexePommesOranges.02_03" sheetId="26" r:id="rId26"/>
    <sheet name="PoiresPeches.02_03" sheetId="27" r:id="rId27"/>
    <sheet name="FruitsLegumes.03_04" sheetId="28" r:id="rId28"/>
    <sheet name="AnnexePommesOranges.03_04" sheetId="29" r:id="rId29"/>
    <sheet name="PoiresPeches.03_04" sheetId="30" r:id="rId30"/>
    <sheet name="FruitsLegumes.04_05" sheetId="31" r:id="rId31"/>
    <sheet name="AnnexePommesOranges.04_05" sheetId="32" r:id="rId32"/>
    <sheet name="PoiresPeches.04_05" sheetId="33" r:id="rId33"/>
    <sheet name="FruitsLegumes.05_06" sheetId="34" r:id="rId34"/>
    <sheet name="AnnexePommesOranges.05_06" sheetId="35" r:id="rId35"/>
    <sheet name="PoiresPeches.05_06" sheetId="36" r:id="rId36"/>
    <sheet name="FruitsLegumes.06_07" sheetId="37" r:id="rId37"/>
    <sheet name="AnnexePommesOranges.06_07" sheetId="38" r:id="rId38"/>
    <sheet name="PoiresPeches.06_07" sheetId="39" r:id="rId39"/>
    <sheet name="FruitsLegumes.07_08" sheetId="40" r:id="rId40"/>
    <sheet name="AnnexePommesOranges.07_08" sheetId="41" r:id="rId41"/>
    <sheet name="PoiresPeches.07_08" sheetId="42" r:id="rId42"/>
    <sheet name="FruitsLegumes.08_09" sheetId="43" r:id="rId43"/>
    <sheet name="AnnexePommesOranges.08_09" sheetId="44" r:id="rId44"/>
    <sheet name="PoiresPeches.08_09" sheetId="45" r:id="rId45"/>
    <sheet name="FruitsLegumes.09_10" sheetId="46" r:id="rId46"/>
    <sheet name="AnnexePommesOranges.09_10" sheetId="47" r:id="rId47"/>
    <sheet name="PoiresPeches.09_10" sheetId="48" r:id="rId48"/>
    <sheet name="FruitsLegumes.10_11" sheetId="49" r:id="rId49"/>
    <sheet name="AnnexePommesOranges.10_11" sheetId="50" r:id="rId50"/>
    <sheet name="PoiresPeches.10_11" sheetId="51" r:id="rId51"/>
    <sheet name="FruitsLegumes.11_12" sheetId="52" r:id="rId52"/>
    <sheet name="AnnexePommesOranges.11_12" sheetId="53" r:id="rId53"/>
    <sheet name="PoiresPeches.11_12" sheetId="54" r:id="rId54"/>
    <sheet name="FruitsLegumes.12_13" sheetId="55" r:id="rId55"/>
    <sheet name="AnnexePommesOranges.12_13" sheetId="56" r:id="rId56"/>
    <sheet name="PoiresPeches.12_13" sheetId="57" r:id="rId57"/>
    <sheet name="FruitsLegumes.13_14" sheetId="58" r:id="rId58"/>
    <sheet name="AnnexePommesOranges.13_14" sheetId="59" r:id="rId59"/>
    <sheet name="PoiresPeches.13_14" sheetId="60" r:id="rId60"/>
    <sheet name="FruitsLegumes.14_15" sheetId="61" r:id="rId61"/>
    <sheet name="AnnexePommesOranges.14_15" sheetId="62" r:id="rId62"/>
    <sheet name="PoiresPeches.14_15" sheetId="63" r:id="rId63"/>
    <sheet name="FruitsLegumes.15_16" sheetId="64" r:id="rId64"/>
    <sheet name="AnnexePommesOranges.15_16" sheetId="65" r:id="rId65"/>
    <sheet name="PoiresPeches.15_16" sheetId="66" r:id="rId66"/>
    <sheet name="FruitsLegumes.16_17" sheetId="67" r:id="rId67"/>
    <sheet name="AnnexePommesOranges.16_17" sheetId="68" r:id="rId68"/>
    <sheet name="PoiresPeches.16_17" sheetId="69" r:id="rId69"/>
  </sheets>
  <definedNames>
    <definedName name="_xlnm.Print_Area" localSheetId="2">'AnnexePommesOranges.94_95'!$A$1:$I$51</definedName>
    <definedName name="_xlnm.Print_Area" localSheetId="4">'AnnexePommesOranges.95_96'!$A$1:$I$51</definedName>
    <definedName name="_xlnm.Print_Area" localSheetId="7">'AnnexePommesOranges.96_97'!$A$1:$I$51</definedName>
    <definedName name="_xlnm.Print_Area" localSheetId="10">'AnnexePommesOranges.97_98'!$A$1:$I$51</definedName>
    <definedName name="_xlnm.Print_Area" localSheetId="16">'AnnexePommesOranges.99_00'!$A$1:$I$52</definedName>
    <definedName name="_xlnm.Print_Area" localSheetId="1">'FruitsLegumes.94_95'!$A$2:$G$55</definedName>
    <definedName name="_xlnm.Print_Area" localSheetId="3">'FruitsLegumes.95_96'!$A$2:$H$55</definedName>
    <definedName name="_xlnm.Print_Area" localSheetId="6">'FruitsLegumes.96_97'!$A$2:$H$55</definedName>
    <definedName name="_xlnm.Print_Area" localSheetId="9">'FruitsLegumes.97_98'!$A$2:$H$55</definedName>
    <definedName name="_xlnm.Print_Area" localSheetId="15">'FruitsLegumes.99_00'!$A$1:$H$55</definedName>
  </definedNames>
  <calcPr fullCalcOnLoad="1"/>
</workbook>
</file>

<file path=xl/comments61.xml><?xml version="1.0" encoding="utf-8"?>
<comments xmlns="http://schemas.openxmlformats.org/spreadsheetml/2006/main">
  <authors>
    <author>felix.kane</author>
  </authors>
  <commentList>
    <comment ref="G16" authorId="0">
      <text>
        <r>
          <rPr>
            <b/>
            <sz val="9"/>
            <rFont val="Tahoma"/>
            <family val="0"/>
          </rPr>
          <t>felix.kane:</t>
        </r>
        <r>
          <rPr>
            <sz val="9"/>
            <rFont val="Tahoma"/>
            <family val="0"/>
          </rPr>
          <t xml:space="preserve">
source : sonito</t>
        </r>
      </text>
    </comment>
  </commentList>
</comments>
</file>

<file path=xl/comments64.xml><?xml version="1.0" encoding="utf-8"?>
<comments xmlns="http://schemas.openxmlformats.org/spreadsheetml/2006/main">
  <authors>
    <author>felix.kane</author>
  </authors>
  <commentList>
    <comment ref="G16" authorId="0">
      <text>
        <r>
          <rPr>
            <b/>
            <sz val="9"/>
            <rFont val="Tahoma"/>
            <family val="0"/>
          </rPr>
          <t>felix.kane:</t>
        </r>
        <r>
          <rPr>
            <sz val="9"/>
            <rFont val="Tahoma"/>
            <family val="0"/>
          </rPr>
          <t xml:space="preserve">
source : sonito</t>
        </r>
      </text>
    </comment>
  </commentList>
</comments>
</file>

<file path=xl/comments67.xml><?xml version="1.0" encoding="utf-8"?>
<comments xmlns="http://schemas.openxmlformats.org/spreadsheetml/2006/main">
  <authors>
    <author>felix.kane</author>
  </authors>
  <commentList>
    <comment ref="G16" authorId="0">
      <text>
        <r>
          <rPr>
            <b/>
            <sz val="9"/>
            <rFont val="Tahoma"/>
            <family val="0"/>
          </rPr>
          <t>felix.kane:</t>
        </r>
        <r>
          <rPr>
            <sz val="9"/>
            <rFont val="Tahoma"/>
            <family val="0"/>
          </rPr>
          <t xml:space="preserve">
source : sonito</t>
        </r>
      </text>
    </comment>
  </commentList>
</comments>
</file>

<file path=xl/sharedStrings.xml><?xml version="1.0" encoding="utf-8"?>
<sst xmlns="http://schemas.openxmlformats.org/spreadsheetml/2006/main" count="4531" uniqueCount="256">
  <si>
    <t>Population au 1/1/2013 (en milliers)</t>
  </si>
  <si>
    <t>Campagne: 2012/2013</t>
  </si>
  <si>
    <t>Campagne 2013/2014</t>
  </si>
  <si>
    <t>Population au 1/1/2014 (en milliers)</t>
  </si>
  <si>
    <t>Campagne: 2013/2014</t>
  </si>
  <si>
    <t>2011/12</t>
  </si>
  <si>
    <t>2012/13</t>
  </si>
  <si>
    <t>2013/14</t>
  </si>
  <si>
    <t>Population au 1/1/2006 (en milliers)</t>
  </si>
  <si>
    <t>Campagne 2006/2007</t>
  </si>
  <si>
    <t>Population au 1/1/2007 (en milliers)</t>
  </si>
  <si>
    <t>Campagne: 2006/2007</t>
  </si>
  <si>
    <t>Campagne 2007/2008</t>
  </si>
  <si>
    <t>Population au 1/1/2008 (en milliers)</t>
  </si>
  <si>
    <t>Campagne: 2007/2008</t>
  </si>
  <si>
    <t>Campagne 2008/2009</t>
  </si>
  <si>
    <t>Campagne: 2008/2009</t>
  </si>
  <si>
    <t>- dont de EUR 27</t>
  </si>
  <si>
    <t xml:space="preserve">    - dont de EUR 27</t>
  </si>
  <si>
    <t xml:space="preserve">- dont vers EUR 27 </t>
  </si>
  <si>
    <t xml:space="preserve">    - dont vers EUR 27</t>
  </si>
  <si>
    <t>- dont vers EUR 27</t>
  </si>
  <si>
    <t>Population au 1/1/2009 (en milliers)</t>
  </si>
  <si>
    <t>Population au 1/1/2010(en milliers)</t>
  </si>
  <si>
    <t>Campagne 2009/2010</t>
  </si>
  <si>
    <t>Campagne: 2009/2010</t>
  </si>
  <si>
    <t>Population au 1/1/2010 (en milliers)</t>
  </si>
  <si>
    <t>utilisation intérieure du bilan total : production + importations - exportations - stock final - utilisation intérieure totale : utilisation intérieure du bilan du produit frais + utilisation intérieure du bilan du produit transformé</t>
  </si>
  <si>
    <t>Ressources totales du bilan total : production + importations + stock début - Total des ressources : Ressources totales du bilan du produit frais + Ressources totales du bilan du produit transformé</t>
  </si>
  <si>
    <t>Population au 01/01/2007 (en milliers)</t>
  </si>
  <si>
    <t>ANNEXE DES BILANS POIRES DE TABLE</t>
  </si>
  <si>
    <t>Campagne : du 1 avril au 31 mars</t>
  </si>
  <si>
    <t>CAMPAGNE : 2004/05</t>
  </si>
  <si>
    <t>1000 t d'équivalent produit frais</t>
  </si>
  <si>
    <t xml:space="preserve"> +18</t>
  </si>
  <si>
    <t>+ 18</t>
  </si>
  <si>
    <t>Bilans des fruits et légumes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</si>
  <si>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</si>
  <si>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0"/>
      </rPr>
      <t xml:space="preserve"> correspondant</t>
    </r>
  </si>
  <si>
    <t>Bilans complets par campagne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</si>
  <si>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</si>
  <si>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</si>
  <si>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</si>
  <si>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</si>
  <si>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</si>
  <si>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</si>
  <si>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</si>
  <si>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</si>
  <si>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</si>
  <si>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</si>
  <si>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</si>
  <si>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</si>
  <si>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</si>
  <si>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</si>
  <si>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</si>
  <si>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</si>
  <si>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Choux-fleurs et brocolis (à partir de 1995/96), tomates, pommes de table, oranges</t>
  </si>
  <si>
    <t>Tableau annexe aux bilans pommes de table et oranges</t>
  </si>
  <si>
    <t>Pêches, poires fraiches et transformées (à partir 1995/96)</t>
  </si>
  <si>
    <t>Campagne 2010/2011</t>
  </si>
  <si>
    <t>Population au 1/1/2011(en milliers)</t>
  </si>
  <si>
    <t>Campagne: 2010/2011</t>
  </si>
  <si>
    <t>Population au 1/1/2011 (en milliers)</t>
  </si>
  <si>
    <t>2010/11</t>
  </si>
  <si>
    <t>Population au 1/1/2012(en milliers)</t>
  </si>
  <si>
    <t>Campagne 2011/2012</t>
  </si>
  <si>
    <t>Population au 1/1/2012 (en milliers)</t>
  </si>
  <si>
    <t>Campagne: 2011/2012</t>
  </si>
  <si>
    <t>Campagne 2012/2013</t>
  </si>
  <si>
    <t>Campagne Choux-fleurs et brocolis, tomates,  pommes : du 1er avril au 31 mars - Oranges : du 1er octobre au 30 septembre</t>
  </si>
  <si>
    <r>
      <t>Campagne Choux-fleurs et brocolis, tomates, 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octobre au 30 septembre</t>
    </r>
  </si>
  <si>
    <r>
      <t>Campagne Pêches (y compris brugnons et nectarines)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</t>
    </r>
  </si>
  <si>
    <r>
      <t>Campagne Choux-fleurs et brocolis, tomates,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 octobre au 30 septembre</t>
    </r>
  </si>
  <si>
    <r>
      <t>Campagne Pêches (y compris brugnons et nectarines) et Poires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</t>
    </r>
  </si>
  <si>
    <t>Campagne Pêches (y compris brugnons et nectarines) et Poires : du 1er avril au 31 mars</t>
  </si>
  <si>
    <t>Campagne : Pêches (y compris brugnons et nectarines) et Poires : du 1er avril au 31 mars</t>
  </si>
  <si>
    <t>Campagne Choux-fleurs et brocolis, tomates : du 1er avril au 31 mars</t>
  </si>
  <si>
    <r>
      <t>Campagne Choux-fleurs et brocolis, tomates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</t>
    </r>
  </si>
  <si>
    <t>Campagne poires et pêches (y compris brugnons et nectarines) : du 1er avril au 31 mars</t>
  </si>
  <si>
    <t>Population au 1/1/1995 (en milliers)</t>
  </si>
  <si>
    <t>Population au 1/1/1995 en milliers</t>
  </si>
  <si>
    <t>Population au 1/1/1996 (en milliers)</t>
  </si>
  <si>
    <t>Population au 1/1/1997 (en milliers)</t>
  </si>
  <si>
    <t>Population au 1/1/1998 (en milliers)</t>
  </si>
  <si>
    <t>Population au 1/1/1999 (en milliers)</t>
  </si>
  <si>
    <t>Population au 1/1/2000 (en milliers)</t>
  </si>
  <si>
    <t>Population au 1/1/2001(en milliers)</t>
  </si>
  <si>
    <t>Population au 1/1/2001 (en milliers)</t>
  </si>
  <si>
    <t>Population au 1/1/2002 (en milliers)</t>
  </si>
  <si>
    <t>Population au 1/1/2003 (en milliers)</t>
  </si>
  <si>
    <t>Population au 1/1/2004 (en milliers)</t>
  </si>
  <si>
    <t>Population au 1/1/2005 (en milliers)</t>
  </si>
  <si>
    <t>PRODUCTION : (1000 tonnes d'équivalent produits frais)</t>
  </si>
  <si>
    <t>PRODUCTION : (1000 tonnes d'équivalent produit frais)</t>
  </si>
  <si>
    <t>PRODUCTION : (1000 tonnes de produits frais)</t>
  </si>
  <si>
    <t>BILANS  : POIRES - PECHES (y compris brugnons et nectarines)</t>
  </si>
  <si>
    <t>POIRES DE TABLE</t>
  </si>
  <si>
    <t>1722HT</t>
  </si>
  <si>
    <t>1722T</t>
  </si>
  <si>
    <t>- dont de EUR 25</t>
  </si>
  <si>
    <t xml:space="preserve">    - dont de EUR 25</t>
  </si>
  <si>
    <t xml:space="preserve">- dont vers EUR 25 </t>
  </si>
  <si>
    <t xml:space="preserve">    - dont vers EUR 25</t>
  </si>
  <si>
    <t>- dont vers EUR 25</t>
  </si>
  <si>
    <t>BILAN  :  LEGUMES</t>
  </si>
  <si>
    <t>BILANS : POMMES DE TABLE ET ORANGES</t>
  </si>
  <si>
    <t>1712E</t>
  </si>
  <si>
    <t>1723E</t>
  </si>
  <si>
    <t xml:space="preserve">Campagne 1994/1995 </t>
  </si>
  <si>
    <t>Campagne : 1994/1995</t>
  </si>
  <si>
    <t>Campagne 1995/1996</t>
  </si>
  <si>
    <t>Campagne : 1995/1996</t>
  </si>
  <si>
    <t>Campagne 1996/1997</t>
  </si>
  <si>
    <t>Campagne : 1996/1997</t>
  </si>
  <si>
    <t>Campagne 1997/1998</t>
  </si>
  <si>
    <t>Campagne : 1997/1998</t>
  </si>
  <si>
    <t>Campagne 1998/1999</t>
  </si>
  <si>
    <t>Campagne : 1998/1999</t>
  </si>
  <si>
    <t>Campagne Choux-fleurs et brocolis, tomates, pommes : du 1/4/98 au 31/3/99 - Oranges : du 1/10/98 au 30/9/99</t>
  </si>
  <si>
    <t>Campagne 1999/2000</t>
  </si>
  <si>
    <t>Campagne: 1999/2000</t>
  </si>
  <si>
    <t>Campagne 2000/2001</t>
  </si>
  <si>
    <t>Campagne : 2000/2001</t>
  </si>
  <si>
    <t>Campagne 2001/2002</t>
  </si>
  <si>
    <t>Campagne 2002/2003</t>
  </si>
  <si>
    <t>Campagne: 2005/2006</t>
  </si>
  <si>
    <t>Campagne 2005/2006</t>
  </si>
  <si>
    <t>Campagne 2003/2004</t>
  </si>
  <si>
    <t>Campagne 2004/2005</t>
  </si>
  <si>
    <t>Campagne : 2004/2005</t>
  </si>
  <si>
    <r>
      <t>Campagne 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octobre au 30 septembre</t>
    </r>
  </si>
  <si>
    <r>
      <t xml:space="preserve"> Campagnes Tomates et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octobre au 30 septembre</t>
    </r>
  </si>
  <si>
    <r>
      <t>Campagne Choux-fleurs et brocolis, tomates,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 xml:space="preserve">er </t>
    </r>
    <r>
      <rPr>
        <b/>
        <sz val="11"/>
        <rFont val="Times New Roman"/>
        <family val="0"/>
      </rPr>
      <t>octobre au 30 septembre</t>
    </r>
  </si>
  <si>
    <r>
      <t>Campagne Pêches (y compris brugnons et nectarines)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</t>
    </r>
  </si>
  <si>
    <r>
      <t>Campagne Choux-fleurs et brocolis, tomates, pommes : du 1</t>
    </r>
    <r>
      <rPr>
        <b/>
        <vertAlign val="superscript"/>
        <sz val="11"/>
        <rFont val="Times New Roman"/>
        <family val="1"/>
      </rPr>
      <t xml:space="preserve">er </t>
    </r>
    <r>
      <rPr>
        <b/>
        <sz val="11"/>
        <rFont val="Times New Roman"/>
        <family val="0"/>
      </rPr>
      <t>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octobre au 30 septembre</t>
    </r>
  </si>
  <si>
    <r>
      <t>Campagne 1996/97-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octobre au 30septembre</t>
    </r>
  </si>
  <si>
    <r>
      <t>Campagne Pêches (y compris brugnons et nectarines) : du 1</t>
    </r>
    <r>
      <rPr>
        <b/>
        <vertAlign val="superscript"/>
        <sz val="11"/>
        <rFont val="Times New Roman"/>
        <family val="1"/>
      </rPr>
      <t xml:space="preserve">er </t>
    </r>
    <r>
      <rPr>
        <b/>
        <sz val="11"/>
        <rFont val="Times New Roman"/>
        <family val="0"/>
      </rPr>
      <t xml:space="preserve">avril au 31 mars </t>
    </r>
  </si>
  <si>
    <t>BILAN  :  FRUITS ET LEGUMES</t>
  </si>
  <si>
    <t>PAYS : FRANCE</t>
  </si>
  <si>
    <t>C</t>
  </si>
  <si>
    <t>TOMATES</t>
  </si>
  <si>
    <t>POMMES</t>
  </si>
  <si>
    <t>O</t>
  </si>
  <si>
    <t>FRAICHES</t>
  </si>
  <si>
    <t>TRANSFORMEES</t>
  </si>
  <si>
    <t>DE</t>
  </si>
  <si>
    <t>ORANGES</t>
  </si>
  <si>
    <t>D</t>
  </si>
  <si>
    <t>TABLE</t>
  </si>
  <si>
    <t>E</t>
  </si>
  <si>
    <t>CODE PRODUIT</t>
  </si>
  <si>
    <t>12A</t>
  </si>
  <si>
    <t>Produits congelés</t>
  </si>
  <si>
    <t>12B</t>
  </si>
  <si>
    <t>Concentrés</t>
  </si>
  <si>
    <t>12C</t>
  </si>
  <si>
    <t>Tomates pelées</t>
  </si>
  <si>
    <t>12D</t>
  </si>
  <si>
    <t>Autres (tomates non pelées)</t>
  </si>
  <si>
    <t>12E</t>
  </si>
  <si>
    <t>Jus</t>
  </si>
  <si>
    <t>Total première transformation</t>
  </si>
  <si>
    <t>12Z</t>
  </si>
  <si>
    <t>Deuxième transformation</t>
  </si>
  <si>
    <t>BILAN : production + importations + stocks début = exportations + stocks finaux + utilisation intérieure</t>
  </si>
  <si>
    <t>PRODUCTION UTILISABLE (1ère transformation)</t>
  </si>
  <si>
    <t>VENTES DES PRODUCTEURS</t>
  </si>
  <si>
    <t>PROFESSIONNELS</t>
  </si>
  <si>
    <t>IMPORTATIONS</t>
  </si>
  <si>
    <t>- dont de EUR 15</t>
  </si>
  <si>
    <t>- dont de produits transformés</t>
  </si>
  <si>
    <t xml:space="preserve">    - dont de EUR 15</t>
  </si>
  <si>
    <t>STOCKS DE DEBUT</t>
  </si>
  <si>
    <t>-</t>
  </si>
  <si>
    <t xml:space="preserve">TOTAL RESSOURCES / EMPLOIS </t>
  </si>
  <si>
    <t>EXPORTATIONS</t>
  </si>
  <si>
    <t xml:space="preserve">- dont vers EUR 15 </t>
  </si>
  <si>
    <t>STOCKS FINAUX</t>
  </si>
  <si>
    <t>UTILISATION INTERIEURE</t>
  </si>
  <si>
    <t>- pertes et retraits</t>
  </si>
  <si>
    <t>- alimentation animale</t>
  </si>
  <si>
    <t>- transformation</t>
  </si>
  <si>
    <t>- consommation humaine</t>
  </si>
  <si>
    <t xml:space="preserve">    - dont à l'état transformé</t>
  </si>
  <si>
    <t>RATIOS :</t>
  </si>
  <si>
    <t>VARIATIONS DE STOCKS (1 000 t)</t>
  </si>
  <si>
    <t>+ 13</t>
  </si>
  <si>
    <t>+ 22</t>
  </si>
  <si>
    <t>TAUX D'AUTO-APPROV. EN %</t>
  </si>
  <si>
    <t>CONS. HUMAINE (Kg/tête/an)</t>
  </si>
  <si>
    <t>Source : AGRESTE - bilans</t>
  </si>
  <si>
    <t>- 14</t>
  </si>
  <si>
    <t xml:space="preserve"> -</t>
  </si>
  <si>
    <t>+ 14</t>
  </si>
  <si>
    <t>+ 53</t>
  </si>
  <si>
    <t>Y compris DOM</t>
  </si>
  <si>
    <t>ANNEXE DES BILANS POMMES DE TABLE ET ORANGES</t>
  </si>
  <si>
    <t>TOTAL</t>
  </si>
  <si>
    <t>Fraîches</t>
  </si>
  <si>
    <t>Transformées</t>
  </si>
  <si>
    <t>1721HT</t>
  </si>
  <si>
    <t>1721T</t>
  </si>
  <si>
    <t>1725HT</t>
  </si>
  <si>
    <t>1725T</t>
  </si>
  <si>
    <t xml:space="preserve">           </t>
  </si>
  <si>
    <t>PRODUCTION DISPONIBLE (transformation)</t>
  </si>
  <si>
    <t xml:space="preserve"> + 22</t>
  </si>
  <si>
    <t xml:space="preserve">    - dont vers EUR 15</t>
  </si>
  <si>
    <t>CHOUX-FLEURS</t>
  </si>
  <si>
    <t>BROCOLIS</t>
  </si>
  <si>
    <t>POMMES DE TABLE</t>
  </si>
  <si>
    <t>12G</t>
  </si>
  <si>
    <t>Conserves au sirop</t>
  </si>
  <si>
    <t>12H</t>
  </si>
  <si>
    <t xml:space="preserve">Autres </t>
  </si>
  <si>
    <t>PECHES (y compris brugnons et nectarines)</t>
  </si>
  <si>
    <t>Nectars</t>
  </si>
  <si>
    <t>BILANS  :  POIRES - PECHES (ycompris brugnons et nectarines)</t>
  </si>
  <si>
    <t>BILANS  :  POIRES - PECHES (y compris brugnons et nectarines)</t>
  </si>
  <si>
    <t>1721bis</t>
  </si>
  <si>
    <t>1725bis</t>
  </si>
  <si>
    <t>BILAN : production + importations + stocks début = exportations + stocks finaux + utilisation intérieure (1000 tonnes d'équivalent produit frais)</t>
  </si>
  <si>
    <t>BILAN : production + importations + stocks début = exportations + stocks finaux + utilisation intérieure (1000 tonnes d'équivalent produits frais)</t>
  </si>
  <si>
    <r>
      <t>Campagne Choux-fleurs et brocolis, tomates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</t>
    </r>
  </si>
  <si>
    <t>Campagne 2014/2015</t>
  </si>
  <si>
    <t>Population au 1/1/2015(en milliers)</t>
  </si>
  <si>
    <r>
      <t>Campagne pommes : du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avril au 31 mars - oranges : du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octobre au 30 septembre</t>
    </r>
  </si>
  <si>
    <t>Campagne: 2014/2015</t>
  </si>
  <si>
    <t>- dont de EUR 28</t>
  </si>
  <si>
    <t xml:space="preserve">    - dont de EUR 28</t>
  </si>
  <si>
    <t>- dont vers EUR 28</t>
  </si>
  <si>
    <t>Population au 1/1/2015 (en milliers)</t>
  </si>
  <si>
    <t>CAMPAGNE : Pêches (y compris brugnons et nectarines) et Poires : du 1/4/2014 au 31/3/2015</t>
  </si>
  <si>
    <t>CAMPAGNE 2014/15</t>
  </si>
  <si>
    <t>POIRES</t>
  </si>
  <si>
    <t>PRODUCTION</t>
  </si>
  <si>
    <t>1000 T d'équivalent produit frais</t>
  </si>
  <si>
    <t>Population au 1/1/ 2015 (en milliers)</t>
  </si>
  <si>
    <t>2014/15</t>
  </si>
  <si>
    <t xml:space="preserve">- dont vers EUR 28 </t>
  </si>
  <si>
    <t xml:space="preserve">    - dont vers EUR 28</t>
  </si>
  <si>
    <t>Population au 1/1/2016 (en milliers)</t>
  </si>
  <si>
    <t>Campagne 2015/2016</t>
  </si>
  <si>
    <t>Campagne: 2015/2016</t>
  </si>
  <si>
    <t>CAMPAGNE 2015/16</t>
  </si>
  <si>
    <t>2015/16</t>
  </si>
  <si>
    <r>
      <t>Campagne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octobre au 30 septembre</t>
    </r>
  </si>
  <si>
    <r>
      <t>Campagne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 - Oranges : du 1er octobre au 30 septembre</t>
    </r>
  </si>
  <si>
    <r>
      <t>Campagne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 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octobre au 30 septembre</t>
    </r>
  </si>
  <si>
    <r>
      <t>Campagne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 - Oranges : du 1</t>
    </r>
    <r>
      <rPr>
        <b/>
        <vertAlign val="superscript"/>
        <sz val="11"/>
        <rFont val="Times New Roman"/>
        <family val="1"/>
      </rPr>
      <t xml:space="preserve">er </t>
    </r>
    <r>
      <rPr>
        <b/>
        <sz val="11"/>
        <rFont val="Times New Roman"/>
        <family val="1"/>
      </rPr>
      <t>octobre au 30 septembre</t>
    </r>
  </si>
  <si>
    <r>
      <t>Campagne  Pommes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avril au 31 mars - Oranges : du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octobre au 30 septembre</t>
    </r>
  </si>
  <si>
    <t>2016/17</t>
  </si>
  <si>
    <t>Population au 1/1/2017 (en milliers)</t>
  </si>
  <si>
    <t>Campagne: 2016/2017</t>
  </si>
  <si>
    <t>Campagne 2016/2017</t>
  </si>
  <si>
    <t>CAMPAGNE 2016/17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</si>
</sst>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lux&quot;;\-#,##0\ &quot;Flux&quot;"/>
    <numFmt numFmtId="181" formatCode="#,##0\ &quot;Flux&quot;;[Red]\-#,##0\ &quot;Flux&quot;"/>
    <numFmt numFmtId="182" formatCode="#,##0.00\ &quot;Flux&quot;;\-#,##0.00\ &quot;Flux&quot;"/>
    <numFmt numFmtId="183" formatCode="#,##0.00\ &quot;Flux&quot;;[Red]\-#,##0.00\ &quot;Flux&quot;"/>
    <numFmt numFmtId="184" formatCode="_-* #,##0\ &quot;Flux&quot;_-;\-* #,##0\ &quot;Flux&quot;_-;_-* &quot;-&quot;\ &quot;Flux&quot;_-;_-@_-"/>
    <numFmt numFmtId="185" formatCode="_-* #,##0\ _F_l_u_x_-;\-* #,##0\ _F_l_u_x_-;_-* &quot;-&quot;\ _F_l_u_x_-;_-@_-"/>
    <numFmt numFmtId="186" formatCode="_-* #,##0.00\ &quot;Flux&quot;_-;\-* #,##0.00\ &quot;Flux&quot;_-;_-* &quot;-&quot;??\ &quot;Flux&quot;_-;_-@_-"/>
    <numFmt numFmtId="187" formatCode="_-* #,##0.00\ _F_l_u_x_-;\-* #,##0.00\ _F_l_u_x_-;_-* &quot;-&quot;??\ _F_l_u_x_-;_-@_-"/>
    <numFmt numFmtId="188" formatCode="#,##0&quot; FB&quot;;\-#,##0&quot; FB&quot;"/>
    <numFmt numFmtId="189" formatCode="#,##0&quot; FB&quot;;[Red]\-#,##0&quot; FB&quot;"/>
    <numFmt numFmtId="190" formatCode="#,##0.00&quot; FB&quot;;\-#,##0.00&quot; FB&quot;"/>
    <numFmt numFmtId="191" formatCode="#,##0.00&quot; FB&quot;;[Red]\-#,##0.00&quot; FB&quot;"/>
    <numFmt numFmtId="192" formatCode="d/m/yy"/>
    <numFmt numFmtId="193" formatCode="d/m/yy\ h:mm"/>
    <numFmt numFmtId="194" formatCode="0000"/>
    <numFmt numFmtId="195" formatCode="0.0%"/>
    <numFmt numFmtId="196" formatCode="0.0"/>
    <numFmt numFmtId="197" formatCode="#,##0.0"/>
    <numFmt numFmtId="198" formatCode="0.0000000000"/>
    <numFmt numFmtId="199" formatCode="0.000"/>
    <numFmt numFmtId="200" formatCode="0.0000"/>
    <numFmt numFmtId="201" formatCode="0.0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#,##0\ &quot;€&quot;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u val="single"/>
      <sz val="10"/>
      <name val="Times New Roman"/>
      <family val="0"/>
    </font>
    <font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i/>
      <u val="single"/>
      <sz val="10"/>
      <name val="Arial"/>
      <family val="2"/>
    </font>
    <font>
      <sz val="9"/>
      <name val="Arial"/>
      <family val="2"/>
    </font>
    <font>
      <b/>
      <sz val="11"/>
      <color indexed="50"/>
      <name val="Times New Roman"/>
      <family val="1"/>
    </font>
    <font>
      <sz val="11"/>
      <color indexed="50"/>
      <name val="Times New Roman"/>
      <family val="1"/>
    </font>
    <font>
      <b/>
      <sz val="10"/>
      <color indexed="9"/>
      <name val="Arial"/>
      <family val="2"/>
    </font>
    <font>
      <sz val="10"/>
      <color indexed="5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12"/>
      <color indexed="50"/>
      <name val="Times New Roman"/>
      <family val="1"/>
    </font>
    <font>
      <b/>
      <sz val="10"/>
      <color indexed="50"/>
      <name val="Times New Roman"/>
      <family val="1"/>
    </font>
    <font>
      <b/>
      <sz val="14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62" fillId="26" borderId="1" applyNumberFormat="0" applyAlignment="0" applyProtection="0"/>
    <xf numFmtId="0" fontId="63" fillId="0" borderId="2" applyNumberFormat="0" applyFill="0" applyAlignment="0" applyProtection="0"/>
    <xf numFmtId="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692">
    <xf numFmtId="0" fontId="0" fillId="0" borderId="0" xfId="0" applyAlignment="1">
      <alignment/>
    </xf>
    <xf numFmtId="0" fontId="6" fillId="0" borderId="0" xfId="54" applyFont="1" applyAlignment="1">
      <alignment horizontal="left"/>
      <protection/>
    </xf>
    <xf numFmtId="0" fontId="6" fillId="0" borderId="0" xfId="54" applyFont="1">
      <alignment/>
      <protection/>
    </xf>
    <xf numFmtId="0" fontId="5" fillId="0" borderId="0" xfId="54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7" fillId="0" borderId="0" xfId="54" applyFont="1" applyAlignment="1">
      <alignment horizontal="centerContinuous"/>
      <protection/>
    </xf>
    <xf numFmtId="0" fontId="5" fillId="0" borderId="0" xfId="54" applyAlignment="1">
      <alignment horizontal="center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0" xfId="56" applyFont="1" applyBorder="1">
      <alignment/>
      <protection/>
    </xf>
    <xf numFmtId="0" fontId="9" fillId="0" borderId="0" xfId="56" applyFont="1">
      <alignment/>
      <protection/>
    </xf>
    <xf numFmtId="0" fontId="8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"/>
      <protection/>
    </xf>
    <xf numFmtId="0" fontId="11" fillId="0" borderId="0" xfId="40">
      <alignment/>
      <protection/>
    </xf>
    <xf numFmtId="0" fontId="4" fillId="0" borderId="0" xfId="54" applyFont="1">
      <alignment/>
      <protection/>
    </xf>
    <xf numFmtId="0" fontId="7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13" fillId="0" borderId="0" xfId="40" applyFont="1">
      <alignment/>
      <protection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left"/>
      <protection/>
    </xf>
    <xf numFmtId="0" fontId="13" fillId="0" borderId="0" xfId="54" applyFont="1">
      <alignment/>
      <protection/>
    </xf>
    <xf numFmtId="0" fontId="13" fillId="0" borderId="0" xfId="40" applyFont="1">
      <alignment/>
      <protection/>
    </xf>
    <xf numFmtId="0" fontId="17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6" fillId="0" borderId="0" xfId="54" applyFont="1">
      <alignment/>
      <protection/>
    </xf>
    <xf numFmtId="0" fontId="13" fillId="0" borderId="0" xfId="54" applyFont="1" applyBorder="1" applyAlignment="1">
      <alignment horizontal="center"/>
      <protection/>
    </xf>
    <xf numFmtId="0" fontId="14" fillId="0" borderId="0" xfId="54" applyFont="1" applyBorder="1">
      <alignment/>
      <protection/>
    </xf>
    <xf numFmtId="0" fontId="16" fillId="0" borderId="0" xfId="55" applyFont="1">
      <alignment/>
      <protection/>
    </xf>
    <xf numFmtId="0" fontId="13" fillId="0" borderId="0" xfId="55" applyFont="1" applyBorder="1">
      <alignment/>
      <protection/>
    </xf>
    <xf numFmtId="0" fontId="13" fillId="0" borderId="0" xfId="54" applyFont="1" applyBorder="1">
      <alignment/>
      <protection/>
    </xf>
    <xf numFmtId="0" fontId="14" fillId="0" borderId="0" xfId="54" applyFont="1" applyBorder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Border="1">
      <alignment/>
      <protection/>
    </xf>
    <xf numFmtId="0" fontId="13" fillId="33" borderId="10" xfId="54" applyFont="1" applyFill="1" applyBorder="1" applyAlignment="1">
      <alignment horizontal="center"/>
      <protection/>
    </xf>
    <xf numFmtId="0" fontId="13" fillId="33" borderId="11" xfId="54" applyFont="1" applyFill="1" applyBorder="1" applyAlignment="1">
      <alignment horizontal="center"/>
      <protection/>
    </xf>
    <xf numFmtId="0" fontId="13" fillId="33" borderId="12" xfId="54" applyFont="1" applyFill="1" applyBorder="1" applyAlignment="1">
      <alignment horizontal="center"/>
      <protection/>
    </xf>
    <xf numFmtId="0" fontId="13" fillId="33" borderId="0" xfId="54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0" fontId="13" fillId="33" borderId="0" xfId="54" applyFont="1" applyFill="1" applyBorder="1" applyAlignment="1">
      <alignment horizontal="center"/>
      <protection/>
    </xf>
    <xf numFmtId="0" fontId="18" fillId="33" borderId="0" xfId="54" applyFont="1" applyFill="1" applyBorder="1" applyAlignment="1">
      <alignment horizontal="right"/>
      <protection/>
    </xf>
    <xf numFmtId="0" fontId="14" fillId="33" borderId="13" xfId="54" applyFont="1" applyFill="1" applyBorder="1" applyAlignment="1">
      <alignment horizontal="center"/>
      <protection/>
    </xf>
    <xf numFmtId="0" fontId="13" fillId="0" borderId="0" xfId="40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0" fillId="0" borderId="0" xfId="54" applyFont="1" applyBorder="1">
      <alignment/>
      <protection/>
    </xf>
    <xf numFmtId="0" fontId="11" fillId="0" borderId="0" xfId="40" applyBorder="1">
      <alignment/>
      <protection/>
    </xf>
    <xf numFmtId="3" fontId="13" fillId="0" borderId="0" xfId="55" applyNumberFormat="1" applyFont="1" applyFill="1" applyBorder="1">
      <alignment/>
      <protection/>
    </xf>
    <xf numFmtId="3" fontId="13" fillId="34" borderId="0" xfId="55" applyNumberFormat="1" applyFont="1" applyFill="1" applyBorder="1">
      <alignment/>
      <protection/>
    </xf>
    <xf numFmtId="3" fontId="13" fillId="0" borderId="0" xfId="54" applyNumberFormat="1" applyFont="1" applyFill="1" applyBorder="1" applyAlignment="1">
      <alignment horizontal="right"/>
      <protection/>
    </xf>
    <xf numFmtId="0" fontId="13" fillId="0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0" fontId="13" fillId="0" borderId="0" xfId="40" applyFont="1" applyBorder="1" applyAlignment="1" quotePrefix="1">
      <alignment horizontal="right"/>
      <protection/>
    </xf>
    <xf numFmtId="0" fontId="5" fillId="0" borderId="0" xfId="54" applyBorder="1">
      <alignment/>
      <protection/>
    </xf>
    <xf numFmtId="0" fontId="13" fillId="0" borderId="0" xfId="54" applyFont="1" applyFill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0" fillId="0" borderId="0" xfId="0" applyBorder="1" applyAlignment="1">
      <alignment horizontal="right"/>
    </xf>
    <xf numFmtId="0" fontId="7" fillId="0" borderId="0" xfId="54" applyFont="1" applyBorder="1" applyAlignment="1">
      <alignment horizontal="centerContinuous"/>
      <protection/>
    </xf>
    <xf numFmtId="0" fontId="15" fillId="0" borderId="0" xfId="54" applyFont="1" applyBorder="1">
      <alignment/>
      <protection/>
    </xf>
    <xf numFmtId="1" fontId="13" fillId="0" borderId="0" xfId="40" applyNumberFormat="1" applyFont="1" applyBorder="1">
      <alignment/>
      <protection/>
    </xf>
    <xf numFmtId="4" fontId="13" fillId="0" borderId="0" xfId="40" applyNumberFormat="1" applyFont="1" applyBorder="1">
      <alignment/>
      <protection/>
    </xf>
    <xf numFmtId="0" fontId="0" fillId="0" borderId="0" xfId="0" applyFill="1" applyBorder="1" applyAlignment="1">
      <alignment/>
    </xf>
    <xf numFmtId="0" fontId="16" fillId="0" borderId="0" xfId="54" applyFont="1" applyFill="1" applyBorder="1">
      <alignment/>
      <protection/>
    </xf>
    <xf numFmtId="0" fontId="13" fillId="0" borderId="0" xfId="54" applyFont="1" applyFill="1" applyBorder="1" applyAlignment="1" quotePrefix="1">
      <alignment horizontal="left"/>
      <protection/>
    </xf>
    <xf numFmtId="0" fontId="15" fillId="0" borderId="0" xfId="0" applyFont="1" applyFill="1" applyBorder="1" applyAlignment="1">
      <alignment/>
    </xf>
    <xf numFmtId="0" fontId="14" fillId="0" borderId="0" xfId="54" applyFont="1" applyFill="1" applyBorder="1">
      <alignment/>
      <protection/>
    </xf>
    <xf numFmtId="0" fontId="17" fillId="0" borderId="0" xfId="54" applyFont="1" applyFill="1" applyBorder="1">
      <alignment/>
      <protection/>
    </xf>
    <xf numFmtId="0" fontId="13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16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center"/>
      <protection/>
    </xf>
    <xf numFmtId="3" fontId="13" fillId="0" borderId="0" xfId="54" applyNumberFormat="1" applyFont="1" applyFill="1" applyBorder="1" applyAlignment="1">
      <alignment horizontal="left"/>
      <protection/>
    </xf>
    <xf numFmtId="0" fontId="13" fillId="0" borderId="0" xfId="40" applyFont="1" applyFill="1" applyBorder="1">
      <alignment/>
      <protection/>
    </xf>
    <xf numFmtId="0" fontId="13" fillId="0" borderId="0" xfId="40" applyFont="1" applyFill="1" applyBorder="1">
      <alignment/>
      <protection/>
    </xf>
    <xf numFmtId="0" fontId="14" fillId="0" borderId="0" xfId="54" applyFont="1" applyFill="1" applyBorder="1" quotePrefix="1">
      <alignment/>
      <protection/>
    </xf>
    <xf numFmtId="0" fontId="14" fillId="0" borderId="0" xfId="54" applyFont="1" applyFill="1" applyBorder="1" applyAlignment="1" quotePrefix="1">
      <alignment horizontal="left"/>
      <protection/>
    </xf>
    <xf numFmtId="0" fontId="13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left"/>
      <protection/>
    </xf>
    <xf numFmtId="0" fontId="13" fillId="0" borderId="0" xfId="54" applyFont="1" applyFill="1" applyBorder="1" applyAlignment="1">
      <alignment horizontal="left"/>
      <protection/>
    </xf>
    <xf numFmtId="0" fontId="13" fillId="0" borderId="0" xfId="54" applyFont="1" applyFill="1" applyBorder="1" applyAlignment="1" quotePrefix="1">
      <alignment horizontal="left"/>
      <protection/>
    </xf>
    <xf numFmtId="0" fontId="14" fillId="0" borderId="0" xfId="54" applyFont="1" applyFill="1" applyBorder="1" applyAlignment="1">
      <alignment horizontal="left"/>
      <protection/>
    </xf>
    <xf numFmtId="0" fontId="16" fillId="0" borderId="0" xfId="54" applyFont="1" applyFill="1" applyBorder="1" applyAlignment="1">
      <alignment horizontal="left"/>
      <protection/>
    </xf>
    <xf numFmtId="0" fontId="16" fillId="0" borderId="0" xfId="54" applyFont="1" applyFill="1" applyBorder="1" applyAlignment="1">
      <alignment horizontal="center"/>
      <protection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5" fillId="0" borderId="0" xfId="54" applyFill="1" applyBorder="1">
      <alignment/>
      <protection/>
    </xf>
    <xf numFmtId="0" fontId="5" fillId="0" borderId="0" xfId="54" applyFill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13" fillId="0" borderId="14" xfId="54" applyFont="1" applyBorder="1" applyAlignment="1">
      <alignment horizontal="left"/>
      <protection/>
    </xf>
    <xf numFmtId="0" fontId="13" fillId="0" borderId="0" xfId="54" applyFont="1" applyFill="1" applyBorder="1" applyAlignment="1">
      <alignment horizontal="right"/>
      <protection/>
    </xf>
    <xf numFmtId="0" fontId="14" fillId="0" borderId="13" xfId="54" applyFont="1" applyBorder="1" applyAlignment="1" quotePrefix="1">
      <alignment horizontal="left"/>
      <protection/>
    </xf>
    <xf numFmtId="0" fontId="14" fillId="0" borderId="15" xfId="54" applyFont="1" applyBorder="1" applyAlignment="1">
      <alignment horizontal="right"/>
      <protection/>
    </xf>
    <xf numFmtId="0" fontId="14" fillId="0" borderId="16" xfId="54" applyFont="1" applyBorder="1" applyAlignment="1">
      <alignment horizontal="right"/>
      <protection/>
    </xf>
    <xf numFmtId="0" fontId="14" fillId="0" borderId="17" xfId="54" applyFont="1" applyBorder="1">
      <alignment/>
      <protection/>
    </xf>
    <xf numFmtId="0" fontId="13" fillId="0" borderId="0" xfId="40" applyFont="1" applyFill="1" applyBorder="1" applyAlignment="1" quotePrefix="1">
      <alignment horizontal="right"/>
      <protection/>
    </xf>
    <xf numFmtId="0" fontId="0" fillId="0" borderId="0" xfId="0" applyBorder="1" applyAlignment="1">
      <alignment horizontal="centerContinuous"/>
    </xf>
    <xf numFmtId="0" fontId="17" fillId="0" borderId="0" xfId="54" applyFont="1" applyBorder="1" applyAlignment="1">
      <alignment horizontal="centerContinuous"/>
      <protection/>
    </xf>
    <xf numFmtId="0" fontId="16" fillId="0" borderId="0" xfId="54" applyFont="1" applyBorder="1" applyAlignment="1">
      <alignment horizontal="left"/>
      <protection/>
    </xf>
    <xf numFmtId="0" fontId="13" fillId="0" borderId="0" xfId="55" applyFont="1" applyBorder="1" applyAlignment="1">
      <alignment horizontal="left"/>
      <protection/>
    </xf>
    <xf numFmtId="0" fontId="14" fillId="0" borderId="17" xfId="54" applyFont="1" applyBorder="1" applyAlignment="1">
      <alignment horizontal="right"/>
      <protection/>
    </xf>
    <xf numFmtId="0" fontId="14" fillId="33" borderId="18" xfId="54" applyFont="1" applyFill="1" applyBorder="1" applyAlignment="1">
      <alignment horizontal="center"/>
      <protection/>
    </xf>
    <xf numFmtId="0" fontId="14" fillId="0" borderId="19" xfId="54" applyFont="1" applyBorder="1" applyAlignment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14" fillId="0" borderId="18" xfId="54" applyFont="1" applyBorder="1">
      <alignment/>
      <protection/>
    </xf>
    <xf numFmtId="3" fontId="14" fillId="0" borderId="0" xfId="54" applyNumberFormat="1" applyFont="1" applyFill="1" applyBorder="1" applyAlignment="1">
      <alignment horizontal="right"/>
      <protection/>
    </xf>
    <xf numFmtId="0" fontId="14" fillId="0" borderId="0" xfId="54" applyFont="1" applyBorder="1">
      <alignment/>
      <protection/>
    </xf>
    <xf numFmtId="0" fontId="13" fillId="33" borderId="20" xfId="54" applyFont="1" applyFill="1" applyBorder="1" applyAlignment="1">
      <alignment horizontal="center"/>
      <protection/>
    </xf>
    <xf numFmtId="0" fontId="13" fillId="0" borderId="21" xfId="54" applyFont="1" applyBorder="1">
      <alignment/>
      <protection/>
    </xf>
    <xf numFmtId="0" fontId="13" fillId="0" borderId="22" xfId="54" applyFont="1" applyFill="1" applyBorder="1">
      <alignment/>
      <protection/>
    </xf>
    <xf numFmtId="0" fontId="20" fillId="0" borderId="23" xfId="54" applyFont="1" applyBorder="1">
      <alignment/>
      <protection/>
    </xf>
    <xf numFmtId="0" fontId="13" fillId="35" borderId="14" xfId="54" applyFont="1" applyFill="1" applyBorder="1">
      <alignment/>
      <protection/>
    </xf>
    <xf numFmtId="0" fontId="13" fillId="35" borderId="24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right"/>
      <protection/>
    </xf>
    <xf numFmtId="3" fontId="13" fillId="34" borderId="0" xfId="54" applyNumberFormat="1" applyFont="1" applyFill="1" applyBorder="1" applyAlignment="1">
      <alignment horizontal="right"/>
      <protection/>
    </xf>
    <xf numFmtId="0" fontId="13" fillId="0" borderId="0" xfId="54" applyFont="1" applyBorder="1" applyAlignment="1">
      <alignment horizontal="center"/>
      <protection/>
    </xf>
    <xf numFmtId="0" fontId="13" fillId="33" borderId="25" xfId="54" applyFont="1" applyFill="1" applyBorder="1" applyAlignment="1">
      <alignment horizontal="center"/>
      <protection/>
    </xf>
    <xf numFmtId="0" fontId="13" fillId="0" borderId="25" xfId="54" applyFont="1" applyBorder="1">
      <alignment/>
      <protection/>
    </xf>
    <xf numFmtId="0" fontId="13" fillId="0" borderId="26" xfId="54" applyFont="1" applyBorder="1">
      <alignment/>
      <protection/>
    </xf>
    <xf numFmtId="0" fontId="13" fillId="0" borderId="0" xfId="54" applyFont="1" applyBorder="1">
      <alignment/>
      <protection/>
    </xf>
    <xf numFmtId="0" fontId="13" fillId="33" borderId="18" xfId="54" applyFont="1" applyFill="1" applyBorder="1" applyAlignment="1">
      <alignment horizontal="center"/>
      <protection/>
    </xf>
    <xf numFmtId="0" fontId="13" fillId="0" borderId="18" xfId="54" applyFont="1" applyBorder="1" applyAlignment="1">
      <alignment horizontal="left"/>
      <protection/>
    </xf>
    <xf numFmtId="0" fontId="13" fillId="0" borderId="18" xfId="54" applyFont="1" applyBorder="1">
      <alignment/>
      <protection/>
    </xf>
    <xf numFmtId="0" fontId="13" fillId="0" borderId="17" xfId="54" applyFont="1" applyBorder="1">
      <alignment/>
      <protection/>
    </xf>
    <xf numFmtId="0" fontId="13" fillId="0" borderId="27" xfId="54" applyFont="1" applyBorder="1" applyAlignment="1">
      <alignment horizontal="left"/>
      <protection/>
    </xf>
    <xf numFmtId="0" fontId="13" fillId="0" borderId="20" xfId="54" applyFont="1" applyBorder="1">
      <alignment/>
      <protection/>
    </xf>
    <xf numFmtId="0" fontId="13" fillId="0" borderId="28" xfId="54" applyFont="1" applyBorder="1">
      <alignment/>
      <protection/>
    </xf>
    <xf numFmtId="0" fontId="13" fillId="33" borderId="23" xfId="54" applyFont="1" applyFill="1" applyBorder="1" applyAlignment="1">
      <alignment horizontal="center"/>
      <protection/>
    </xf>
    <xf numFmtId="0" fontId="13" fillId="0" borderId="24" xfId="54" applyFont="1" applyBorder="1" applyAlignment="1" quotePrefix="1">
      <alignment horizontal="right"/>
      <protection/>
    </xf>
    <xf numFmtId="0" fontId="13" fillId="0" borderId="0" xfId="54" applyFont="1" applyBorder="1" applyAlignment="1">
      <alignment horizontal="right"/>
      <protection/>
    </xf>
    <xf numFmtId="0" fontId="13" fillId="0" borderId="23" xfId="54" applyFont="1" applyBorder="1">
      <alignment/>
      <protection/>
    </xf>
    <xf numFmtId="0" fontId="13" fillId="0" borderId="24" xfId="54" applyFont="1" applyBorder="1">
      <alignment/>
      <protection/>
    </xf>
    <xf numFmtId="0" fontId="13" fillId="0" borderId="20" xfId="54" applyFont="1" applyBorder="1" applyAlignment="1">
      <alignment horizontal="left"/>
      <protection/>
    </xf>
    <xf numFmtId="0" fontId="13" fillId="0" borderId="20" xfId="54" applyFont="1" applyBorder="1" applyAlignment="1">
      <alignment horizontal="right"/>
      <protection/>
    </xf>
    <xf numFmtId="0" fontId="13" fillId="0" borderId="28" xfId="54" applyFont="1" applyBorder="1" applyAlignment="1">
      <alignment horizontal="right"/>
      <protection/>
    </xf>
    <xf numFmtId="0" fontId="13" fillId="0" borderId="23" xfId="54" applyFont="1" applyBorder="1" applyAlignment="1">
      <alignment horizontal="left"/>
      <protection/>
    </xf>
    <xf numFmtId="0" fontId="13" fillId="33" borderId="29" xfId="54" applyFont="1" applyFill="1" applyBorder="1" applyAlignment="1">
      <alignment horizontal="center"/>
      <protection/>
    </xf>
    <xf numFmtId="0" fontId="13" fillId="0" borderId="29" xfId="54" applyFont="1" applyBorder="1" applyAlignment="1" quotePrefix="1">
      <alignment horizontal="left"/>
      <protection/>
    </xf>
    <xf numFmtId="0" fontId="13" fillId="0" borderId="29" xfId="54" applyFont="1" applyBorder="1" applyAlignment="1">
      <alignment horizontal="right"/>
      <protection/>
    </xf>
    <xf numFmtId="0" fontId="13" fillId="0" borderId="15" xfId="54" applyFont="1" applyBorder="1" applyAlignment="1">
      <alignment horizontal="right"/>
      <protection/>
    </xf>
    <xf numFmtId="0" fontId="13" fillId="35" borderId="15" xfId="54" applyFont="1" applyFill="1" applyBorder="1" applyAlignment="1">
      <alignment horizontal="right"/>
      <protection/>
    </xf>
    <xf numFmtId="0" fontId="14" fillId="0" borderId="0" xfId="54" applyFont="1" applyBorder="1" applyAlignment="1">
      <alignment horizontal="right"/>
      <protection/>
    </xf>
    <xf numFmtId="0" fontId="14" fillId="0" borderId="29" xfId="54" applyFont="1" applyBorder="1" applyAlignment="1" quotePrefix="1">
      <alignment horizontal="left"/>
      <protection/>
    </xf>
    <xf numFmtId="0" fontId="14" fillId="0" borderId="29" xfId="54" applyFont="1" applyBorder="1" applyAlignment="1">
      <alignment horizontal="right"/>
      <protection/>
    </xf>
    <xf numFmtId="0" fontId="13" fillId="0" borderId="20" xfId="54" applyFont="1" applyBorder="1" applyAlignment="1" quotePrefix="1">
      <alignment horizontal="right"/>
      <protection/>
    </xf>
    <xf numFmtId="0" fontId="13" fillId="0" borderId="28" xfId="54" applyFont="1" applyBorder="1" applyAlignment="1" quotePrefix="1">
      <alignment horizontal="right"/>
      <protection/>
    </xf>
    <xf numFmtId="0" fontId="13" fillId="0" borderId="29" xfId="54" applyFont="1" applyBorder="1" applyAlignment="1">
      <alignment horizontal="left"/>
      <protection/>
    </xf>
    <xf numFmtId="0" fontId="13" fillId="33" borderId="13" xfId="54" applyFont="1" applyFill="1" applyBorder="1" applyAlignment="1">
      <alignment horizontal="center"/>
      <protection/>
    </xf>
    <xf numFmtId="0" fontId="13" fillId="0" borderId="13" xfId="54" applyFont="1" applyBorder="1" applyAlignment="1">
      <alignment horizontal="left"/>
      <protection/>
    </xf>
    <xf numFmtId="0" fontId="14" fillId="33" borderId="29" xfId="54" applyFont="1" applyFill="1" applyBorder="1" applyAlignment="1">
      <alignment horizontal="center"/>
      <protection/>
    </xf>
    <xf numFmtId="0" fontId="14" fillId="0" borderId="30" xfId="54" applyFont="1" applyBorder="1" applyAlignment="1" quotePrefix="1">
      <alignment horizontal="left"/>
      <protection/>
    </xf>
    <xf numFmtId="0" fontId="14" fillId="0" borderId="29" xfId="54" applyFont="1" applyBorder="1">
      <alignment/>
      <protection/>
    </xf>
    <xf numFmtId="0" fontId="14" fillId="0" borderId="15" xfId="54" applyFont="1" applyBorder="1">
      <alignment/>
      <protection/>
    </xf>
    <xf numFmtId="0" fontId="14" fillId="0" borderId="29" xfId="54" applyFont="1" applyBorder="1" applyAlignment="1" quotePrefix="1">
      <alignment horizontal="left"/>
      <protection/>
    </xf>
    <xf numFmtId="0" fontId="13" fillId="0" borderId="0" xfId="54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54" applyFont="1" applyFill="1" applyBorder="1">
      <alignment/>
      <protection/>
    </xf>
    <xf numFmtId="3" fontId="14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0" fontId="13" fillId="0" borderId="0" xfId="54" applyFont="1" applyBorder="1" applyAlignment="1">
      <alignment horizontal="left"/>
      <protection/>
    </xf>
    <xf numFmtId="3" fontId="13" fillId="34" borderId="0" xfId="55" applyNumberFormat="1" applyFont="1" applyFill="1" applyBorder="1">
      <alignment/>
      <protection/>
    </xf>
    <xf numFmtId="0" fontId="13" fillId="0" borderId="0" xfId="55" applyFont="1" applyBorder="1">
      <alignment/>
      <protection/>
    </xf>
    <xf numFmtId="0" fontId="14" fillId="0" borderId="30" xfId="54" applyFont="1" applyBorder="1" applyAlignment="1" quotePrefix="1">
      <alignment horizontal="left"/>
      <protection/>
    </xf>
    <xf numFmtId="0" fontId="14" fillId="0" borderId="29" xfId="54" applyFont="1" applyBorder="1">
      <alignment/>
      <protection/>
    </xf>
    <xf numFmtId="0" fontId="14" fillId="0" borderId="19" xfId="54" applyFont="1" applyBorder="1" applyAlignment="1" quotePrefix="1">
      <alignment horizontal="left"/>
      <protection/>
    </xf>
    <xf numFmtId="0" fontId="14" fillId="33" borderId="13" xfId="54" applyFont="1" applyFill="1" applyBorder="1" applyAlignment="1">
      <alignment horizontal="center"/>
      <protection/>
    </xf>
    <xf numFmtId="0" fontId="14" fillId="0" borderId="13" xfId="54" applyFont="1" applyBorder="1" applyAlignment="1" quotePrefix="1">
      <alignment horizontal="left"/>
      <protection/>
    </xf>
    <xf numFmtId="0" fontId="14" fillId="33" borderId="0" xfId="54" applyFont="1" applyFill="1" applyBorder="1" applyAlignment="1">
      <alignment horizontal="center"/>
      <protection/>
    </xf>
    <xf numFmtId="0" fontId="13" fillId="0" borderId="0" xfId="40" applyFont="1" applyBorder="1" applyAlignment="1" quotePrefix="1">
      <alignment horizontal="right"/>
      <protection/>
    </xf>
    <xf numFmtId="0" fontId="13" fillId="0" borderId="0" xfId="55" applyFont="1" applyBorder="1" applyAlignment="1">
      <alignment horizontal="left"/>
      <protection/>
    </xf>
    <xf numFmtId="0" fontId="13" fillId="0" borderId="0" xfId="40" applyFont="1" applyBorder="1">
      <alignment/>
      <protection/>
    </xf>
    <xf numFmtId="4" fontId="13" fillId="0" borderId="0" xfId="40" applyNumberFormat="1" applyFont="1">
      <alignment/>
      <protection/>
    </xf>
    <xf numFmtId="0" fontId="13" fillId="0" borderId="0" xfId="40" applyFont="1" applyFill="1" applyBorder="1" applyAlignment="1" quotePrefix="1">
      <alignment horizontal="right"/>
      <protection/>
    </xf>
    <xf numFmtId="0" fontId="13" fillId="0" borderId="0" xfId="55" applyFont="1" applyFill="1" applyBorder="1" applyAlignment="1">
      <alignment horizontal="center"/>
      <protection/>
    </xf>
    <xf numFmtId="3" fontId="13" fillId="0" borderId="0" xfId="54" applyNumberFormat="1" applyFont="1" applyFill="1" applyBorder="1" applyAlignment="1">
      <alignment horizontal="left"/>
      <protection/>
    </xf>
    <xf numFmtId="0" fontId="14" fillId="0" borderId="0" xfId="54" applyFont="1" applyFill="1" applyBorder="1" quotePrefix="1">
      <alignment/>
      <protection/>
    </xf>
    <xf numFmtId="0" fontId="14" fillId="0" borderId="0" xfId="54" applyFont="1" applyFill="1" applyBorder="1" applyAlignment="1" quotePrefix="1">
      <alignment horizontal="left"/>
      <protection/>
    </xf>
    <xf numFmtId="0" fontId="13" fillId="33" borderId="0" xfId="54" applyFont="1" applyFill="1" applyBorder="1">
      <alignment/>
      <protection/>
    </xf>
    <xf numFmtId="0" fontId="13" fillId="0" borderId="0" xfId="54" applyFont="1" applyFill="1" applyBorder="1" applyAlignment="1">
      <alignment horizontal="right"/>
      <protection/>
    </xf>
    <xf numFmtId="1" fontId="13" fillId="0" borderId="0" xfId="40" applyNumberFormat="1" applyFont="1" applyBorder="1">
      <alignment/>
      <protection/>
    </xf>
    <xf numFmtId="4" fontId="13" fillId="0" borderId="0" xfId="40" applyNumberFormat="1" applyFont="1" applyBorder="1">
      <alignment/>
      <protection/>
    </xf>
    <xf numFmtId="0" fontId="13" fillId="0" borderId="0" xfId="40" applyFont="1" applyAlignment="1">
      <alignment horizontal="center"/>
      <protection/>
    </xf>
    <xf numFmtId="0" fontId="13" fillId="0" borderId="25" xfId="54" applyFont="1" applyBorder="1" applyAlignment="1">
      <alignment horizontal="center"/>
      <protection/>
    </xf>
    <xf numFmtId="0" fontId="13" fillId="0" borderId="31" xfId="54" applyFont="1" applyBorder="1" applyAlignment="1">
      <alignment horizontal="center"/>
      <protection/>
    </xf>
    <xf numFmtId="0" fontId="13" fillId="0" borderId="32" xfId="54" applyFont="1" applyFill="1" applyBorder="1" applyAlignment="1">
      <alignment horizontal="center"/>
      <protection/>
    </xf>
    <xf numFmtId="0" fontId="14" fillId="0" borderId="18" xfId="54" applyFont="1" applyBorder="1" applyAlignment="1" quotePrefix="1">
      <alignment horizontal="left"/>
      <protection/>
    </xf>
    <xf numFmtId="0" fontId="13" fillId="0" borderId="33" xfId="54" applyFont="1" applyFill="1" applyBorder="1" applyAlignment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8" xfId="54" applyFont="1" applyBorder="1" applyAlignment="1">
      <alignment horizontal="center"/>
      <protection/>
    </xf>
    <xf numFmtId="0" fontId="13" fillId="0" borderId="33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right"/>
      <protection/>
    </xf>
    <xf numFmtId="3" fontId="13" fillId="0" borderId="0" xfId="54" applyNumberFormat="1" applyFont="1" applyFill="1" applyBorder="1" applyAlignment="1" quotePrefix="1">
      <alignment horizontal="right"/>
      <protection/>
    </xf>
    <xf numFmtId="0" fontId="13" fillId="0" borderId="0" xfId="54" applyFont="1" applyFill="1" applyBorder="1" quotePrefix="1">
      <alignment/>
      <protection/>
    </xf>
    <xf numFmtId="0" fontId="13" fillId="0" borderId="34" xfId="40" applyFont="1" applyBorder="1">
      <alignment/>
      <protection/>
    </xf>
    <xf numFmtId="0" fontId="13" fillId="0" borderId="35" xfId="54" applyFont="1" applyBorder="1">
      <alignment/>
      <protection/>
    </xf>
    <xf numFmtId="0" fontId="16" fillId="0" borderId="0" xfId="54" applyFont="1" applyFill="1" applyBorder="1" applyAlignment="1">
      <alignment horizontal="centerContinuous"/>
      <protection/>
    </xf>
    <xf numFmtId="0" fontId="13" fillId="0" borderId="0" xfId="55" applyFont="1" applyFill="1" applyBorder="1" applyAlignment="1">
      <alignment horizontal="centerContinuous"/>
      <protection/>
    </xf>
    <xf numFmtId="0" fontId="6" fillId="0" borderId="0" xfId="54" applyFont="1" applyFill="1" applyBorder="1">
      <alignment/>
      <protection/>
    </xf>
    <xf numFmtId="0" fontId="18" fillId="0" borderId="0" xfId="54" applyFont="1" applyFill="1" applyBorder="1" applyAlignment="1">
      <alignment horizontal="right"/>
      <protection/>
    </xf>
    <xf numFmtId="0" fontId="7" fillId="0" borderId="0" xfId="54" applyFont="1" applyFill="1" applyBorder="1">
      <alignment/>
      <protection/>
    </xf>
    <xf numFmtId="4" fontId="13" fillId="0" borderId="0" xfId="40" applyNumberFormat="1" applyFont="1" applyFill="1" applyBorder="1">
      <alignment/>
      <protection/>
    </xf>
    <xf numFmtId="0" fontId="7" fillId="0" borderId="0" xfId="54" applyFont="1" applyFill="1" applyBorder="1" applyAlignment="1">
      <alignment horizontal="centerContinuous"/>
      <protection/>
    </xf>
    <xf numFmtId="0" fontId="15" fillId="0" borderId="0" xfId="54" applyFont="1" applyFill="1" applyBorder="1">
      <alignment/>
      <protection/>
    </xf>
    <xf numFmtId="1" fontId="13" fillId="0" borderId="0" xfId="40" applyNumberFormat="1" applyFont="1" applyFill="1" applyBorder="1">
      <alignment/>
      <protection/>
    </xf>
    <xf numFmtId="0" fontId="13" fillId="0" borderId="0" xfId="55" applyFont="1" applyFill="1" applyBorder="1">
      <alignment/>
      <protection/>
    </xf>
    <xf numFmtId="0" fontId="21" fillId="0" borderId="0" xfId="54" applyFont="1">
      <alignment/>
      <protection/>
    </xf>
    <xf numFmtId="0" fontId="13" fillId="35" borderId="25" xfId="40" applyFont="1" applyFill="1" applyBorder="1" applyAlignment="1">
      <alignment horizontal="centerContinuous"/>
      <protection/>
    </xf>
    <xf numFmtId="0" fontId="13" fillId="35" borderId="25" xfId="54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13" fillId="0" borderId="36" xfId="54" applyFont="1" applyBorder="1">
      <alignment/>
      <protection/>
    </xf>
    <xf numFmtId="0" fontId="16" fillId="0" borderId="0" xfId="54" applyFont="1" applyAlignment="1">
      <alignment horizontal="center"/>
      <protection/>
    </xf>
    <xf numFmtId="0" fontId="12" fillId="0" borderId="0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13" fillId="0" borderId="37" xfId="54" applyFont="1" applyBorder="1" applyAlignment="1">
      <alignment horizontal="right"/>
      <protection/>
    </xf>
    <xf numFmtId="0" fontId="21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right"/>
    </xf>
    <xf numFmtId="0" fontId="13" fillId="35" borderId="38" xfId="54" applyFont="1" applyFill="1" applyBorder="1" applyAlignment="1">
      <alignment horizontal="right"/>
      <protection/>
    </xf>
    <xf numFmtId="0" fontId="13" fillId="0" borderId="38" xfId="54" applyFont="1" applyBorder="1" applyAlignment="1">
      <alignment horizontal="right"/>
      <protection/>
    </xf>
    <xf numFmtId="0" fontId="13" fillId="0" borderId="35" xfId="54" applyFont="1" applyBorder="1" applyAlignment="1" quotePrefix="1">
      <alignment horizontal="right"/>
      <protection/>
    </xf>
    <xf numFmtId="0" fontId="13" fillId="0" borderId="23" xfId="54" applyFont="1" applyBorder="1" applyAlignment="1" quotePrefix="1">
      <alignment horizontal="right"/>
      <protection/>
    </xf>
    <xf numFmtId="0" fontId="13" fillId="0" borderId="29" xfId="54" applyFont="1" applyBorder="1">
      <alignment/>
      <protection/>
    </xf>
    <xf numFmtId="0" fontId="14" fillId="0" borderId="18" xfId="54" applyFont="1" applyFill="1" applyBorder="1">
      <alignment/>
      <protection/>
    </xf>
    <xf numFmtId="0" fontId="20" fillId="0" borderId="29" xfId="54" applyFont="1" applyBorder="1">
      <alignment/>
      <protection/>
    </xf>
    <xf numFmtId="0" fontId="13" fillId="35" borderId="29" xfId="54" applyFont="1" applyFill="1" applyBorder="1">
      <alignment/>
      <protection/>
    </xf>
    <xf numFmtId="0" fontId="13" fillId="0" borderId="25" xfId="54" applyFont="1" applyFill="1" applyBorder="1">
      <alignment/>
      <protection/>
    </xf>
    <xf numFmtId="0" fontId="13" fillId="0" borderId="18" xfId="54" applyFont="1" applyFill="1" applyBorder="1">
      <alignment/>
      <protection/>
    </xf>
    <xf numFmtId="0" fontId="13" fillId="0" borderId="29" xfId="54" applyFont="1" applyFill="1" applyBorder="1" applyAlignment="1" quotePrefix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9" fillId="0" borderId="0" xfId="0" applyFont="1" applyAlignment="1">
      <alignment/>
    </xf>
    <xf numFmtId="0" fontId="6" fillId="0" borderId="0" xfId="56" applyFont="1">
      <alignment/>
      <protection/>
    </xf>
    <xf numFmtId="0" fontId="7" fillId="0" borderId="0" xfId="54" applyFont="1">
      <alignment/>
      <protection/>
    </xf>
    <xf numFmtId="0" fontId="9" fillId="0" borderId="0" xfId="0" applyFont="1" applyAlignment="1">
      <alignment horizontal="right"/>
    </xf>
    <xf numFmtId="0" fontId="18" fillId="33" borderId="0" xfId="54" applyFont="1" applyFill="1" applyBorder="1" applyAlignment="1">
      <alignment horizontal="right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 applyBorder="1">
      <alignment/>
      <protection/>
    </xf>
    <xf numFmtId="0" fontId="7" fillId="0" borderId="0" xfId="0" applyFont="1" applyAlignment="1">
      <alignment/>
    </xf>
    <xf numFmtId="0" fontId="7" fillId="0" borderId="0" xfId="54" applyFont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0" xfId="56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0" applyFont="1" applyAlignment="1">
      <alignment/>
    </xf>
    <xf numFmtId="0" fontId="14" fillId="0" borderId="0" xfId="54" applyFont="1">
      <alignment/>
      <protection/>
    </xf>
    <xf numFmtId="0" fontId="8" fillId="0" borderId="0" xfId="56" applyFont="1" applyAlignment="1">
      <alignment horizontal="centerContinuous"/>
      <protection/>
    </xf>
    <xf numFmtId="0" fontId="13" fillId="33" borderId="25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9" fillId="33" borderId="0" xfId="54" applyFont="1" applyFill="1">
      <alignment/>
      <protection/>
    </xf>
    <xf numFmtId="0" fontId="13" fillId="33" borderId="13" xfId="54" applyFont="1" applyFill="1" applyBorder="1" applyAlignment="1">
      <alignment horizontal="center"/>
      <protection/>
    </xf>
    <xf numFmtId="0" fontId="13" fillId="33" borderId="0" xfId="54" applyFont="1" applyFill="1" applyBorder="1" applyAlignment="1">
      <alignment horizontal="center"/>
      <protection/>
    </xf>
    <xf numFmtId="0" fontId="13" fillId="0" borderId="0" xfId="40" applyFont="1">
      <alignment/>
      <protection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/>
    </xf>
    <xf numFmtId="0" fontId="14" fillId="0" borderId="0" xfId="54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9" fillId="0" borderId="0" xfId="54" applyFont="1" applyFill="1" applyBorder="1">
      <alignment/>
      <protection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54" applyFont="1" applyBorder="1">
      <alignment/>
      <protection/>
    </xf>
    <xf numFmtId="3" fontId="14" fillId="0" borderId="0" xfId="55" applyNumberFormat="1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>
      <alignment/>
      <protection/>
    </xf>
    <xf numFmtId="0" fontId="9" fillId="0" borderId="31" xfId="54" applyFont="1" applyFill="1" applyBorder="1" applyAlignment="1">
      <alignment horizontal="center"/>
      <protection/>
    </xf>
    <xf numFmtId="3" fontId="9" fillId="0" borderId="39" xfId="54" applyNumberFormat="1" applyFont="1" applyFill="1" applyBorder="1" applyAlignment="1">
      <alignment horizontal="left"/>
      <protection/>
    </xf>
    <xf numFmtId="3" fontId="14" fillId="0" borderId="0" xfId="54" applyNumberFormat="1" applyFont="1" applyFill="1" applyBorder="1" applyAlignment="1">
      <alignment horizontal="right"/>
      <protection/>
    </xf>
    <xf numFmtId="0" fontId="9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54" applyFont="1" applyFill="1" applyBorder="1">
      <alignment/>
      <protection/>
    </xf>
    <xf numFmtId="0" fontId="7" fillId="35" borderId="13" xfId="54" applyFont="1" applyFill="1" applyBorder="1" applyAlignment="1">
      <alignment horizontal="center"/>
      <protection/>
    </xf>
    <xf numFmtId="0" fontId="7" fillId="0" borderId="40" xfId="54" applyFont="1" applyFill="1" applyBorder="1">
      <alignment/>
      <protection/>
    </xf>
    <xf numFmtId="0" fontId="7" fillId="0" borderId="13" xfId="0" applyFont="1" applyFill="1" applyBorder="1" applyAlignment="1">
      <alignment/>
    </xf>
    <xf numFmtId="0" fontId="13" fillId="0" borderId="0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7" fillId="0" borderId="23" xfId="54" applyFont="1" applyFill="1" applyBorder="1" applyAlignment="1">
      <alignment horizontal="center"/>
      <protection/>
    </xf>
    <xf numFmtId="0" fontId="7" fillId="0" borderId="41" xfId="54" applyFont="1" applyBorder="1">
      <alignment/>
      <protection/>
    </xf>
    <xf numFmtId="0" fontId="7" fillId="0" borderId="23" xfId="0" applyFont="1" applyBorder="1" applyAlignment="1">
      <alignment/>
    </xf>
    <xf numFmtId="0" fontId="13" fillId="34" borderId="0" xfId="54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40" applyFont="1" applyBorder="1">
      <alignment/>
      <protection/>
    </xf>
    <xf numFmtId="0" fontId="11" fillId="0" borderId="0" xfId="40" applyFont="1">
      <alignment/>
      <protection/>
    </xf>
    <xf numFmtId="0" fontId="13" fillId="0" borderId="0" xfId="55" applyFont="1">
      <alignment/>
      <protection/>
    </xf>
    <xf numFmtId="3" fontId="13" fillId="0" borderId="0" xfId="55" applyNumberFormat="1" applyFont="1" applyFill="1" applyBorder="1">
      <alignment/>
      <protection/>
    </xf>
    <xf numFmtId="3" fontId="13" fillId="34" borderId="0" xfId="55" applyNumberFormat="1" applyFont="1" applyFill="1" applyBorder="1">
      <alignment/>
      <protection/>
    </xf>
    <xf numFmtId="0" fontId="13" fillId="0" borderId="0" xfId="55" applyFont="1" applyBorder="1">
      <alignment/>
      <protection/>
    </xf>
    <xf numFmtId="0" fontId="13" fillId="33" borderId="20" xfId="54" applyFont="1" applyFill="1" applyBorder="1" applyAlignment="1">
      <alignment horizontal="center"/>
      <protection/>
    </xf>
    <xf numFmtId="0" fontId="13" fillId="0" borderId="21" xfId="54" applyFont="1" applyBorder="1">
      <alignment/>
      <protection/>
    </xf>
    <xf numFmtId="0" fontId="13" fillId="0" borderId="22" xfId="54" applyFont="1" applyFill="1" applyBorder="1">
      <alignment/>
      <protection/>
    </xf>
    <xf numFmtId="0" fontId="13" fillId="0" borderId="23" xfId="54" applyFont="1" applyBorder="1">
      <alignment/>
      <protection/>
    </xf>
    <xf numFmtId="0" fontId="13" fillId="35" borderId="14" xfId="54" applyFont="1" applyFill="1" applyBorder="1">
      <alignment/>
      <protection/>
    </xf>
    <xf numFmtId="0" fontId="13" fillId="35" borderId="24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right"/>
      <protection/>
    </xf>
    <xf numFmtId="3" fontId="13" fillId="34" borderId="0" xfId="54" applyNumberFormat="1" applyFont="1" applyFill="1" applyBorder="1" applyAlignment="1">
      <alignment horizontal="right"/>
      <protection/>
    </xf>
    <xf numFmtId="0" fontId="13" fillId="0" borderId="0" xfId="54" applyFont="1" applyBorder="1" applyAlignment="1">
      <alignment horizontal="center"/>
      <protection/>
    </xf>
    <xf numFmtId="0" fontId="13" fillId="0" borderId="25" xfId="54" applyFont="1" applyBorder="1">
      <alignment/>
      <protection/>
    </xf>
    <xf numFmtId="0" fontId="13" fillId="0" borderId="42" xfId="54" applyFont="1" applyBorder="1">
      <alignment/>
      <protection/>
    </xf>
    <xf numFmtId="0" fontId="13" fillId="35" borderId="25" xfId="54" applyFont="1" applyFill="1" applyBorder="1">
      <alignment/>
      <protection/>
    </xf>
    <xf numFmtId="0" fontId="13" fillId="0" borderId="26" xfId="54" applyFont="1" applyBorder="1">
      <alignment/>
      <protection/>
    </xf>
    <xf numFmtId="0" fontId="13" fillId="0" borderId="0" xfId="54" applyFont="1" applyBorder="1">
      <alignment/>
      <protection/>
    </xf>
    <xf numFmtId="0" fontId="13" fillId="33" borderId="18" xfId="54" applyFont="1" applyFill="1" applyBorder="1" applyAlignment="1">
      <alignment horizontal="center"/>
      <protection/>
    </xf>
    <xf numFmtId="0" fontId="13" fillId="0" borderId="18" xfId="54" applyFont="1" applyBorder="1" applyAlignment="1">
      <alignment horizontal="left"/>
      <protection/>
    </xf>
    <xf numFmtId="0" fontId="13" fillId="0" borderId="43" xfId="54" applyFont="1" applyBorder="1">
      <alignment/>
      <protection/>
    </xf>
    <xf numFmtId="0" fontId="13" fillId="35" borderId="18" xfId="54" applyFont="1" applyFill="1" applyBorder="1">
      <alignment/>
      <protection/>
    </xf>
    <xf numFmtId="0" fontId="13" fillId="0" borderId="18" xfId="54" applyFont="1" applyBorder="1">
      <alignment/>
      <protection/>
    </xf>
    <xf numFmtId="0" fontId="13" fillId="0" borderId="17" xfId="54" applyFont="1" applyBorder="1">
      <alignment/>
      <protection/>
    </xf>
    <xf numFmtId="0" fontId="13" fillId="0" borderId="27" xfId="54" applyFont="1" applyBorder="1" applyAlignment="1">
      <alignment horizontal="left"/>
      <protection/>
    </xf>
    <xf numFmtId="0" fontId="13" fillId="0" borderId="44" xfId="54" applyFont="1" applyBorder="1">
      <alignment/>
      <protection/>
    </xf>
    <xf numFmtId="0" fontId="13" fillId="0" borderId="20" xfId="54" applyFont="1" applyBorder="1">
      <alignment/>
      <protection/>
    </xf>
    <xf numFmtId="0" fontId="13" fillId="0" borderId="28" xfId="54" applyFont="1" applyBorder="1">
      <alignment/>
      <protection/>
    </xf>
    <xf numFmtId="0" fontId="14" fillId="33" borderId="29" xfId="54" applyFont="1" applyFill="1" applyBorder="1" applyAlignment="1">
      <alignment horizontal="center"/>
      <protection/>
    </xf>
    <xf numFmtId="0" fontId="14" fillId="0" borderId="30" xfId="54" applyFont="1" applyBorder="1" applyAlignment="1" quotePrefix="1">
      <alignment horizontal="left"/>
      <protection/>
    </xf>
    <xf numFmtId="0" fontId="14" fillId="0" borderId="45" xfId="54" applyFont="1" applyBorder="1">
      <alignment/>
      <protection/>
    </xf>
    <xf numFmtId="0" fontId="14" fillId="0" borderId="29" xfId="54" applyFont="1" applyBorder="1">
      <alignment/>
      <protection/>
    </xf>
    <xf numFmtId="0" fontId="14" fillId="0" borderId="15" xfId="54" applyFont="1" applyBorder="1">
      <alignment/>
      <protection/>
    </xf>
    <xf numFmtId="0" fontId="14" fillId="35" borderId="45" xfId="54" applyFont="1" applyFill="1" applyBorder="1">
      <alignment/>
      <protection/>
    </xf>
    <xf numFmtId="0" fontId="14" fillId="0" borderId="29" xfId="54" applyFont="1" applyFill="1" applyBorder="1">
      <alignment/>
      <protection/>
    </xf>
    <xf numFmtId="0" fontId="14" fillId="33" borderId="18" xfId="54" applyFont="1" applyFill="1" applyBorder="1" applyAlignment="1">
      <alignment horizontal="center"/>
      <protection/>
    </xf>
    <xf numFmtId="0" fontId="14" fillId="0" borderId="19" xfId="54" applyFont="1" applyBorder="1" applyAlignment="1" quotePrefix="1">
      <alignment horizontal="left"/>
      <protection/>
    </xf>
    <xf numFmtId="0" fontId="14" fillId="35" borderId="43" xfId="54" applyFont="1" applyFill="1" applyBorder="1">
      <alignment/>
      <protection/>
    </xf>
    <xf numFmtId="0" fontId="14" fillId="0" borderId="18" xfId="54" applyFont="1" applyFill="1" applyBorder="1">
      <alignment/>
      <protection/>
    </xf>
    <xf numFmtId="0" fontId="14" fillId="0" borderId="17" xfId="54" applyFont="1" applyBorder="1">
      <alignment/>
      <protection/>
    </xf>
    <xf numFmtId="0" fontId="13" fillId="33" borderId="23" xfId="54" applyFont="1" applyFill="1" applyBorder="1" applyAlignment="1">
      <alignment horizontal="center"/>
      <protection/>
    </xf>
    <xf numFmtId="0" fontId="13" fillId="0" borderId="14" xfId="54" applyFont="1" applyBorder="1" applyAlignment="1">
      <alignment horizontal="left"/>
      <protection/>
    </xf>
    <xf numFmtId="0" fontId="13" fillId="0" borderId="22" xfId="54" applyFont="1" applyBorder="1" applyAlignment="1" quotePrefix="1">
      <alignment horizontal="right"/>
      <protection/>
    </xf>
    <xf numFmtId="0" fontId="13" fillId="0" borderId="24" xfId="54" applyFont="1" applyBorder="1" applyAlignment="1" quotePrefix="1">
      <alignment horizontal="right"/>
      <protection/>
    </xf>
    <xf numFmtId="0" fontId="13" fillId="0" borderId="0" xfId="54" applyFont="1" applyBorder="1" applyAlignment="1">
      <alignment horizontal="right"/>
      <protection/>
    </xf>
    <xf numFmtId="0" fontId="13" fillId="0" borderId="22" xfId="54" applyFont="1" applyBorder="1">
      <alignment/>
      <protection/>
    </xf>
    <xf numFmtId="0" fontId="13" fillId="0" borderId="24" xfId="54" applyFont="1" applyBorder="1">
      <alignment/>
      <protection/>
    </xf>
    <xf numFmtId="0" fontId="13" fillId="0" borderId="20" xfId="54" applyFont="1" applyBorder="1" applyAlignment="1">
      <alignment horizontal="left"/>
      <protection/>
    </xf>
    <xf numFmtId="0" fontId="13" fillId="0" borderId="25" xfId="54" applyFont="1" applyBorder="1" applyAlignment="1">
      <alignment horizontal="right"/>
      <protection/>
    </xf>
    <xf numFmtId="0" fontId="13" fillId="0" borderId="20" xfId="54" applyFont="1" applyBorder="1" applyAlignment="1">
      <alignment horizontal="right"/>
      <protection/>
    </xf>
    <xf numFmtId="0" fontId="13" fillId="0" borderId="28" xfId="54" applyFont="1" applyBorder="1" applyAlignment="1">
      <alignment horizontal="right"/>
      <protection/>
    </xf>
    <xf numFmtId="0" fontId="14" fillId="0" borderId="29" xfId="54" applyFont="1" applyBorder="1" applyAlignment="1" quotePrefix="1">
      <alignment horizontal="left"/>
      <protection/>
    </xf>
    <xf numFmtId="0" fontId="14" fillId="0" borderId="29" xfId="54" applyFont="1" applyBorder="1" applyAlignment="1">
      <alignment horizontal="right"/>
      <protection/>
    </xf>
    <xf numFmtId="0" fontId="14" fillId="0" borderId="15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0" fontId="14" fillId="0" borderId="0" xfId="54" applyFont="1" applyBorder="1" applyAlignment="1">
      <alignment horizontal="right"/>
      <protection/>
    </xf>
    <xf numFmtId="0" fontId="14" fillId="0" borderId="29" xfId="54" applyFont="1" applyFill="1" applyBorder="1" applyAlignment="1">
      <alignment horizontal="right"/>
      <protection/>
    </xf>
    <xf numFmtId="0" fontId="14" fillId="0" borderId="18" xfId="54" applyFont="1" applyFill="1" applyBorder="1" applyAlignment="1">
      <alignment horizontal="right"/>
      <protection/>
    </xf>
    <xf numFmtId="0" fontId="14" fillId="0" borderId="17" xfId="54" applyFont="1" applyBorder="1" applyAlignment="1">
      <alignment horizontal="right"/>
      <protection/>
    </xf>
    <xf numFmtId="0" fontId="13" fillId="0" borderId="23" xfId="54" applyFont="1" applyBorder="1" applyAlignment="1">
      <alignment horizontal="left"/>
      <protection/>
    </xf>
    <xf numFmtId="0" fontId="13" fillId="0" borderId="23" xfId="54" applyFont="1" applyBorder="1" applyAlignment="1">
      <alignment horizontal="right"/>
      <protection/>
    </xf>
    <xf numFmtId="0" fontId="13" fillId="33" borderId="29" xfId="54" applyFont="1" applyFill="1" applyBorder="1" applyAlignment="1">
      <alignment horizontal="center"/>
      <protection/>
    </xf>
    <xf numFmtId="0" fontId="13" fillId="0" borderId="29" xfId="54" applyFont="1" applyBorder="1" applyAlignment="1" quotePrefix="1">
      <alignment horizontal="left"/>
      <protection/>
    </xf>
    <xf numFmtId="0" fontId="13" fillId="0" borderId="45" xfId="54" applyFont="1" applyBorder="1">
      <alignment/>
      <protection/>
    </xf>
    <xf numFmtId="0" fontId="13" fillId="35" borderId="31" xfId="54" applyFont="1" applyFill="1" applyBorder="1" applyAlignment="1">
      <alignment horizontal="right"/>
      <protection/>
    </xf>
    <xf numFmtId="0" fontId="13" fillId="0" borderId="29" xfId="54" applyFont="1" applyBorder="1" applyAlignment="1">
      <alignment horizontal="right"/>
      <protection/>
    </xf>
    <xf numFmtId="0" fontId="13" fillId="0" borderId="15" xfId="54" applyFont="1" applyBorder="1" applyAlignment="1">
      <alignment horizontal="right"/>
      <protection/>
    </xf>
    <xf numFmtId="0" fontId="13" fillId="0" borderId="45" xfId="54" applyFont="1" applyBorder="1" applyAlignment="1" quotePrefix="1">
      <alignment horizontal="right"/>
      <protection/>
    </xf>
    <xf numFmtId="0" fontId="13" fillId="35" borderId="29" xfId="54" applyFont="1" applyFill="1" applyBorder="1" applyAlignment="1">
      <alignment horizontal="right"/>
      <protection/>
    </xf>
    <xf numFmtId="0" fontId="13" fillId="35" borderId="15" xfId="54" applyFont="1" applyFill="1" applyBorder="1" applyAlignment="1">
      <alignment horizontal="right"/>
      <protection/>
    </xf>
    <xf numFmtId="0" fontId="14" fillId="33" borderId="13" xfId="54" applyFont="1" applyFill="1" applyBorder="1" applyAlignment="1">
      <alignment horizontal="center"/>
      <protection/>
    </xf>
    <xf numFmtId="0" fontId="14" fillId="0" borderId="13" xfId="54" applyFont="1" applyBorder="1" applyAlignment="1" quotePrefix="1">
      <alignment horizontal="left"/>
      <protection/>
    </xf>
    <xf numFmtId="0" fontId="14" fillId="35" borderId="46" xfId="54" applyFont="1" applyFill="1" applyBorder="1">
      <alignment/>
      <protection/>
    </xf>
    <xf numFmtId="0" fontId="14" fillId="0" borderId="13" xfId="54" applyFont="1" applyFill="1" applyBorder="1" applyAlignment="1">
      <alignment horizontal="right"/>
      <protection/>
    </xf>
    <xf numFmtId="0" fontId="14" fillId="0" borderId="16" xfId="54" applyFont="1" applyBorder="1" applyAlignment="1">
      <alignment horizontal="right"/>
      <protection/>
    </xf>
    <xf numFmtId="0" fontId="14" fillId="33" borderId="0" xfId="54" applyFont="1" applyFill="1" applyBorder="1" applyAlignment="1">
      <alignment horizontal="center"/>
      <protection/>
    </xf>
    <xf numFmtId="0" fontId="13" fillId="0" borderId="47" xfId="54" applyFont="1" applyBorder="1" applyAlignment="1" quotePrefix="1">
      <alignment horizontal="right"/>
      <protection/>
    </xf>
    <xf numFmtId="0" fontId="13" fillId="0" borderId="25" xfId="54" applyFont="1" applyBorder="1" applyAlignment="1" quotePrefix="1">
      <alignment horizontal="right"/>
      <protection/>
    </xf>
    <xf numFmtId="0" fontId="13" fillId="0" borderId="20" xfId="54" applyFont="1" applyBorder="1" applyAlignment="1" quotePrefix="1">
      <alignment horizontal="right"/>
      <protection/>
    </xf>
    <xf numFmtId="0" fontId="13" fillId="0" borderId="28" xfId="54" applyFont="1" applyBorder="1" applyAlignment="1" quotePrefix="1">
      <alignment horizontal="right"/>
      <protection/>
    </xf>
    <xf numFmtId="0" fontId="13" fillId="0" borderId="29" xfId="54" applyFont="1" applyBorder="1" applyAlignment="1">
      <alignment horizontal="left"/>
      <protection/>
    </xf>
    <xf numFmtId="0" fontId="13" fillId="0" borderId="13" xfId="54" applyFont="1" applyBorder="1" applyAlignment="1">
      <alignment horizontal="left"/>
      <protection/>
    </xf>
    <xf numFmtId="196" fontId="13" fillId="0" borderId="43" xfId="54" applyNumberFormat="1" applyFont="1" applyBorder="1">
      <alignment/>
      <protection/>
    </xf>
    <xf numFmtId="196" fontId="13" fillId="0" borderId="18" xfId="54" applyNumberFormat="1" applyFont="1" applyBorder="1" applyAlignment="1">
      <alignment horizontal="right"/>
      <protection/>
    </xf>
    <xf numFmtId="196" fontId="13" fillId="0" borderId="13" xfId="54" applyNumberFormat="1" applyFont="1" applyBorder="1" applyAlignment="1">
      <alignment horizontal="right"/>
      <protection/>
    </xf>
    <xf numFmtId="196" fontId="13" fillId="0" borderId="16" xfId="54" applyNumberFormat="1" applyFont="1" applyBorder="1" applyAlignment="1">
      <alignment horizontal="right"/>
      <protection/>
    </xf>
    <xf numFmtId="0" fontId="12" fillId="0" borderId="0" xfId="0" applyFont="1" applyAlignment="1">
      <alignment/>
    </xf>
    <xf numFmtId="0" fontId="13" fillId="0" borderId="0" xfId="40" applyFont="1" applyBorder="1" applyAlignment="1" quotePrefix="1">
      <alignment horizontal="right"/>
      <protection/>
    </xf>
    <xf numFmtId="0" fontId="9" fillId="0" borderId="0" xfId="0" applyFont="1" applyBorder="1" applyAlignment="1">
      <alignment horizontal="centerContinuous"/>
    </xf>
    <xf numFmtId="0" fontId="14" fillId="0" borderId="0" xfId="54" applyFont="1" applyAlignment="1">
      <alignment horizontal="center"/>
      <protection/>
    </xf>
    <xf numFmtId="0" fontId="13" fillId="0" borderId="0" xfId="55" applyFont="1" applyBorder="1" applyAlignment="1">
      <alignment horizontal="left"/>
      <protection/>
    </xf>
    <xf numFmtId="0" fontId="14" fillId="0" borderId="0" xfId="54" applyFont="1" applyBorder="1" applyAlignment="1">
      <alignment horizontal="centerContinuous"/>
      <protection/>
    </xf>
    <xf numFmtId="0" fontId="13" fillId="0" borderId="0" xfId="40" applyFont="1" applyBorder="1">
      <alignment/>
      <protection/>
    </xf>
    <xf numFmtId="0" fontId="6" fillId="0" borderId="0" xfId="54" applyFont="1" applyBorder="1">
      <alignment/>
      <protection/>
    </xf>
    <xf numFmtId="196" fontId="13" fillId="0" borderId="0" xfId="40" applyNumberFormat="1" applyFont="1">
      <alignment/>
      <protection/>
    </xf>
    <xf numFmtId="0" fontId="13" fillId="0" borderId="0" xfId="40" applyFont="1" applyFill="1" applyBorder="1" applyAlignment="1" quotePrefix="1">
      <alignment horizontal="right"/>
      <protection/>
    </xf>
    <xf numFmtId="0" fontId="9" fillId="0" borderId="0" xfId="0" applyFont="1" applyBorder="1" applyAlignment="1">
      <alignment horizontal="right"/>
    </xf>
    <xf numFmtId="0" fontId="12" fillId="33" borderId="0" xfId="54" applyFont="1" applyFill="1" applyBorder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13" fillId="0" borderId="0" xfId="54" applyFont="1" applyFill="1" applyBorder="1" applyAlignment="1" quotePrefix="1">
      <alignment horizontal="left"/>
      <protection/>
    </xf>
    <xf numFmtId="0" fontId="14" fillId="0" borderId="0" xfId="0" applyFont="1" applyBorder="1" applyAlignment="1">
      <alignment/>
    </xf>
    <xf numFmtId="0" fontId="13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center"/>
      <protection/>
    </xf>
    <xf numFmtId="3" fontId="13" fillId="0" borderId="0" xfId="54" applyNumberFormat="1" applyFont="1" applyFill="1" applyBorder="1" applyAlignment="1">
      <alignment horizontal="left"/>
      <protection/>
    </xf>
    <xf numFmtId="0" fontId="13" fillId="0" borderId="0" xfId="40" applyFont="1" applyFill="1" applyBorder="1">
      <alignment/>
      <protection/>
    </xf>
    <xf numFmtId="0" fontId="14" fillId="0" borderId="0" xfId="54" applyFont="1" applyFill="1" applyBorder="1" quotePrefix="1">
      <alignment/>
      <protection/>
    </xf>
    <xf numFmtId="0" fontId="14" fillId="0" borderId="0" xfId="54" applyFont="1" applyFill="1" applyBorder="1" applyAlignment="1" quotePrefix="1">
      <alignment horizontal="left"/>
      <protection/>
    </xf>
    <xf numFmtId="0" fontId="13" fillId="0" borderId="0" xfId="54" applyFont="1" applyFill="1" applyBorder="1" applyAlignment="1">
      <alignment horizontal="left"/>
      <protection/>
    </xf>
    <xf numFmtId="0" fontId="13" fillId="33" borderId="0" xfId="54" applyFont="1" applyFill="1" applyBorder="1">
      <alignment/>
      <protection/>
    </xf>
    <xf numFmtId="0" fontId="13" fillId="0" borderId="0" xfId="54" applyFont="1" applyFill="1" applyBorder="1" applyAlignment="1">
      <alignment horizontal="right"/>
      <protection/>
    </xf>
    <xf numFmtId="1" fontId="13" fillId="0" borderId="0" xfId="40" applyNumberFormat="1" applyFont="1" applyBorder="1">
      <alignment/>
      <protection/>
    </xf>
    <xf numFmtId="0" fontId="12" fillId="0" borderId="0" xfId="0" applyFont="1" applyFill="1" applyBorder="1" applyAlignment="1">
      <alignment/>
    </xf>
    <xf numFmtId="4" fontId="13" fillId="0" borderId="0" xfId="40" applyNumberFormat="1" applyFont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13" fillId="0" borderId="25" xfId="54" applyFont="1" applyBorder="1" applyAlignment="1">
      <alignment horizontal="center"/>
      <protection/>
    </xf>
    <xf numFmtId="0" fontId="13" fillId="0" borderId="22" xfId="54" applyFont="1" applyFill="1" applyBorder="1" applyAlignment="1">
      <alignment horizontal="centerContinuous"/>
      <protection/>
    </xf>
    <xf numFmtId="0" fontId="13" fillId="0" borderId="48" xfId="54" applyFont="1" applyFill="1" applyBorder="1" applyAlignment="1">
      <alignment horizontal="centerContinuous"/>
      <protection/>
    </xf>
    <xf numFmtId="0" fontId="13" fillId="0" borderId="41" xfId="54" applyFont="1" applyFill="1" applyBorder="1" applyAlignment="1">
      <alignment horizontal="centerContinuous"/>
      <protection/>
    </xf>
    <xf numFmtId="0" fontId="13" fillId="0" borderId="31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32" xfId="54" applyFont="1" applyFill="1" applyBorder="1" applyAlignment="1">
      <alignment horizontal="center"/>
      <protection/>
    </xf>
    <xf numFmtId="0" fontId="14" fillId="0" borderId="18" xfId="54" applyFont="1" applyBorder="1" applyAlignment="1" quotePrefix="1">
      <alignment horizontal="left"/>
      <protection/>
    </xf>
    <xf numFmtId="0" fontId="13" fillId="0" borderId="33" xfId="54" applyFont="1" applyFill="1" applyBorder="1" applyAlignment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8" xfId="54" applyFont="1" applyBorder="1" applyAlignment="1">
      <alignment horizontal="center"/>
      <protection/>
    </xf>
    <xf numFmtId="0" fontId="13" fillId="0" borderId="12" xfId="54" applyFont="1" applyFill="1" applyBorder="1" applyAlignment="1">
      <alignment horizontal="center"/>
      <protection/>
    </xf>
    <xf numFmtId="0" fontId="13" fillId="0" borderId="16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right"/>
      <protection/>
    </xf>
    <xf numFmtId="3" fontId="13" fillId="0" borderId="0" xfId="54" applyNumberFormat="1" applyFont="1" applyFill="1" applyBorder="1" applyAlignment="1" quotePrefix="1">
      <alignment horizontal="right"/>
      <protection/>
    </xf>
    <xf numFmtId="0" fontId="13" fillId="0" borderId="0" xfId="54" applyFont="1" applyFill="1" applyBorder="1" quotePrefix="1">
      <alignment/>
      <protection/>
    </xf>
    <xf numFmtId="0" fontId="13" fillId="0" borderId="34" xfId="40" applyFont="1" applyBorder="1">
      <alignment/>
      <protection/>
    </xf>
    <xf numFmtId="0" fontId="13" fillId="35" borderId="25" xfId="40" applyFont="1" applyFill="1" applyBorder="1" applyAlignment="1">
      <alignment horizontal="centerContinuous"/>
      <protection/>
    </xf>
    <xf numFmtId="0" fontId="13" fillId="0" borderId="35" xfId="54" applyFont="1" applyBorder="1">
      <alignment/>
      <protection/>
    </xf>
    <xf numFmtId="0" fontId="13" fillId="0" borderId="25" xfId="54" applyFont="1" applyFill="1" applyBorder="1">
      <alignment/>
      <protection/>
    </xf>
    <xf numFmtId="0" fontId="13" fillId="0" borderId="18" xfId="54" applyFont="1" applyFill="1" applyBorder="1">
      <alignment/>
      <protection/>
    </xf>
    <xf numFmtId="0" fontId="14" fillId="0" borderId="38" xfId="54" applyFont="1" applyBorder="1">
      <alignment/>
      <protection/>
    </xf>
    <xf numFmtId="0" fontId="13" fillId="0" borderId="36" xfId="54" applyFont="1" applyBorder="1">
      <alignment/>
      <protection/>
    </xf>
    <xf numFmtId="0" fontId="13" fillId="0" borderId="48" xfId="54" applyFont="1" applyBorder="1" applyAlignment="1" quotePrefix="1">
      <alignment horizontal="right"/>
      <protection/>
    </xf>
    <xf numFmtId="0" fontId="13" fillId="0" borderId="23" xfId="54" applyFont="1" applyBorder="1" applyAlignment="1" quotePrefix="1">
      <alignment horizontal="right"/>
      <protection/>
    </xf>
    <xf numFmtId="0" fontId="13" fillId="0" borderId="0" xfId="54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13" fillId="0" borderId="0" xfId="55" applyFont="1" applyFill="1" applyBorder="1" applyAlignment="1">
      <alignment horizontal="centerContinuous"/>
      <protection/>
    </xf>
    <xf numFmtId="0" fontId="13" fillId="0" borderId="37" xfId="54" applyFont="1" applyBorder="1" applyAlignment="1">
      <alignment horizontal="right"/>
      <protection/>
    </xf>
    <xf numFmtId="0" fontId="14" fillId="0" borderId="38" xfId="54" applyFont="1" applyBorder="1" applyAlignment="1">
      <alignment horizontal="right"/>
      <protection/>
    </xf>
    <xf numFmtId="0" fontId="18" fillId="0" borderId="0" xfId="54" applyFont="1" applyFill="1" applyBorder="1" applyAlignment="1">
      <alignment horizontal="right"/>
      <protection/>
    </xf>
    <xf numFmtId="0" fontId="12" fillId="0" borderId="0" xfId="54" applyFont="1" applyFill="1" applyBorder="1">
      <alignment/>
      <protection/>
    </xf>
    <xf numFmtId="4" fontId="13" fillId="0" borderId="0" xfId="40" applyNumberFormat="1" applyFont="1" applyFill="1" applyBorder="1">
      <alignment/>
      <protection/>
    </xf>
    <xf numFmtId="0" fontId="12" fillId="0" borderId="0" xfId="54" applyFont="1">
      <alignment/>
      <protection/>
    </xf>
    <xf numFmtId="0" fontId="7" fillId="0" borderId="0" xfId="54" applyFont="1" applyFill="1" applyBorder="1" applyAlignment="1">
      <alignment horizontal="centerContinuous"/>
      <protection/>
    </xf>
    <xf numFmtId="0" fontId="13" fillId="0" borderId="29" xfId="54" applyFont="1" applyBorder="1">
      <alignment/>
      <protection/>
    </xf>
    <xf numFmtId="0" fontId="13" fillId="0" borderId="38" xfId="54" applyFont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0" fontId="13" fillId="0" borderId="29" xfId="54" applyFont="1" applyFill="1" applyBorder="1" applyAlignment="1" quotePrefix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13" fillId="0" borderId="35" xfId="54" applyFont="1" applyBorder="1" applyAlignment="1" quotePrefix="1">
      <alignment horizontal="right"/>
      <protection/>
    </xf>
    <xf numFmtId="0" fontId="13" fillId="0" borderId="35" xfId="54" applyFont="1" applyBorder="1" applyAlignment="1">
      <alignment horizontal="right"/>
      <protection/>
    </xf>
    <xf numFmtId="196" fontId="13" fillId="0" borderId="12" xfId="54" applyNumberFormat="1" applyFont="1" applyBorder="1">
      <alignment/>
      <protection/>
    </xf>
    <xf numFmtId="196" fontId="13" fillId="0" borderId="49" xfId="54" applyNumberFormat="1" applyFont="1" applyBorder="1" applyAlignment="1">
      <alignment horizontal="right"/>
      <protection/>
    </xf>
    <xf numFmtId="4" fontId="13" fillId="0" borderId="0" xfId="40" applyNumberFormat="1" applyFont="1">
      <alignment/>
      <protection/>
    </xf>
    <xf numFmtId="1" fontId="13" fillId="0" borderId="0" xfId="40" applyNumberFormat="1" applyFont="1" applyFill="1" applyBorder="1">
      <alignment/>
      <protection/>
    </xf>
    <xf numFmtId="3" fontId="9" fillId="0" borderId="0" xfId="54" applyNumberFormat="1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3" fontId="13" fillId="0" borderId="0" xfId="40" applyNumberFormat="1" applyFont="1">
      <alignment/>
      <protection/>
    </xf>
    <xf numFmtId="9" fontId="13" fillId="0" borderId="45" xfId="54" applyNumberFormat="1" applyFont="1" applyBorder="1">
      <alignment/>
      <protection/>
    </xf>
    <xf numFmtId="9" fontId="13" fillId="0" borderId="29" xfId="54" applyNumberFormat="1" applyFont="1" applyBorder="1" applyAlignment="1">
      <alignment horizontal="right"/>
      <protection/>
    </xf>
    <xf numFmtId="195" fontId="13" fillId="0" borderId="15" xfId="54" applyNumberFormat="1" applyFont="1" applyBorder="1" applyAlignment="1" quotePrefix="1">
      <alignment horizontal="right"/>
      <protection/>
    </xf>
    <xf numFmtId="9" fontId="13" fillId="0" borderId="29" xfId="54" applyNumberFormat="1" applyFont="1" applyBorder="1" applyAlignment="1">
      <alignment horizontal="right"/>
      <protection/>
    </xf>
    <xf numFmtId="3" fontId="13" fillId="0" borderId="0" xfId="40" applyNumberFormat="1" applyFont="1">
      <alignment/>
      <protection/>
    </xf>
    <xf numFmtId="0" fontId="13" fillId="0" borderId="45" xfId="54" applyFont="1" applyBorder="1" applyAlignment="1">
      <alignment horizontal="right"/>
      <protection/>
    </xf>
    <xf numFmtId="0" fontId="13" fillId="35" borderId="38" xfId="54" applyFont="1" applyFill="1" applyBorder="1" applyAlignment="1">
      <alignment horizontal="right"/>
      <protection/>
    </xf>
    <xf numFmtId="0" fontId="13" fillId="0" borderId="50" xfId="54" applyFont="1" applyBorder="1">
      <alignment/>
      <protection/>
    </xf>
    <xf numFmtId="0" fontId="13" fillId="35" borderId="23" xfId="54" applyFont="1" applyFill="1" applyBorder="1">
      <alignment/>
      <protection/>
    </xf>
    <xf numFmtId="0" fontId="13" fillId="35" borderId="41" xfId="54" applyFont="1" applyFill="1" applyBorder="1">
      <alignment/>
      <protection/>
    </xf>
    <xf numFmtId="9" fontId="13" fillId="0" borderId="45" xfId="54" applyNumberFormat="1" applyFont="1" applyBorder="1" applyAlignment="1">
      <alignment/>
      <protection/>
    </xf>
    <xf numFmtId="0" fontId="14" fillId="35" borderId="51" xfId="54" applyFont="1" applyFill="1" applyBorder="1" applyAlignment="1" quotePrefix="1">
      <alignment/>
      <protection/>
    </xf>
    <xf numFmtId="0" fontId="14" fillId="35" borderId="52" xfId="54" applyFont="1" applyFill="1" applyBorder="1" applyAlignment="1" quotePrefix="1">
      <alignment/>
      <protection/>
    </xf>
    <xf numFmtId="0" fontId="13" fillId="0" borderId="50" xfId="54" applyFont="1" applyBorder="1" applyAlignment="1">
      <alignment horizontal="right"/>
      <protection/>
    </xf>
    <xf numFmtId="9" fontId="13" fillId="0" borderId="45" xfId="54" applyNumberFormat="1" applyFont="1" applyBorder="1" applyAlignment="1">
      <alignment horizontal="right"/>
      <protection/>
    </xf>
    <xf numFmtId="196" fontId="13" fillId="0" borderId="43" xfId="54" applyNumberFormat="1" applyFont="1" applyBorder="1" applyAlignment="1">
      <alignment horizontal="right"/>
      <protection/>
    </xf>
    <xf numFmtId="0" fontId="0" fillId="0" borderId="50" xfId="0" applyBorder="1" applyAlignment="1">
      <alignment/>
    </xf>
    <xf numFmtId="1" fontId="13" fillId="0" borderId="0" xfId="40" applyNumberFormat="1" applyFont="1">
      <alignment/>
      <protection/>
    </xf>
    <xf numFmtId="173" fontId="9" fillId="0" borderId="31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0" borderId="31" xfId="0" applyNumberFormat="1" applyFont="1" applyFill="1" applyBorder="1" applyAlignment="1">
      <alignment/>
    </xf>
    <xf numFmtId="196" fontId="7" fillId="0" borderId="13" xfId="0" applyNumberFormat="1" applyFont="1" applyFill="1" applyBorder="1" applyAlignment="1">
      <alignment/>
    </xf>
    <xf numFmtId="0" fontId="13" fillId="35" borderId="22" xfId="54" applyFont="1" applyFill="1" applyBorder="1">
      <alignment/>
      <protection/>
    </xf>
    <xf numFmtId="196" fontId="13" fillId="0" borderId="23" xfId="54" applyNumberFormat="1" applyFont="1" applyBorder="1">
      <alignment/>
      <protection/>
    </xf>
    <xf numFmtId="196" fontId="14" fillId="35" borderId="43" xfId="54" applyNumberFormat="1" applyFont="1" applyFill="1" applyBorder="1">
      <alignment/>
      <protection/>
    </xf>
    <xf numFmtId="196" fontId="13" fillId="0" borderId="22" xfId="54" applyNumberFormat="1" applyFont="1" applyBorder="1" applyAlignment="1" quotePrefix="1">
      <alignment horizontal="right"/>
      <protection/>
    </xf>
    <xf numFmtId="196" fontId="14" fillId="0" borderId="0" xfId="54" applyNumberFormat="1" applyFont="1" applyBorder="1">
      <alignment/>
      <protection/>
    </xf>
    <xf numFmtId="196" fontId="13" fillId="0" borderId="43" xfId="54" applyNumberFormat="1" applyFont="1" applyBorder="1" applyAlignment="1">
      <alignment/>
      <protection/>
    </xf>
    <xf numFmtId="0" fontId="12" fillId="0" borderId="0" xfId="54" applyFont="1" applyBorder="1">
      <alignment/>
      <protection/>
    </xf>
    <xf numFmtId="196" fontId="13" fillId="0" borderId="42" xfId="54" applyNumberFormat="1" applyFont="1" applyBorder="1">
      <alignment/>
      <protection/>
    </xf>
    <xf numFmtId="0" fontId="18" fillId="0" borderId="0" xfId="54" applyFont="1" applyFill="1" applyBorder="1" applyAlignment="1">
      <alignment/>
      <protection/>
    </xf>
    <xf numFmtId="196" fontId="9" fillId="0" borderId="0" xfId="0" applyNumberFormat="1" applyFont="1" applyFill="1" applyBorder="1" applyAlignment="1">
      <alignment/>
    </xf>
    <xf numFmtId="9" fontId="13" fillId="0" borderId="45" xfId="58" applyFont="1" applyBorder="1" applyAlignment="1">
      <alignment/>
    </xf>
    <xf numFmtId="196" fontId="13" fillId="0" borderId="50" xfId="54" applyNumberFormat="1" applyFont="1" applyBorder="1" applyAlignment="1">
      <alignment/>
      <protection/>
    </xf>
    <xf numFmtId="196" fontId="13" fillId="0" borderId="53" xfId="54" applyNumberFormat="1" applyFont="1" applyBorder="1" applyAlignment="1">
      <alignment/>
      <protection/>
    </xf>
    <xf numFmtId="196" fontId="14" fillId="0" borderId="51" xfId="54" applyNumberFormat="1" applyFont="1" applyBorder="1" applyAlignment="1" quotePrefix="1">
      <alignment/>
      <protection/>
    </xf>
    <xf numFmtId="196" fontId="13" fillId="0" borderId="48" xfId="54" applyNumberFormat="1" applyFont="1" applyBorder="1" applyAlignment="1">
      <alignment/>
      <protection/>
    </xf>
    <xf numFmtId="196" fontId="13" fillId="0" borderId="22" xfId="54" applyNumberFormat="1" applyFont="1" applyBorder="1" applyAlignment="1">
      <alignment/>
      <protection/>
    </xf>
    <xf numFmtId="196" fontId="13" fillId="0" borderId="44" xfId="54" applyNumberFormat="1" applyFont="1" applyBorder="1" applyAlignment="1">
      <alignment/>
      <protection/>
    </xf>
    <xf numFmtId="196" fontId="13" fillId="0" borderId="45" xfId="54" applyNumberFormat="1" applyFont="1" applyBorder="1" applyAlignment="1" quotePrefix="1">
      <alignment/>
      <protection/>
    </xf>
    <xf numFmtId="196" fontId="13" fillId="0" borderId="10" xfId="54" applyNumberFormat="1" applyFont="1" applyBorder="1" applyAlignment="1" quotePrefix="1">
      <alignment horizontal="right"/>
      <protection/>
    </xf>
    <xf numFmtId="9" fontId="13" fillId="0" borderId="54" xfId="58" applyFont="1" applyBorder="1" applyAlignment="1">
      <alignment/>
    </xf>
    <xf numFmtId="196" fontId="13" fillId="0" borderId="47" xfId="54" applyNumberFormat="1" applyFont="1" applyBorder="1" applyAlignment="1">
      <alignment/>
      <protection/>
    </xf>
    <xf numFmtId="0" fontId="9" fillId="0" borderId="0" xfId="0" applyFont="1" applyFill="1" applyAlignment="1">
      <alignment/>
    </xf>
    <xf numFmtId="0" fontId="7" fillId="0" borderId="0" xfId="54" applyFont="1" applyFill="1" applyAlignment="1">
      <alignment horizontal="centerContinuous"/>
      <protection/>
    </xf>
    <xf numFmtId="0" fontId="18" fillId="0" borderId="0" xfId="54" applyFont="1" applyFill="1" applyBorder="1" applyAlignment="1">
      <alignment horizontal="centerContinuous"/>
      <protection/>
    </xf>
    <xf numFmtId="0" fontId="13" fillId="0" borderId="0" xfId="54" applyFont="1" applyFill="1" applyAlignment="1" quotePrefix="1">
      <alignment horizontal="left"/>
      <protection/>
    </xf>
    <xf numFmtId="0" fontId="13" fillId="0" borderId="0" xfId="54" applyFont="1" applyFill="1" applyBorder="1" applyAlignme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/>
      <protection/>
    </xf>
    <xf numFmtId="0" fontId="7" fillId="0" borderId="0" xfId="54" applyFont="1" applyFill="1">
      <alignment/>
      <protection/>
    </xf>
    <xf numFmtId="0" fontId="9" fillId="0" borderId="0" xfId="0" applyFont="1" applyFill="1" applyAlignment="1">
      <alignment horizontal="right"/>
    </xf>
    <xf numFmtId="0" fontId="13" fillId="0" borderId="0" xfId="54" applyFont="1" applyFill="1">
      <alignment/>
      <protection/>
    </xf>
    <xf numFmtId="0" fontId="14" fillId="0" borderId="0" xfId="0" applyFont="1" applyFill="1" applyAlignment="1">
      <alignment/>
    </xf>
    <xf numFmtId="0" fontId="14" fillId="0" borderId="0" xfId="54" applyFont="1" applyFill="1">
      <alignment/>
      <protection/>
    </xf>
    <xf numFmtId="0" fontId="13" fillId="0" borderId="55" xfId="54" applyFont="1" applyFill="1" applyBorder="1" applyAlignment="1">
      <alignment horizontal="center"/>
      <protection/>
    </xf>
    <xf numFmtId="0" fontId="13" fillId="0" borderId="11" xfId="54" applyFont="1" applyFill="1" applyBorder="1" applyAlignment="1">
      <alignment horizontal="center"/>
      <protection/>
    </xf>
    <xf numFmtId="0" fontId="13" fillId="0" borderId="39" xfId="54" applyFont="1" applyFill="1" applyBorder="1" applyAlignment="1">
      <alignment horizontal="center"/>
      <protection/>
    </xf>
    <xf numFmtId="0" fontId="13" fillId="0" borderId="25" xfId="54" applyFont="1" applyFill="1" applyBorder="1" applyAlignment="1">
      <alignment horizontal="center"/>
      <protection/>
    </xf>
    <xf numFmtId="0" fontId="13" fillId="0" borderId="56" xfId="54" applyFont="1" applyFill="1" applyBorder="1" applyAlignment="1">
      <alignment horizontal="center"/>
      <protection/>
    </xf>
    <xf numFmtId="0" fontId="13" fillId="0" borderId="57" xfId="54" applyFont="1" applyFill="1" applyBorder="1" applyAlignment="1">
      <alignment horizontal="center"/>
      <protection/>
    </xf>
    <xf numFmtId="0" fontId="13" fillId="0" borderId="17" xfId="54" applyFont="1" applyFill="1" applyBorder="1" applyAlignment="1">
      <alignment horizontal="center"/>
      <protection/>
    </xf>
    <xf numFmtId="0" fontId="13" fillId="0" borderId="13" xfId="54" applyFont="1" applyFill="1" applyBorder="1" applyAlignment="1">
      <alignment horizontal="center"/>
      <protection/>
    </xf>
    <xf numFmtId="0" fontId="13" fillId="0" borderId="0" xfId="40" applyFont="1" applyFill="1">
      <alignment/>
      <protection/>
    </xf>
    <xf numFmtId="196" fontId="13" fillId="0" borderId="0" xfId="54" applyNumberFormat="1" applyFont="1" applyBorder="1" applyAlignment="1">
      <alignment horizontal="left"/>
      <protection/>
    </xf>
    <xf numFmtId="196" fontId="13" fillId="0" borderId="0" xfId="54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9" fillId="0" borderId="25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0" xfId="54" applyFont="1" applyFill="1">
      <alignment/>
      <protection/>
    </xf>
    <xf numFmtId="196" fontId="14" fillId="35" borderId="51" xfId="54" applyNumberFormat="1" applyFont="1" applyFill="1" applyBorder="1">
      <alignment/>
      <protection/>
    </xf>
    <xf numFmtId="196" fontId="14" fillId="35" borderId="52" xfId="54" applyNumberFormat="1" applyFont="1" applyFill="1" applyBorder="1">
      <alignment/>
      <protection/>
    </xf>
    <xf numFmtId="196" fontId="14" fillId="0" borderId="45" xfId="54" applyNumberFormat="1" applyFont="1" applyBorder="1" applyAlignment="1" quotePrefix="1">
      <alignment/>
      <protection/>
    </xf>
    <xf numFmtId="196" fontId="14" fillId="35" borderId="29" xfId="54" applyNumberFormat="1" applyFont="1" applyFill="1" applyBorder="1">
      <alignment/>
      <protection/>
    </xf>
    <xf numFmtId="196" fontId="13" fillId="0" borderId="20" xfId="54" applyNumberFormat="1" applyFont="1" applyBorder="1" applyAlignment="1">
      <alignment/>
      <protection/>
    </xf>
    <xf numFmtId="196" fontId="14" fillId="0" borderId="46" xfId="54" applyNumberFormat="1" applyFont="1" applyFill="1" applyBorder="1">
      <alignment/>
      <protection/>
    </xf>
    <xf numFmtId="1" fontId="13" fillId="0" borderId="43" xfId="54" applyNumberFormat="1" applyFont="1" applyBorder="1" applyAlignment="1">
      <alignment/>
      <protection/>
    </xf>
    <xf numFmtId="1" fontId="13" fillId="0" borderId="53" xfId="54" applyNumberFormat="1" applyFont="1" applyBorder="1" applyAlignment="1">
      <alignment/>
      <protection/>
    </xf>
    <xf numFmtId="1" fontId="14" fillId="0" borderId="51" xfId="54" applyNumberFormat="1" applyFont="1" applyBorder="1" applyAlignment="1" quotePrefix="1">
      <alignment/>
      <protection/>
    </xf>
    <xf numFmtId="1" fontId="14" fillId="35" borderId="51" xfId="54" applyNumberFormat="1" applyFont="1" applyFill="1" applyBorder="1">
      <alignment/>
      <protection/>
    </xf>
    <xf numFmtId="1" fontId="14" fillId="35" borderId="52" xfId="54" applyNumberFormat="1" applyFont="1" applyFill="1" applyBorder="1">
      <alignment/>
      <protection/>
    </xf>
    <xf numFmtId="1" fontId="13" fillId="0" borderId="48" xfId="54" applyNumberFormat="1" applyFont="1" applyBorder="1" applyAlignment="1">
      <alignment/>
      <protection/>
    </xf>
    <xf numFmtId="1" fontId="13" fillId="0" borderId="44" xfId="54" applyNumberFormat="1" applyFont="1" applyBorder="1" applyAlignment="1">
      <alignment/>
      <protection/>
    </xf>
    <xf numFmtId="1" fontId="14" fillId="0" borderId="45" xfId="54" applyNumberFormat="1" applyFont="1" applyBorder="1" applyAlignment="1" quotePrefix="1">
      <alignment/>
      <protection/>
    </xf>
    <xf numFmtId="1" fontId="14" fillId="35" borderId="29" xfId="54" applyNumberFormat="1" applyFont="1" applyFill="1" applyBorder="1">
      <alignment/>
      <protection/>
    </xf>
    <xf numFmtId="1" fontId="14" fillId="35" borderId="43" xfId="54" applyNumberFormat="1" applyFont="1" applyFill="1" applyBorder="1">
      <alignment/>
      <protection/>
    </xf>
    <xf numFmtId="1" fontId="13" fillId="0" borderId="22" xfId="54" applyNumberFormat="1" applyFont="1" applyBorder="1" applyAlignment="1">
      <alignment/>
      <protection/>
    </xf>
    <xf numFmtId="1" fontId="13" fillId="0" borderId="20" xfId="54" applyNumberFormat="1" applyFont="1" applyBorder="1" applyAlignment="1">
      <alignment/>
      <protection/>
    </xf>
    <xf numFmtId="1" fontId="13" fillId="0" borderId="45" xfId="54" applyNumberFormat="1" applyFont="1" applyBorder="1" applyAlignment="1" quotePrefix="1">
      <alignment/>
      <protection/>
    </xf>
    <xf numFmtId="1" fontId="14" fillId="0" borderId="46" xfId="54" applyNumberFormat="1" applyFont="1" applyFill="1" applyBorder="1">
      <alignment/>
      <protection/>
    </xf>
    <xf numFmtId="1" fontId="14" fillId="35" borderId="51" xfId="54" applyNumberFormat="1" applyFont="1" applyFill="1" applyBorder="1" applyAlignment="1" quotePrefix="1">
      <alignment/>
      <protection/>
    </xf>
    <xf numFmtId="1" fontId="14" fillId="35" borderId="52" xfId="54" applyNumberFormat="1" applyFont="1" applyFill="1" applyBorder="1" applyAlignment="1" quotePrefix="1">
      <alignment/>
      <protection/>
    </xf>
    <xf numFmtId="1" fontId="13" fillId="0" borderId="22" xfId="54" applyNumberFormat="1" applyFont="1" applyBorder="1" applyAlignment="1" quotePrefix="1">
      <alignment horizontal="right"/>
      <protection/>
    </xf>
    <xf numFmtId="1" fontId="13" fillId="35" borderId="45" xfId="54" applyNumberFormat="1" applyFont="1" applyFill="1" applyBorder="1" applyAlignment="1" quotePrefix="1">
      <alignment/>
      <protection/>
    </xf>
    <xf numFmtId="1" fontId="14" fillId="0" borderId="46" xfId="54" applyNumberFormat="1" applyFont="1" applyBorder="1" applyAlignment="1" quotePrefix="1">
      <alignment/>
      <protection/>
    </xf>
    <xf numFmtId="196" fontId="13" fillId="0" borderId="13" xfId="54" applyNumberFormat="1" applyFont="1" applyBorder="1" applyAlignment="1">
      <alignment horizontal="right"/>
      <protection/>
    </xf>
    <xf numFmtId="1" fontId="13" fillId="0" borderId="43" xfId="54" applyNumberFormat="1" applyFont="1" applyBorder="1" applyAlignment="1">
      <alignment horizontal="right"/>
      <protection/>
    </xf>
    <xf numFmtId="0" fontId="13" fillId="0" borderId="34" xfId="54" applyFont="1" applyFill="1" applyBorder="1" applyAlignment="1">
      <alignment horizontal="center"/>
      <protection/>
    </xf>
    <xf numFmtId="0" fontId="13" fillId="0" borderId="31" xfId="54" applyFont="1" applyFill="1" applyBorder="1" applyAlignment="1">
      <alignment horizontal="center"/>
      <protection/>
    </xf>
    <xf numFmtId="0" fontId="13" fillId="0" borderId="40" xfId="54" applyFont="1" applyFill="1" applyBorder="1" applyAlignment="1">
      <alignment horizontal="center"/>
      <protection/>
    </xf>
    <xf numFmtId="0" fontId="9" fillId="0" borderId="39" xfId="0" applyFont="1" applyFill="1" applyBorder="1" applyAlignment="1">
      <alignment/>
    </xf>
    <xf numFmtId="0" fontId="7" fillId="0" borderId="13" xfId="54" applyFont="1" applyFill="1" applyBorder="1" applyAlignment="1">
      <alignment horizontal="center"/>
      <protection/>
    </xf>
    <xf numFmtId="0" fontId="7" fillId="0" borderId="41" xfId="54" applyFont="1" applyFill="1" applyBorder="1">
      <alignment/>
      <protection/>
    </xf>
    <xf numFmtId="0" fontId="7" fillId="0" borderId="23" xfId="0" applyFont="1" applyFill="1" applyBorder="1" applyAlignment="1">
      <alignment/>
    </xf>
    <xf numFmtId="0" fontId="13" fillId="0" borderId="47" xfId="54" applyFont="1" applyBorder="1" applyAlignment="1" quotePrefix="1">
      <alignment/>
      <protection/>
    </xf>
    <xf numFmtId="1" fontId="9" fillId="0" borderId="25" xfId="0" applyNumberFormat="1" applyFont="1" applyFill="1" applyBorder="1" applyAlignment="1">
      <alignment/>
    </xf>
    <xf numFmtId="0" fontId="17" fillId="0" borderId="0" xfId="54" applyFont="1" applyFill="1">
      <alignment/>
      <protection/>
    </xf>
    <xf numFmtId="0" fontId="13" fillId="0" borderId="0" xfId="40" applyFont="1" applyFill="1">
      <alignment/>
      <protection/>
    </xf>
    <xf numFmtId="0" fontId="13" fillId="0" borderId="0" xfId="54" applyFont="1" applyFill="1" applyBorder="1" applyAlignment="1">
      <alignment/>
      <protection/>
    </xf>
    <xf numFmtId="0" fontId="13" fillId="0" borderId="0" xfId="40" applyFont="1" applyFill="1">
      <alignment/>
      <protection/>
    </xf>
    <xf numFmtId="0" fontId="13" fillId="0" borderId="32" xfId="54" applyFont="1" applyFill="1" applyBorder="1" applyAlignment="1">
      <alignment horizontal="center"/>
      <protection/>
    </xf>
    <xf numFmtId="0" fontId="13" fillId="0" borderId="22" xfId="54" applyFont="1" applyFill="1" applyBorder="1" applyAlignment="1">
      <alignment horizontal="centerContinuous"/>
      <protection/>
    </xf>
    <xf numFmtId="0" fontId="13" fillId="0" borderId="41" xfId="54" applyFont="1" applyFill="1" applyBorder="1" applyAlignment="1">
      <alignment horizontal="centerContinuous"/>
      <protection/>
    </xf>
    <xf numFmtId="0" fontId="13" fillId="0" borderId="55" xfId="54" applyFont="1" applyFill="1" applyBorder="1" applyAlignment="1">
      <alignment horizontal="center"/>
      <protection/>
    </xf>
    <xf numFmtId="0" fontId="13" fillId="0" borderId="25" xfId="54" applyFont="1" applyFill="1" applyBorder="1" applyAlignment="1">
      <alignment horizontal="center"/>
      <protection/>
    </xf>
    <xf numFmtId="0" fontId="13" fillId="0" borderId="39" xfId="54" applyFont="1" applyFill="1" applyBorder="1" applyAlignment="1">
      <alignment horizontal="center"/>
      <protection/>
    </xf>
    <xf numFmtId="0" fontId="13" fillId="0" borderId="31" xfId="54" applyFont="1" applyFill="1" applyBorder="1" applyAlignment="1">
      <alignment horizontal="center"/>
      <protection/>
    </xf>
    <xf numFmtId="0" fontId="13" fillId="0" borderId="57" xfId="54" applyFont="1" applyFill="1" applyBorder="1" applyAlignment="1">
      <alignment horizontal="center"/>
      <protection/>
    </xf>
    <xf numFmtId="0" fontId="13" fillId="0" borderId="56" xfId="54" applyFont="1" applyFill="1" applyBorder="1" applyAlignment="1">
      <alignment horizontal="center"/>
      <protection/>
    </xf>
    <xf numFmtId="0" fontId="13" fillId="0" borderId="16" xfId="54" applyFont="1" applyFill="1" applyBorder="1" applyAlignment="1">
      <alignment horizontal="center"/>
      <protection/>
    </xf>
    <xf numFmtId="0" fontId="13" fillId="0" borderId="13" xfId="54" applyFont="1" applyFill="1" applyBorder="1" applyAlignment="1">
      <alignment horizontal="center"/>
      <protection/>
    </xf>
    <xf numFmtId="0" fontId="13" fillId="0" borderId="17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7" fillId="0" borderId="0" xfId="54" applyFont="1" applyFill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18" fillId="0" borderId="0" xfId="54" applyFont="1" applyFill="1" applyBorder="1" applyAlignment="1">
      <alignment horizontal="centerContinuous"/>
      <protection/>
    </xf>
    <xf numFmtId="0" fontId="12" fillId="0" borderId="0" xfId="0" applyFont="1" applyFill="1" applyAlignment="1">
      <alignment/>
    </xf>
    <xf numFmtId="0" fontId="14" fillId="0" borderId="0" xfId="54" applyFont="1" applyFill="1" applyAlignment="1">
      <alignment horizontal="center"/>
      <protection/>
    </xf>
    <xf numFmtId="0" fontId="9" fillId="0" borderId="0" xfId="0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  <protection/>
    </xf>
    <xf numFmtId="0" fontId="9" fillId="0" borderId="0" xfId="0" applyFont="1" applyAlignment="1">
      <alignment horizontal="centerContinuous"/>
    </xf>
    <xf numFmtId="0" fontId="5" fillId="0" borderId="0" xfId="54" applyFill="1">
      <alignment/>
      <protection/>
    </xf>
    <xf numFmtId="0" fontId="5" fillId="0" borderId="0" xfId="54" applyFill="1" applyAlignment="1">
      <alignment horizontal="center"/>
      <protection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17" fillId="0" borderId="0" xfId="54" applyFont="1" applyFill="1" applyAlignment="1">
      <alignment horizontal="center"/>
      <protection/>
    </xf>
    <xf numFmtId="0" fontId="13" fillId="0" borderId="0" xfId="55" applyFont="1" applyFill="1" applyBorder="1" applyAlignment="1">
      <alignment horizontal="left"/>
      <protection/>
    </xf>
    <xf numFmtId="0" fontId="17" fillId="0" borderId="0" xfId="54" applyFont="1" applyFill="1" applyBorder="1" applyAlignment="1">
      <alignment horizontal="centerContinuous"/>
      <protection/>
    </xf>
    <xf numFmtId="4" fontId="13" fillId="0" borderId="0" xfId="40" applyNumberFormat="1" applyFont="1" applyFill="1">
      <alignment/>
      <protection/>
    </xf>
    <xf numFmtId="0" fontId="6" fillId="0" borderId="0" xfId="54" applyFont="1" applyFill="1" applyAlignment="1">
      <alignment horizontal="left"/>
      <protection/>
    </xf>
    <xf numFmtId="0" fontId="10" fillId="0" borderId="0" xfId="54" applyFont="1" applyFill="1">
      <alignment/>
      <protection/>
    </xf>
    <xf numFmtId="0" fontId="0" fillId="0" borderId="0" xfId="0" applyFill="1" applyBorder="1" applyAlignment="1">
      <alignment horizontal="right"/>
    </xf>
    <xf numFmtId="0" fontId="12" fillId="0" borderId="0" xfId="54" applyFont="1" applyFill="1" applyBorder="1" applyAlignment="1">
      <alignment horizontal="left"/>
      <protection/>
    </xf>
    <xf numFmtId="0" fontId="18" fillId="0" borderId="0" xfId="54" applyFont="1" applyAlignment="1">
      <alignment horizontal="centerContinuous"/>
      <protection/>
    </xf>
    <xf numFmtId="0" fontId="5" fillId="0" borderId="0" xfId="54" applyAlignment="1">
      <alignment horizontal="centerContinuous"/>
      <protection/>
    </xf>
    <xf numFmtId="0" fontId="6" fillId="0" borderId="0" xfId="54" applyFont="1" applyFill="1" applyAlignment="1">
      <alignment horizontal="center"/>
      <protection/>
    </xf>
    <xf numFmtId="0" fontId="24" fillId="0" borderId="0" xfId="54" applyFont="1" applyFill="1" applyBorder="1" applyAlignment="1">
      <alignment horizontal="centerContinuous"/>
      <protection/>
    </xf>
    <xf numFmtId="0" fontId="9" fillId="0" borderId="0" xfId="0" applyFont="1" applyFill="1" applyBorder="1" applyAlignment="1">
      <alignment horizontal="centerContinuous"/>
    </xf>
    <xf numFmtId="0" fontId="13" fillId="0" borderId="0" xfId="55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centerContinuous"/>
      <protection/>
    </xf>
    <xf numFmtId="3" fontId="13" fillId="0" borderId="0" xfId="40" applyNumberFormat="1" applyFont="1" applyFill="1">
      <alignment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8" fillId="0" borderId="0" xfId="54" applyFont="1" applyFill="1" applyBorder="1" applyAlignment="1">
      <alignment horizontal="center"/>
      <protection/>
    </xf>
    <xf numFmtId="196" fontId="9" fillId="0" borderId="25" xfId="0" applyNumberFormat="1" applyFont="1" applyFill="1" applyBorder="1" applyAlignment="1">
      <alignment/>
    </xf>
    <xf numFmtId="1" fontId="13" fillId="0" borderId="25" xfId="54" applyNumberFormat="1" applyFont="1" applyBorder="1">
      <alignment/>
      <protection/>
    </xf>
    <xf numFmtId="196" fontId="13" fillId="0" borderId="18" xfId="54" applyNumberFormat="1" applyFont="1" applyBorder="1">
      <alignment/>
      <protection/>
    </xf>
    <xf numFmtId="196" fontId="13" fillId="0" borderId="25" xfId="54" applyNumberFormat="1" applyFont="1" applyBorder="1">
      <alignment/>
      <protection/>
    </xf>
    <xf numFmtId="196" fontId="14" fillId="35" borderId="18" xfId="54" applyNumberFormat="1" applyFont="1" applyFill="1" applyBorder="1">
      <alignment/>
      <protection/>
    </xf>
    <xf numFmtId="196" fontId="13" fillId="0" borderId="23" xfId="54" applyNumberFormat="1" applyFont="1" applyBorder="1" applyAlignment="1" quotePrefix="1">
      <alignment horizontal="right"/>
      <protection/>
    </xf>
    <xf numFmtId="196" fontId="13" fillId="0" borderId="23" xfId="54" applyNumberFormat="1" applyFont="1" applyBorder="1" applyAlignment="1">
      <alignment horizontal="right"/>
      <protection/>
    </xf>
    <xf numFmtId="1" fontId="14" fillId="35" borderId="13" xfId="54" applyNumberFormat="1" applyFont="1" applyFill="1" applyBorder="1">
      <alignment/>
      <protection/>
    </xf>
    <xf numFmtId="0" fontId="13" fillId="0" borderId="47" xfId="54" applyFont="1" applyBorder="1">
      <alignment/>
      <protection/>
    </xf>
    <xf numFmtId="0" fontId="13" fillId="0" borderId="43" xfId="54" applyFont="1" applyBorder="1" applyAlignment="1">
      <alignment horizontal="left"/>
      <protection/>
    </xf>
    <xf numFmtId="0" fontId="13" fillId="0" borderId="58" xfId="54" applyFont="1" applyBorder="1" applyAlignment="1">
      <alignment horizontal="left"/>
      <protection/>
    </xf>
    <xf numFmtId="0" fontId="14" fillId="0" borderId="59" xfId="54" applyFont="1" applyBorder="1" applyAlignment="1" quotePrefix="1">
      <alignment horizontal="left"/>
      <protection/>
    </xf>
    <xf numFmtId="0" fontId="14" fillId="0" borderId="60" xfId="54" applyFont="1" applyBorder="1" applyAlignment="1" quotePrefix="1">
      <alignment horizontal="left"/>
      <protection/>
    </xf>
    <xf numFmtId="0" fontId="13" fillId="0" borderId="61" xfId="54" applyFont="1" applyBorder="1" applyAlignment="1">
      <alignment horizontal="left"/>
      <protection/>
    </xf>
    <xf numFmtId="0" fontId="13" fillId="0" borderId="44" xfId="54" applyFont="1" applyBorder="1" applyAlignment="1">
      <alignment horizontal="left"/>
      <protection/>
    </xf>
    <xf numFmtId="0" fontId="14" fillId="0" borderId="45" xfId="54" applyFont="1" applyBorder="1" applyAlignment="1" quotePrefix="1">
      <alignment horizontal="left"/>
      <protection/>
    </xf>
    <xf numFmtId="0" fontId="13" fillId="0" borderId="22" xfId="54" applyFont="1" applyBorder="1" applyAlignment="1">
      <alignment horizontal="left"/>
      <protection/>
    </xf>
    <xf numFmtId="0" fontId="13" fillId="0" borderId="45" xfId="54" applyFont="1" applyBorder="1" applyAlignment="1" quotePrefix="1">
      <alignment horizontal="left"/>
      <protection/>
    </xf>
    <xf numFmtId="0" fontId="14" fillId="0" borderId="46" xfId="54" applyFont="1" applyBorder="1" applyAlignment="1" quotePrefix="1">
      <alignment horizontal="left"/>
      <protection/>
    </xf>
    <xf numFmtId="196" fontId="13" fillId="0" borderId="18" xfId="54" applyNumberFormat="1" applyFont="1" applyBorder="1" applyAlignment="1">
      <alignment/>
      <protection/>
    </xf>
    <xf numFmtId="196" fontId="14" fillId="0" borderId="29" xfId="54" applyNumberFormat="1" applyFont="1" applyBorder="1" applyAlignment="1" quotePrefix="1">
      <alignment/>
      <protection/>
    </xf>
    <xf numFmtId="196" fontId="14" fillId="0" borderId="18" xfId="54" applyNumberFormat="1" applyFont="1" applyBorder="1" applyAlignment="1" quotePrefix="1">
      <alignment/>
      <protection/>
    </xf>
    <xf numFmtId="196" fontId="13" fillId="0" borderId="23" xfId="54" applyNumberFormat="1" applyFont="1" applyBorder="1" applyAlignment="1">
      <alignment/>
      <protection/>
    </xf>
    <xf numFmtId="196" fontId="13" fillId="35" borderId="29" xfId="54" applyNumberFormat="1" applyFont="1" applyFill="1" applyBorder="1" applyAlignment="1" quotePrefix="1">
      <alignment/>
      <protection/>
    </xf>
    <xf numFmtId="9" fontId="13" fillId="0" borderId="29" xfId="54" applyNumberFormat="1" applyFont="1" applyBorder="1">
      <alignment/>
      <protection/>
    </xf>
    <xf numFmtId="9" fontId="13" fillId="0" borderId="29" xfId="54" applyNumberFormat="1" applyFont="1" applyBorder="1" applyAlignment="1">
      <alignment/>
      <protection/>
    </xf>
    <xf numFmtId="9" fontId="13" fillId="0" borderId="38" xfId="54" applyNumberFormat="1" applyFont="1" applyBorder="1" applyAlignment="1">
      <alignment horizontal="right"/>
      <protection/>
    </xf>
    <xf numFmtId="0" fontId="13" fillId="0" borderId="29" xfId="54" applyFont="1" applyBorder="1" applyAlignment="1" quotePrefix="1">
      <alignment horizontal="right"/>
      <protection/>
    </xf>
    <xf numFmtId="0" fontId="14" fillId="35" borderId="29" xfId="54" applyFont="1" applyFill="1" applyBorder="1">
      <alignment/>
      <protection/>
    </xf>
    <xf numFmtId="0" fontId="14" fillId="35" borderId="18" xfId="54" applyFont="1" applyFill="1" applyBorder="1">
      <alignment/>
      <protection/>
    </xf>
    <xf numFmtId="0" fontId="14" fillId="35" borderId="13" xfId="54" applyFont="1" applyFill="1" applyBorder="1">
      <alignment/>
      <protection/>
    </xf>
    <xf numFmtId="0" fontId="13" fillId="0" borderId="18" xfId="54" applyFont="1" applyFill="1" applyBorder="1" applyAlignment="1">
      <alignment horizontal="center"/>
      <protection/>
    </xf>
    <xf numFmtId="0" fontId="13" fillId="0" borderId="25" xfId="54" applyFont="1" applyFill="1" applyBorder="1" applyAlignment="1">
      <alignment horizontal="center"/>
      <protection/>
    </xf>
    <xf numFmtId="0" fontId="13" fillId="0" borderId="18" xfId="54" applyFont="1" applyFill="1" applyBorder="1" applyAlignment="1">
      <alignment horizontal="center"/>
      <protection/>
    </xf>
    <xf numFmtId="173" fontId="13" fillId="0" borderId="18" xfId="54" applyNumberFormat="1" applyFont="1" applyFill="1" applyBorder="1" applyAlignment="1">
      <alignment horizontal="center"/>
      <protection/>
    </xf>
    <xf numFmtId="0" fontId="13" fillId="0" borderId="13" xfId="54" applyFont="1" applyFill="1" applyBorder="1" applyAlignment="1">
      <alignment horizontal="center"/>
      <protection/>
    </xf>
    <xf numFmtId="173" fontId="13" fillId="0" borderId="18" xfId="54" applyNumberFormat="1" applyFont="1" applyBorder="1" applyAlignment="1">
      <alignment horizontal="center"/>
      <protection/>
    </xf>
    <xf numFmtId="0" fontId="13" fillId="35" borderId="32" xfId="54" applyFont="1" applyFill="1" applyBorder="1" applyAlignment="1">
      <alignment horizontal="right"/>
      <protection/>
    </xf>
    <xf numFmtId="0" fontId="13" fillId="35" borderId="33" xfId="54" applyFont="1" applyFill="1" applyBorder="1">
      <alignment/>
      <protection/>
    </xf>
    <xf numFmtId="0" fontId="13" fillId="0" borderId="62" xfId="54" applyFont="1" applyBorder="1">
      <alignment/>
      <protection/>
    </xf>
    <xf numFmtId="0" fontId="14" fillId="0" borderId="63" xfId="54" applyFont="1" applyBorder="1">
      <alignment/>
      <protection/>
    </xf>
    <xf numFmtId="0" fontId="14" fillId="33" borderId="63" xfId="54" applyFont="1" applyFill="1" applyBorder="1">
      <alignment/>
      <protection/>
    </xf>
    <xf numFmtId="0" fontId="13" fillId="0" borderId="41" xfId="54" applyFont="1" applyBorder="1" applyAlignment="1" quotePrefix="1">
      <alignment horizontal="right"/>
      <protection/>
    </xf>
    <xf numFmtId="0" fontId="13" fillId="0" borderId="41" xfId="54" applyFont="1" applyBorder="1">
      <alignment/>
      <protection/>
    </xf>
    <xf numFmtId="0" fontId="13" fillId="0" borderId="62" xfId="54" applyFont="1" applyBorder="1" applyAlignment="1">
      <alignment horizontal="right"/>
      <protection/>
    </xf>
    <xf numFmtId="0" fontId="14" fillId="0" borderId="63" xfId="54" applyFont="1" applyBorder="1" applyAlignment="1">
      <alignment horizontal="right"/>
      <protection/>
    </xf>
    <xf numFmtId="0" fontId="14" fillId="33" borderId="63" xfId="54" applyFont="1" applyFill="1" applyBorder="1" applyAlignment="1">
      <alignment horizontal="right"/>
      <protection/>
    </xf>
    <xf numFmtId="0" fontId="13" fillId="0" borderId="63" xfId="54" applyFont="1" applyBorder="1" applyAlignment="1" quotePrefix="1">
      <alignment horizontal="right"/>
      <protection/>
    </xf>
    <xf numFmtId="0" fontId="13" fillId="35" borderId="63" xfId="54" applyFont="1" applyFill="1" applyBorder="1" applyAlignment="1">
      <alignment horizontal="right"/>
      <protection/>
    </xf>
    <xf numFmtId="0" fontId="13" fillId="0" borderId="63" xfId="54" applyFont="1" applyBorder="1" applyAlignment="1">
      <alignment horizontal="right"/>
      <protection/>
    </xf>
    <xf numFmtId="0" fontId="14" fillId="0" borderId="40" xfId="54" applyFont="1" applyFill="1" applyBorder="1" applyAlignment="1">
      <alignment horizontal="right"/>
      <protection/>
    </xf>
    <xf numFmtId="0" fontId="13" fillId="35" borderId="25" xfId="54" applyFont="1" applyFill="1" applyBorder="1">
      <alignment/>
      <protection/>
    </xf>
    <xf numFmtId="0" fontId="13" fillId="35" borderId="18" xfId="54" applyFont="1" applyFill="1" applyBorder="1">
      <alignment/>
      <protection/>
    </xf>
    <xf numFmtId="0" fontId="14" fillId="35" borderId="29" xfId="54" applyFont="1" applyFill="1" applyBorder="1">
      <alignment/>
      <protection/>
    </xf>
    <xf numFmtId="0" fontId="14" fillId="35" borderId="18" xfId="54" applyFont="1" applyFill="1" applyBorder="1">
      <alignment/>
      <protection/>
    </xf>
    <xf numFmtId="0" fontId="14" fillId="35" borderId="29" xfId="54" applyFont="1" applyFill="1" applyBorder="1" applyAlignment="1">
      <alignment horizontal="right"/>
      <protection/>
    </xf>
    <xf numFmtId="0" fontId="14" fillId="35" borderId="18" xfId="54" applyFont="1" applyFill="1" applyBorder="1" applyAlignment="1">
      <alignment horizontal="right"/>
      <protection/>
    </xf>
    <xf numFmtId="0" fontId="13" fillId="0" borderId="31" xfId="54" applyFont="1" applyFill="1" applyBorder="1" applyAlignment="1" quotePrefix="1">
      <alignment horizontal="right"/>
      <protection/>
    </xf>
    <xf numFmtId="0" fontId="13" fillId="0" borderId="29" xfId="54" applyFont="1" applyBorder="1" applyAlignment="1" quotePrefix="1">
      <alignment horizontal="right"/>
      <protection/>
    </xf>
    <xf numFmtId="0" fontId="13" fillId="0" borderId="29" xfId="54" applyFont="1" applyFill="1" applyBorder="1" applyAlignment="1">
      <alignment horizontal="right"/>
      <protection/>
    </xf>
    <xf numFmtId="0" fontId="14" fillId="35" borderId="13" xfId="54" applyFont="1" applyFill="1" applyBorder="1">
      <alignment/>
      <protection/>
    </xf>
    <xf numFmtId="0" fontId="14" fillId="35" borderId="13" xfId="54" applyFont="1" applyFill="1" applyBorder="1" applyAlignment="1">
      <alignment horizontal="right"/>
      <protection/>
    </xf>
    <xf numFmtId="0" fontId="13" fillId="0" borderId="62" xfId="54" applyFont="1" applyBorder="1" applyAlignment="1" quotePrefix="1">
      <alignment horizontal="right"/>
      <protection/>
    </xf>
    <xf numFmtId="196" fontId="13" fillId="0" borderId="40" xfId="54" applyNumberFormat="1" applyFont="1" applyBorder="1" applyAlignment="1">
      <alignment horizontal="right"/>
      <protection/>
    </xf>
    <xf numFmtId="0" fontId="13" fillId="0" borderId="25" xfId="54" applyFont="1" applyBorder="1" applyAlignment="1" quotePrefix="1">
      <alignment horizontal="right"/>
      <protection/>
    </xf>
    <xf numFmtId="9" fontId="13" fillId="0" borderId="29" xfId="54" applyNumberFormat="1" applyFont="1" applyBorder="1">
      <alignment/>
      <protection/>
    </xf>
    <xf numFmtId="196" fontId="14" fillId="35" borderId="13" xfId="54" applyNumberFormat="1" applyFont="1" applyFill="1" applyBorder="1">
      <alignment/>
      <protection/>
    </xf>
    <xf numFmtId="196" fontId="13" fillId="0" borderId="25" xfId="54" applyNumberFormat="1" applyFont="1" applyBorder="1" applyAlignment="1" quotePrefix="1">
      <alignment horizontal="right"/>
      <protection/>
    </xf>
    <xf numFmtId="196" fontId="13" fillId="0" borderId="29" xfId="54" applyNumberFormat="1" applyFont="1" applyBorder="1" applyAlignment="1" quotePrefix="1">
      <alignment horizontal="right"/>
      <protection/>
    </xf>
    <xf numFmtId="196" fontId="13" fillId="0" borderId="25" xfId="54" applyNumberFormat="1" applyFont="1" applyBorder="1" applyAlignment="1">
      <alignment/>
      <protection/>
    </xf>
    <xf numFmtId="0" fontId="14" fillId="0" borderId="38" xfId="54" applyFont="1" applyFill="1" applyBorder="1">
      <alignment/>
      <protection/>
    </xf>
    <xf numFmtId="0" fontId="14" fillId="0" borderId="49" xfId="54" applyFont="1" applyFill="1" applyBorder="1">
      <alignment/>
      <protection/>
    </xf>
    <xf numFmtId="0" fontId="14" fillId="0" borderId="38" xfId="54" applyFont="1" applyFill="1" applyBorder="1" applyAlignment="1">
      <alignment horizontal="right"/>
      <protection/>
    </xf>
    <xf numFmtId="0" fontId="14" fillId="0" borderId="49" xfId="54" applyFont="1" applyFill="1" applyBorder="1" applyAlignment="1">
      <alignment horizontal="right"/>
      <protection/>
    </xf>
    <xf numFmtId="0" fontId="13" fillId="0" borderId="36" xfId="54" applyFont="1" applyBorder="1" applyAlignment="1">
      <alignment horizontal="right"/>
      <protection/>
    </xf>
    <xf numFmtId="0" fontId="13" fillId="35" borderId="64" xfId="54" applyFont="1" applyFill="1" applyBorder="1" applyAlignment="1">
      <alignment horizontal="right"/>
      <protection/>
    </xf>
    <xf numFmtId="0" fontId="14" fillId="0" borderId="65" xfId="54" applyFont="1" applyFill="1" applyBorder="1" applyAlignment="1">
      <alignment horizontal="right"/>
      <protection/>
    </xf>
    <xf numFmtId="1" fontId="13" fillId="0" borderId="62" xfId="54" applyNumberFormat="1" applyFont="1" applyBorder="1" applyAlignment="1">
      <alignment horizontal="right"/>
      <protection/>
    </xf>
    <xf numFmtId="1" fontId="14" fillId="0" borderId="63" xfId="54" applyNumberFormat="1" applyFont="1" applyBorder="1" applyAlignment="1" quotePrefix="1">
      <alignment horizontal="right"/>
      <protection/>
    </xf>
    <xf numFmtId="1" fontId="14" fillId="35" borderId="63" xfId="54" applyNumberFormat="1" applyFont="1" applyFill="1" applyBorder="1" applyAlignment="1" quotePrefix="1">
      <alignment horizontal="right"/>
      <protection/>
    </xf>
    <xf numFmtId="1" fontId="14" fillId="35" borderId="33" xfId="54" applyNumberFormat="1" applyFont="1" applyFill="1" applyBorder="1" applyAlignment="1" quotePrefix="1">
      <alignment horizontal="right"/>
      <protection/>
    </xf>
    <xf numFmtId="1" fontId="13" fillId="0" borderId="41" xfId="54" applyNumberFormat="1" applyFont="1" applyBorder="1" applyAlignment="1">
      <alignment horizontal="right"/>
      <protection/>
    </xf>
    <xf numFmtId="9" fontId="13" fillId="0" borderId="38" xfId="54" applyNumberFormat="1" applyFont="1" applyBorder="1" applyAlignment="1">
      <alignment horizontal="right"/>
      <protection/>
    </xf>
    <xf numFmtId="196" fontId="13" fillId="0" borderId="49" xfId="54" applyNumberFormat="1" applyFont="1" applyBorder="1" applyAlignment="1">
      <alignment horizontal="right"/>
      <protection/>
    </xf>
    <xf numFmtId="196" fontId="13" fillId="0" borderId="18" xfId="54" applyNumberFormat="1" applyFont="1" applyBorder="1">
      <alignment/>
      <protection/>
    </xf>
    <xf numFmtId="0" fontId="13" fillId="35" borderId="66" xfId="54" applyFont="1" applyFill="1" applyBorder="1">
      <alignment/>
      <protection/>
    </xf>
    <xf numFmtId="0" fontId="13" fillId="35" borderId="49" xfId="54" applyFont="1" applyFill="1" applyBorder="1">
      <alignment/>
      <protection/>
    </xf>
    <xf numFmtId="0" fontId="14" fillId="0" borderId="38" xfId="54" applyFont="1" applyBorder="1">
      <alignment/>
      <protection/>
    </xf>
    <xf numFmtId="0" fontId="14" fillId="0" borderId="38" xfId="54" applyFont="1" applyFill="1" applyBorder="1">
      <alignment/>
      <protection/>
    </xf>
    <xf numFmtId="0" fontId="14" fillId="0" borderId="49" xfId="54" applyFont="1" applyFill="1" applyBorder="1">
      <alignment/>
      <protection/>
    </xf>
    <xf numFmtId="0" fontId="20" fillId="0" borderId="36" xfId="54" applyFont="1" applyBorder="1">
      <alignment/>
      <protection/>
    </xf>
    <xf numFmtId="0" fontId="13" fillId="0" borderId="35" xfId="54" applyFont="1" applyBorder="1" applyAlignment="1">
      <alignment horizontal="right"/>
      <protection/>
    </xf>
    <xf numFmtId="0" fontId="14" fillId="0" borderId="38" xfId="54" applyFont="1" applyBorder="1" applyAlignment="1">
      <alignment horizontal="right"/>
      <protection/>
    </xf>
    <xf numFmtId="0" fontId="14" fillId="0" borderId="38" xfId="54" applyFont="1" applyFill="1" applyBorder="1" applyAlignment="1">
      <alignment horizontal="right"/>
      <protection/>
    </xf>
    <xf numFmtId="0" fontId="14" fillId="0" borderId="49" xfId="54" applyFont="1" applyFill="1" applyBorder="1" applyAlignment="1">
      <alignment horizontal="right"/>
      <protection/>
    </xf>
    <xf numFmtId="0" fontId="13" fillId="0" borderId="36" xfId="54" applyFont="1" applyBorder="1" applyAlignment="1">
      <alignment horizontal="right"/>
      <protection/>
    </xf>
    <xf numFmtId="0" fontId="13" fillId="35" borderId="64" xfId="54" applyFont="1" applyFill="1" applyBorder="1" applyAlignment="1">
      <alignment horizontal="right"/>
      <protection/>
    </xf>
    <xf numFmtId="0" fontId="14" fillId="0" borderId="65" xfId="54" applyFont="1" applyFill="1" applyBorder="1" applyAlignment="1">
      <alignment horizontal="right"/>
      <protection/>
    </xf>
    <xf numFmtId="0" fontId="14" fillId="35" borderId="29" xfId="54" applyFont="1" applyFill="1" applyBorder="1">
      <alignment/>
      <protection/>
    </xf>
    <xf numFmtId="0" fontId="14" fillId="35" borderId="18" xfId="54" applyFont="1" applyFill="1" applyBorder="1">
      <alignment/>
      <protection/>
    </xf>
    <xf numFmtId="0" fontId="14" fillId="35" borderId="13" xfId="54" applyFont="1" applyFill="1" applyBorder="1">
      <alignment/>
      <protection/>
    </xf>
    <xf numFmtId="0" fontId="13" fillId="35" borderId="66" xfId="54" applyFont="1" applyFill="1" applyBorder="1">
      <alignment/>
      <protection/>
    </xf>
    <xf numFmtId="0" fontId="13" fillId="35" borderId="49" xfId="54" applyFont="1" applyFill="1" applyBorder="1">
      <alignment/>
      <protection/>
    </xf>
    <xf numFmtId="1" fontId="13" fillId="0" borderId="63" xfId="54" applyNumberFormat="1" applyFont="1" applyBorder="1" applyAlignment="1" quotePrefix="1">
      <alignment horizontal="right"/>
      <protection/>
    </xf>
    <xf numFmtId="1" fontId="14" fillId="0" borderId="40" xfId="54" applyNumberFormat="1" applyFont="1" applyBorder="1" applyAlignment="1" quotePrefix="1">
      <alignment horizontal="right"/>
      <protection/>
    </xf>
    <xf numFmtId="0" fontId="13" fillId="0" borderId="0" xfId="54" applyFont="1" applyFill="1" applyAlignment="1" quotePrefix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3" fontId="9" fillId="0" borderId="31" xfId="0" applyNumberFormat="1" applyFont="1" applyBorder="1" applyAlignment="1">
      <alignment horizontal="center"/>
    </xf>
    <xf numFmtId="173" fontId="9" fillId="0" borderId="31" xfId="0" applyNumberFormat="1" applyFont="1" applyFill="1" applyBorder="1" applyAlignment="1">
      <alignment horizontal="center"/>
    </xf>
    <xf numFmtId="0" fontId="13" fillId="0" borderId="67" xfId="54" applyFont="1" applyFill="1" applyBorder="1" applyAlignment="1">
      <alignment horizontal="center"/>
      <protection/>
    </xf>
    <xf numFmtId="196" fontId="14" fillId="35" borderId="29" xfId="54" applyNumberFormat="1" applyFont="1" applyFill="1" applyBorder="1" applyAlignment="1" quotePrefix="1">
      <alignment/>
      <protection/>
    </xf>
    <xf numFmtId="196" fontId="14" fillId="35" borderId="18" xfId="54" applyNumberFormat="1" applyFont="1" applyFill="1" applyBorder="1" applyAlignment="1" quotePrefix="1">
      <alignment/>
      <protection/>
    </xf>
    <xf numFmtId="196" fontId="14" fillId="35" borderId="13" xfId="54" applyNumberFormat="1" applyFont="1" applyFill="1" applyBorder="1" applyAlignment="1" quotePrefix="1">
      <alignment/>
      <protection/>
    </xf>
    <xf numFmtId="196" fontId="13" fillId="0" borderId="22" xfId="54" applyNumberFormat="1" applyFont="1" applyFill="1" applyBorder="1">
      <alignment/>
      <protection/>
    </xf>
    <xf numFmtId="196" fontId="13" fillId="0" borderId="47" xfId="54" applyNumberFormat="1" applyFont="1" applyBorder="1" applyAlignment="1" quotePrefix="1">
      <alignment horizontal="right"/>
      <protection/>
    </xf>
    <xf numFmtId="9" fontId="13" fillId="0" borderId="45" xfId="58" applyFont="1" applyBorder="1" applyAlignment="1">
      <alignment/>
    </xf>
    <xf numFmtId="196" fontId="13" fillId="35" borderId="50" xfId="54" applyNumberFormat="1" applyFont="1" applyFill="1" applyBorder="1" applyAlignment="1">
      <alignment/>
      <protection/>
    </xf>
    <xf numFmtId="196" fontId="13" fillId="35" borderId="43" xfId="54" applyNumberFormat="1" applyFont="1" applyFill="1" applyBorder="1" applyAlignment="1">
      <alignment/>
      <protection/>
    </xf>
    <xf numFmtId="9" fontId="13" fillId="0" borderId="45" xfId="58" applyFont="1" applyBorder="1" applyAlignment="1">
      <alignment horizontal="right"/>
    </xf>
    <xf numFmtId="196" fontId="13" fillId="0" borderId="47" xfId="54" applyNumberFormat="1" applyFont="1" applyBorder="1" applyAlignment="1">
      <alignment horizontal="right"/>
      <protection/>
    </xf>
    <xf numFmtId="0" fontId="13" fillId="35" borderId="25" xfId="54" applyFont="1" applyFill="1" applyBorder="1" applyAlignment="1">
      <alignment horizontal="right"/>
      <protection/>
    </xf>
    <xf numFmtId="1" fontId="14" fillId="0" borderId="29" xfId="54" applyNumberFormat="1" applyFont="1" applyBorder="1" applyAlignment="1" quotePrefix="1">
      <alignment/>
      <protection/>
    </xf>
    <xf numFmtId="1" fontId="14" fillId="35" borderId="18" xfId="54" applyNumberFormat="1" applyFont="1" applyFill="1" applyBorder="1">
      <alignment/>
      <protection/>
    </xf>
    <xf numFmtId="1" fontId="13" fillId="0" borderId="23" xfId="54" applyNumberFormat="1" applyFont="1" applyBorder="1" applyAlignment="1">
      <alignment/>
      <protection/>
    </xf>
    <xf numFmtId="1" fontId="14" fillId="0" borderId="45" xfId="54" applyNumberFormat="1" applyFont="1" applyFill="1" applyBorder="1">
      <alignment/>
      <protection/>
    </xf>
    <xf numFmtId="1" fontId="14" fillId="0" borderId="43" xfId="54" applyNumberFormat="1" applyFont="1" applyFill="1" applyBorder="1">
      <alignment/>
      <protection/>
    </xf>
    <xf numFmtId="196" fontId="14" fillId="0" borderId="0" xfId="0" applyNumberFormat="1" applyFont="1" applyAlignment="1">
      <alignment/>
    </xf>
    <xf numFmtId="9" fontId="0" fillId="0" borderId="0" xfId="58" applyFont="1" applyAlignment="1">
      <alignment/>
    </xf>
    <xf numFmtId="196" fontId="13" fillId="35" borderId="22" xfId="54" applyNumberFormat="1" applyFont="1" applyFill="1" applyBorder="1">
      <alignment/>
      <protection/>
    </xf>
    <xf numFmtId="196" fontId="13" fillId="0" borderId="43" xfId="54" applyNumberFormat="1" applyFont="1" applyFill="1" applyBorder="1" applyAlignment="1">
      <alignment/>
      <protection/>
    </xf>
    <xf numFmtId="196" fontId="13" fillId="0" borderId="50" xfId="54" applyNumberFormat="1" applyFont="1" applyFill="1" applyBorder="1" applyAlignment="1">
      <alignment/>
      <protection/>
    </xf>
    <xf numFmtId="9" fontId="13" fillId="0" borderId="0" xfId="58" applyFont="1" applyBorder="1" applyAlignment="1">
      <alignment horizontal="center"/>
    </xf>
    <xf numFmtId="9" fontId="0" fillId="0" borderId="0" xfId="58" applyAlignment="1">
      <alignment/>
    </xf>
    <xf numFmtId="9" fontId="13" fillId="0" borderId="0" xfId="40" applyNumberFormat="1" applyFont="1" applyBorder="1" applyAlignment="1" quotePrefix="1">
      <alignment horizontal="right"/>
      <protection/>
    </xf>
    <xf numFmtId="9" fontId="14" fillId="0" borderId="0" xfId="0" applyNumberFormat="1" applyFont="1" applyAlignment="1">
      <alignment/>
    </xf>
    <xf numFmtId="3" fontId="25" fillId="0" borderId="0" xfId="40" applyNumberFormat="1" applyFont="1">
      <alignment/>
      <protection/>
    </xf>
    <xf numFmtId="3" fontId="25" fillId="0" borderId="0" xfId="40" applyNumberFormat="1" applyFont="1" applyFill="1">
      <alignment/>
      <protection/>
    </xf>
    <xf numFmtId="1" fontId="25" fillId="0" borderId="0" xfId="40" applyNumberFormat="1" applyFont="1">
      <alignment/>
      <protection/>
    </xf>
    <xf numFmtId="0" fontId="9" fillId="0" borderId="50" xfId="0" applyFont="1" applyBorder="1" applyAlignment="1">
      <alignment/>
    </xf>
    <xf numFmtId="0" fontId="9" fillId="0" borderId="50" xfId="0" applyFont="1" applyFill="1" applyBorder="1" applyAlignment="1">
      <alignment/>
    </xf>
    <xf numFmtId="0" fontId="28" fillId="0" borderId="0" xfId="0" applyFont="1" applyAlignment="1">
      <alignment/>
    </xf>
    <xf numFmtId="1" fontId="13" fillId="0" borderId="29" xfId="54" applyNumberFormat="1" applyFont="1" applyBorder="1" applyAlignment="1">
      <alignment horizontal="right"/>
      <protection/>
    </xf>
    <xf numFmtId="1" fontId="14" fillId="0" borderId="13" xfId="54" applyNumberFormat="1" applyFont="1" applyFill="1" applyBorder="1" applyAlignment="1">
      <alignment horizontal="right"/>
      <protection/>
    </xf>
    <xf numFmtId="1" fontId="13" fillId="0" borderId="0" xfId="54" applyNumberFormat="1" applyFont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1" fontId="13" fillId="0" borderId="45" xfId="54" applyNumberFormat="1" applyFont="1" applyFill="1" applyBorder="1" applyAlignment="1" quotePrefix="1">
      <alignment/>
      <protection/>
    </xf>
    <xf numFmtId="0" fontId="13" fillId="0" borderId="45" xfId="54" applyFont="1" applyFill="1" applyBorder="1">
      <alignment/>
      <protection/>
    </xf>
    <xf numFmtId="3" fontId="0" fillId="0" borderId="0" xfId="0" applyNumberFormat="1" applyAlignment="1">
      <alignment/>
    </xf>
    <xf numFmtId="195" fontId="13" fillId="0" borderId="29" xfId="54" applyNumberFormat="1" applyFont="1" applyBorder="1" applyAlignment="1">
      <alignment horizontal="right"/>
      <protection/>
    </xf>
    <xf numFmtId="1" fontId="13" fillId="0" borderId="45" xfId="54" applyNumberFormat="1" applyFont="1" applyBorder="1">
      <alignment/>
      <protection/>
    </xf>
    <xf numFmtId="0" fontId="13" fillId="0" borderId="25" xfId="54" applyFont="1" applyFill="1" applyBorder="1" applyAlignment="1">
      <alignment horizontal="right"/>
      <protection/>
    </xf>
    <xf numFmtId="0" fontId="13" fillId="36" borderId="42" xfId="54" applyFont="1" applyFill="1" applyBorder="1">
      <alignment/>
      <protection/>
    </xf>
    <xf numFmtId="1" fontId="13" fillId="0" borderId="43" xfId="54" applyNumberFormat="1" applyFont="1" applyFill="1" applyBorder="1" applyAlignment="1">
      <alignment/>
      <protection/>
    </xf>
    <xf numFmtId="1" fontId="13" fillId="0" borderId="20" xfId="54" applyNumberFormat="1" applyFont="1" applyFill="1" applyBorder="1" applyAlignment="1">
      <alignment/>
      <protection/>
    </xf>
    <xf numFmtId="0" fontId="13" fillId="0" borderId="44" xfId="54" applyFont="1" applyFill="1" applyBorder="1">
      <alignment/>
      <protection/>
    </xf>
    <xf numFmtId="0" fontId="14" fillId="0" borderId="45" xfId="54" applyFont="1" applyFill="1" applyBorder="1">
      <alignment/>
      <protection/>
    </xf>
    <xf numFmtId="1" fontId="13" fillId="0" borderId="48" xfId="54" applyNumberFormat="1" applyFont="1" applyFill="1" applyBorder="1" applyAlignment="1">
      <alignment/>
      <protection/>
    </xf>
    <xf numFmtId="0" fontId="13" fillId="0" borderId="23" xfId="54" applyFont="1" applyFill="1" applyBorder="1" applyAlignment="1">
      <alignment horizontal="right"/>
      <protection/>
    </xf>
    <xf numFmtId="1" fontId="13" fillId="0" borderId="45" xfId="54" applyNumberFormat="1" applyFont="1" applyFill="1" applyBorder="1">
      <alignment/>
      <protection/>
    </xf>
    <xf numFmtId="1" fontId="13" fillId="0" borderId="43" xfId="54" applyNumberFormat="1" applyFont="1" applyFill="1" applyBorder="1">
      <alignment/>
      <protection/>
    </xf>
    <xf numFmtId="1" fontId="13" fillId="0" borderId="22" xfId="54" applyNumberFormat="1" applyFont="1" applyFill="1" applyBorder="1">
      <alignment/>
      <protection/>
    </xf>
    <xf numFmtId="1" fontId="9" fillId="0" borderId="31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1" fontId="13" fillId="0" borderId="23" xfId="54" applyNumberFormat="1" applyFont="1" applyFill="1" applyBorder="1">
      <alignment/>
      <protection/>
    </xf>
    <xf numFmtId="1" fontId="13" fillId="0" borderId="29" xfId="54" applyNumberFormat="1" applyFont="1" applyFill="1" applyBorder="1" applyAlignment="1">
      <alignment horizontal="right"/>
      <protection/>
    </xf>
    <xf numFmtId="9" fontId="14" fillId="0" borderId="0" xfId="54" applyNumberFormat="1" applyFont="1" applyBorder="1">
      <alignment/>
      <protection/>
    </xf>
    <xf numFmtId="9" fontId="0" fillId="0" borderId="0" xfId="0" applyNumberFormat="1" applyAlignment="1">
      <alignment/>
    </xf>
    <xf numFmtId="3" fontId="9" fillId="0" borderId="50" xfId="0" applyNumberFormat="1" applyFont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196" fontId="31" fillId="35" borderId="45" xfId="54" applyNumberFormat="1" applyFont="1" applyFill="1" applyBorder="1">
      <alignment/>
      <protection/>
    </xf>
    <xf numFmtId="196" fontId="31" fillId="35" borderId="43" xfId="54" applyNumberFormat="1" applyFont="1" applyFill="1" applyBorder="1">
      <alignment/>
      <protection/>
    </xf>
    <xf numFmtId="196" fontId="31" fillId="35" borderId="46" xfId="54" applyNumberFormat="1" applyFont="1" applyFill="1" applyBorder="1">
      <alignment/>
      <protection/>
    </xf>
    <xf numFmtId="195" fontId="31" fillId="0" borderId="0" xfId="58" applyNumberFormat="1" applyFont="1" applyBorder="1" applyAlignment="1">
      <alignment/>
    </xf>
    <xf numFmtId="0" fontId="31" fillId="0" borderId="0" xfId="54" applyFont="1" applyBorder="1" applyAlignment="1">
      <alignment horizontal="right"/>
      <protection/>
    </xf>
    <xf numFmtId="196" fontId="31" fillId="0" borderId="0" xfId="54" applyNumberFormat="1" applyFont="1" applyBorder="1">
      <alignment/>
      <protection/>
    </xf>
    <xf numFmtId="196" fontId="13" fillId="0" borderId="43" xfId="54" applyNumberFormat="1" applyFont="1" applyFill="1" applyBorder="1" applyAlignment="1">
      <alignment horizontal="right"/>
      <protection/>
    </xf>
    <xf numFmtId="9" fontId="13" fillId="0" borderId="29" xfId="58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96" fontId="7" fillId="0" borderId="0" xfId="54" applyNumberFormat="1" applyFont="1">
      <alignment/>
      <protection/>
    </xf>
    <xf numFmtId="3" fontId="1" fillId="0" borderId="0" xfId="0" applyNumberFormat="1" applyFont="1" applyFill="1" applyBorder="1" applyAlignment="1">
      <alignment horizontal="center"/>
    </xf>
    <xf numFmtId="1" fontId="13" fillId="0" borderId="25" xfId="54" applyNumberFormat="1" applyFont="1" applyFill="1" applyBorder="1">
      <alignment/>
      <protection/>
    </xf>
    <xf numFmtId="1" fontId="14" fillId="0" borderId="29" xfId="54" applyNumberFormat="1" applyFont="1" applyFill="1" applyBorder="1">
      <alignment/>
      <protection/>
    </xf>
    <xf numFmtId="0" fontId="13" fillId="0" borderId="22" xfId="54" applyFont="1" applyFill="1" applyBorder="1" applyAlignment="1" quotePrefix="1">
      <alignment horizontal="right"/>
      <protection/>
    </xf>
    <xf numFmtId="1" fontId="13" fillId="0" borderId="44" xfId="54" applyNumberFormat="1" applyFont="1" applyFill="1" applyBorder="1">
      <alignment/>
      <protection/>
    </xf>
    <xf numFmtId="1" fontId="13" fillId="0" borderId="25" xfId="54" applyNumberFormat="1" applyFont="1" applyFill="1" applyBorder="1" applyAlignment="1">
      <alignment horizontal="right"/>
      <protection/>
    </xf>
    <xf numFmtId="1" fontId="14" fillId="0" borderId="29" xfId="54" applyNumberFormat="1" applyFont="1" applyFill="1" applyBorder="1" applyAlignment="1">
      <alignment horizontal="right"/>
      <protection/>
    </xf>
    <xf numFmtId="1" fontId="14" fillId="0" borderId="18" xfId="54" applyNumberFormat="1" applyFont="1" applyFill="1" applyBorder="1" applyAlignment="1">
      <alignment horizontal="right"/>
      <protection/>
    </xf>
    <xf numFmtId="196" fontId="13" fillId="0" borderId="35" xfId="54" applyNumberFormat="1" applyFont="1" applyBorder="1" applyAlignment="1" quotePrefix="1">
      <alignment horizontal="right"/>
      <protection/>
    </xf>
    <xf numFmtId="0" fontId="13" fillId="0" borderId="55" xfId="54" applyFont="1" applyBorder="1" applyAlignment="1" quotePrefix="1">
      <alignment horizontal="right"/>
      <protection/>
    </xf>
    <xf numFmtId="9" fontId="13" fillId="0" borderId="54" xfId="58" applyNumberFormat="1" applyFont="1" applyBorder="1" applyAlignment="1">
      <alignment/>
    </xf>
    <xf numFmtId="9" fontId="13" fillId="0" borderId="38" xfId="58" applyNumberFormat="1" applyFont="1" applyBorder="1" applyAlignment="1">
      <alignment/>
    </xf>
    <xf numFmtId="0" fontId="13" fillId="0" borderId="15" xfId="54" applyFont="1" applyBorder="1" applyAlignment="1" quotePrefix="1">
      <alignment horizontal="right"/>
      <protection/>
    </xf>
    <xf numFmtId="1" fontId="14" fillId="0" borderId="29" xfId="54" applyNumberFormat="1" applyFont="1" applyBorder="1">
      <alignment/>
      <protection/>
    </xf>
    <xf numFmtId="1" fontId="13" fillId="0" borderId="23" xfId="54" applyNumberFormat="1" applyFont="1" applyBorder="1">
      <alignment/>
      <protection/>
    </xf>
    <xf numFmtId="1" fontId="13" fillId="0" borderId="20" xfId="54" applyNumberFormat="1" applyFont="1" applyBorder="1">
      <alignment/>
      <protection/>
    </xf>
    <xf numFmtId="1" fontId="13" fillId="0" borderId="29" xfId="54" applyNumberFormat="1" applyFont="1" applyBorder="1">
      <alignment/>
      <protection/>
    </xf>
    <xf numFmtId="1" fontId="14" fillId="0" borderId="13" xfId="54" applyNumberFormat="1" applyFont="1" applyFill="1" applyBorder="1">
      <alignment/>
      <protection/>
    </xf>
    <xf numFmtId="1" fontId="13" fillId="0" borderId="25" xfId="54" applyNumberFormat="1" applyFont="1" applyBorder="1">
      <alignment/>
      <protection/>
    </xf>
    <xf numFmtId="1" fontId="14" fillId="0" borderId="29" xfId="54" applyNumberFormat="1" applyFont="1" applyBorder="1">
      <alignment/>
      <protection/>
    </xf>
    <xf numFmtId="1" fontId="14" fillId="33" borderId="29" xfId="54" applyNumberFormat="1" applyFont="1" applyFill="1" applyBorder="1">
      <alignment/>
      <protection/>
    </xf>
    <xf numFmtId="1" fontId="14" fillId="33" borderId="18" xfId="54" applyNumberFormat="1" applyFont="1" applyFill="1" applyBorder="1">
      <alignment/>
      <protection/>
    </xf>
    <xf numFmtId="1" fontId="13" fillId="0" borderId="23" xfId="54" applyNumberFormat="1" applyFont="1" applyBorder="1" applyAlignment="1" quotePrefix="1">
      <alignment horizontal="right"/>
      <protection/>
    </xf>
    <xf numFmtId="1" fontId="13" fillId="0" borderId="23" xfId="54" applyNumberFormat="1" applyFont="1" applyBorder="1">
      <alignment/>
      <protection/>
    </xf>
    <xf numFmtId="1" fontId="13" fillId="0" borderId="20" xfId="54" applyNumberFormat="1" applyFont="1" applyBorder="1">
      <alignment/>
      <protection/>
    </xf>
    <xf numFmtId="1" fontId="13" fillId="0" borderId="29" xfId="54" applyNumberFormat="1" applyFont="1" applyBorder="1">
      <alignment/>
      <protection/>
    </xf>
    <xf numFmtId="1" fontId="14" fillId="0" borderId="13" xfId="54" applyNumberFormat="1" applyFont="1" applyFill="1" applyBorder="1">
      <alignment/>
      <protection/>
    </xf>
    <xf numFmtId="1" fontId="14" fillId="0" borderId="0" xfId="54" applyNumberFormat="1" applyFont="1" applyBorder="1">
      <alignment/>
      <protection/>
    </xf>
    <xf numFmtId="0" fontId="5" fillId="0" borderId="0" xfId="54" applyFill="1" applyAlignment="1">
      <alignment horizontal="centerContinuous"/>
      <protection/>
    </xf>
    <xf numFmtId="0" fontId="13" fillId="0" borderId="23" xfId="54" applyFont="1" applyFill="1" applyBorder="1" applyAlignment="1" quotePrefix="1">
      <alignment horizontal="right"/>
      <protection/>
    </xf>
    <xf numFmtId="0" fontId="13" fillId="0" borderId="29" xfId="54" applyFont="1" applyFill="1" applyBorder="1">
      <alignment/>
      <protection/>
    </xf>
    <xf numFmtId="0" fontId="13" fillId="0" borderId="25" xfId="54" applyFont="1" applyFill="1" applyBorder="1" applyAlignment="1" quotePrefix="1">
      <alignment horizontal="right"/>
      <protection/>
    </xf>
    <xf numFmtId="1" fontId="13" fillId="0" borderId="25" xfId="54" applyNumberFormat="1" applyFont="1" applyFill="1" applyBorder="1">
      <alignment/>
      <protection/>
    </xf>
    <xf numFmtId="1" fontId="14" fillId="0" borderId="29" xfId="54" applyNumberFormat="1" applyFont="1" applyFill="1" applyBorder="1">
      <alignment/>
      <protection/>
    </xf>
    <xf numFmtId="1" fontId="13" fillId="0" borderId="23" xfId="54" applyNumberFormat="1" applyFont="1" applyFill="1" applyBorder="1" applyAlignment="1" quotePrefix="1">
      <alignment horizontal="right"/>
      <protection/>
    </xf>
    <xf numFmtId="1" fontId="13" fillId="0" borderId="23" xfId="54" applyNumberFormat="1" applyFont="1" applyFill="1" applyBorder="1">
      <alignment/>
      <protection/>
    </xf>
    <xf numFmtId="1" fontId="13" fillId="0" borderId="25" xfId="54" applyNumberFormat="1" applyFont="1" applyBorder="1" applyAlignment="1">
      <alignment horizontal="right"/>
      <protection/>
    </xf>
    <xf numFmtId="1" fontId="13" fillId="0" borderId="20" xfId="54" applyNumberFormat="1" applyFont="1" applyBorder="1" applyAlignment="1">
      <alignment horizontal="right"/>
      <protection/>
    </xf>
    <xf numFmtId="1" fontId="14" fillId="0" borderId="13" xfId="54" applyNumberFormat="1" applyFont="1" applyBorder="1" applyAlignment="1">
      <alignment horizontal="right"/>
      <protection/>
    </xf>
    <xf numFmtId="1" fontId="13" fillId="0" borderId="62" xfId="54" applyNumberFormat="1" applyFont="1" applyBorder="1">
      <alignment/>
      <protection/>
    </xf>
    <xf numFmtId="1" fontId="14" fillId="0" borderId="63" xfId="54" applyNumberFormat="1" applyFont="1" applyBorder="1">
      <alignment/>
      <protection/>
    </xf>
    <xf numFmtId="1" fontId="14" fillId="33" borderId="63" xfId="54" applyNumberFormat="1" applyFont="1" applyFill="1" applyBorder="1">
      <alignment/>
      <protection/>
    </xf>
    <xf numFmtId="1" fontId="13" fillId="0" borderId="41" xfId="54" applyNumberFormat="1" applyFont="1" applyBorder="1">
      <alignment/>
      <protection/>
    </xf>
    <xf numFmtId="1" fontId="13" fillId="0" borderId="62" xfId="54" applyNumberFormat="1" applyFont="1" applyBorder="1" applyAlignment="1">
      <alignment horizontal="right"/>
      <protection/>
    </xf>
    <xf numFmtId="1" fontId="14" fillId="0" borderId="63" xfId="54" applyNumberFormat="1" applyFont="1" applyBorder="1" applyAlignment="1">
      <alignment horizontal="right"/>
      <protection/>
    </xf>
    <xf numFmtId="1" fontId="14" fillId="33" borderId="63" xfId="54" applyNumberFormat="1" applyFont="1" applyFill="1" applyBorder="1" applyAlignment="1">
      <alignment horizontal="right"/>
      <protection/>
    </xf>
    <xf numFmtId="1" fontId="14" fillId="33" borderId="33" xfId="54" applyNumberFormat="1" applyFont="1" applyFill="1" applyBorder="1" applyAlignment="1">
      <alignment horizontal="right"/>
      <protection/>
    </xf>
    <xf numFmtId="1" fontId="13" fillId="0" borderId="20" xfId="54" applyNumberFormat="1" applyFont="1" applyBorder="1" applyAlignment="1">
      <alignment horizontal="right"/>
      <protection/>
    </xf>
    <xf numFmtId="1" fontId="13" fillId="0" borderId="63" xfId="54" applyNumberFormat="1" applyFont="1" applyBorder="1" applyAlignment="1">
      <alignment horizontal="right"/>
      <protection/>
    </xf>
    <xf numFmtId="1" fontId="14" fillId="0" borderId="40" xfId="54" applyNumberFormat="1" applyFont="1" applyFill="1" applyBorder="1" applyAlignment="1">
      <alignment horizontal="right"/>
      <protection/>
    </xf>
    <xf numFmtId="1" fontId="13" fillId="0" borderId="29" xfId="54" applyNumberFormat="1" applyFont="1" applyBorder="1" applyAlignment="1">
      <alignment horizontal="right"/>
      <protection/>
    </xf>
    <xf numFmtId="1" fontId="13" fillId="0" borderId="20" xfId="54" applyNumberFormat="1" applyFont="1" applyFill="1" applyBorder="1">
      <alignment/>
      <protection/>
    </xf>
    <xf numFmtId="1" fontId="13" fillId="0" borderId="29" xfId="54" applyNumberFormat="1" applyFont="1" applyFill="1" applyBorder="1">
      <alignment/>
      <protection/>
    </xf>
    <xf numFmtId="196" fontId="13" fillId="0" borderId="18" xfId="54" applyNumberFormat="1" applyFont="1" applyFill="1" applyBorder="1">
      <alignment/>
      <protection/>
    </xf>
    <xf numFmtId="1" fontId="14" fillId="0" borderId="29" xfId="54" applyNumberFormat="1" applyFont="1" applyBorder="1" applyAlignment="1">
      <alignment horizontal="right"/>
      <protection/>
    </xf>
    <xf numFmtId="1" fontId="14" fillId="0" borderId="18" xfId="54" applyNumberFormat="1" applyFont="1" applyBorder="1" applyAlignment="1">
      <alignment horizontal="right"/>
      <protection/>
    </xf>
    <xf numFmtId="1" fontId="13" fillId="0" borderId="23" xfId="54" applyNumberFormat="1" applyFont="1" applyBorder="1" applyAlignment="1">
      <alignment horizontal="right"/>
      <protection/>
    </xf>
    <xf numFmtId="1" fontId="20" fillId="0" borderId="29" xfId="54" applyNumberFormat="1" applyFont="1" applyBorder="1" applyAlignment="1">
      <alignment horizontal="right"/>
      <protection/>
    </xf>
    <xf numFmtId="1" fontId="13" fillId="35" borderId="29" xfId="54" applyNumberFormat="1" applyFont="1" applyFill="1" applyBorder="1" applyAlignment="1">
      <alignment horizontal="right"/>
      <protection/>
    </xf>
    <xf numFmtId="1" fontId="14" fillId="0" borderId="13" xfId="54" applyNumberFormat="1" applyFont="1" applyBorder="1" applyAlignment="1">
      <alignment horizontal="right"/>
      <protection/>
    </xf>
    <xf numFmtId="1" fontId="13" fillId="0" borderId="18" xfId="54" applyNumberFormat="1" applyFont="1" applyBorder="1">
      <alignment/>
      <protection/>
    </xf>
    <xf numFmtId="1" fontId="14" fillId="0" borderId="18" xfId="54" applyNumberFormat="1" applyFont="1" applyBorder="1">
      <alignment/>
      <protection/>
    </xf>
    <xf numFmtId="1" fontId="14" fillId="0" borderId="29" xfId="54" applyNumberFormat="1" applyFont="1" applyBorder="1" applyAlignment="1">
      <alignment horizontal="right"/>
      <protection/>
    </xf>
    <xf numFmtId="1" fontId="14" fillId="0" borderId="18" xfId="54" applyNumberFormat="1" applyFont="1" applyBorder="1" applyAlignment="1">
      <alignment horizontal="right"/>
      <protection/>
    </xf>
    <xf numFmtId="1" fontId="13" fillId="0" borderId="23" xfId="54" applyNumberFormat="1" applyFont="1" applyBorder="1" applyAlignment="1">
      <alignment horizontal="right"/>
      <protection/>
    </xf>
    <xf numFmtId="1" fontId="13" fillId="35" borderId="29" xfId="54" applyNumberFormat="1" applyFont="1" applyFill="1" applyBorder="1" applyAlignment="1">
      <alignment horizontal="right"/>
      <protection/>
    </xf>
    <xf numFmtId="1" fontId="13" fillId="0" borderId="17" xfId="54" applyNumberFormat="1" applyFont="1" applyBorder="1">
      <alignment/>
      <protection/>
    </xf>
    <xf numFmtId="1" fontId="13" fillId="0" borderId="28" xfId="54" applyNumberFormat="1" applyFont="1" applyBorder="1">
      <alignment/>
      <protection/>
    </xf>
    <xf numFmtId="1" fontId="14" fillId="0" borderId="15" xfId="54" applyNumberFormat="1" applyFont="1" applyBorder="1">
      <alignment/>
      <protection/>
    </xf>
    <xf numFmtId="1" fontId="14" fillId="0" borderId="17" xfId="54" applyNumberFormat="1" applyFont="1" applyBorder="1">
      <alignment/>
      <protection/>
    </xf>
    <xf numFmtId="1" fontId="13" fillId="0" borderId="24" xfId="54" applyNumberFormat="1" applyFont="1" applyBorder="1" applyAlignment="1" quotePrefix="1">
      <alignment horizontal="right"/>
      <protection/>
    </xf>
    <xf numFmtId="1" fontId="13" fillId="0" borderId="24" xfId="54" applyNumberFormat="1" applyFont="1" applyBorder="1">
      <alignment/>
      <protection/>
    </xf>
    <xf numFmtId="1" fontId="13" fillId="0" borderId="28" xfId="54" applyNumberFormat="1" applyFont="1" applyBorder="1" applyAlignment="1">
      <alignment horizontal="right"/>
      <protection/>
    </xf>
    <xf numFmtId="1" fontId="14" fillId="0" borderId="15" xfId="54" applyNumberFormat="1" applyFont="1" applyBorder="1" applyAlignment="1">
      <alignment horizontal="right"/>
      <protection/>
    </xf>
    <xf numFmtId="1" fontId="14" fillId="0" borderId="17" xfId="54" applyNumberFormat="1" applyFont="1" applyBorder="1" applyAlignment="1">
      <alignment horizontal="right"/>
      <protection/>
    </xf>
    <xf numFmtId="1" fontId="13" fillId="0" borderId="15" xfId="54" applyNumberFormat="1" applyFont="1" applyBorder="1" applyAlignment="1">
      <alignment horizontal="right"/>
      <protection/>
    </xf>
    <xf numFmtId="1" fontId="13" fillId="35" borderId="15" xfId="54" applyNumberFormat="1" applyFont="1" applyFill="1" applyBorder="1" applyAlignment="1">
      <alignment horizontal="right"/>
      <protection/>
    </xf>
    <xf numFmtId="1" fontId="14" fillId="0" borderId="16" xfId="54" applyNumberFormat="1" applyFont="1" applyBorder="1" applyAlignment="1">
      <alignment horizontal="right"/>
      <protection/>
    </xf>
    <xf numFmtId="195" fontId="13" fillId="0" borderId="29" xfId="54" applyNumberFormat="1" applyFont="1" applyBorder="1">
      <alignment/>
      <protection/>
    </xf>
    <xf numFmtId="3" fontId="13" fillId="0" borderId="17" xfId="54" applyNumberFormat="1" applyFont="1" applyBorder="1">
      <alignment/>
      <protection/>
    </xf>
    <xf numFmtId="3" fontId="13" fillId="0" borderId="28" xfId="54" applyNumberFormat="1" applyFont="1" applyBorder="1">
      <alignment/>
      <protection/>
    </xf>
    <xf numFmtId="3" fontId="14" fillId="0" borderId="15" xfId="54" applyNumberFormat="1" applyFont="1" applyBorder="1">
      <alignment/>
      <protection/>
    </xf>
    <xf numFmtId="3" fontId="14" fillId="0" borderId="17" xfId="54" applyNumberFormat="1" applyFont="1" applyBorder="1">
      <alignment/>
      <protection/>
    </xf>
    <xf numFmtId="3" fontId="13" fillId="0" borderId="24" xfId="54" applyNumberFormat="1" applyFont="1" applyBorder="1" applyAlignment="1" quotePrefix="1">
      <alignment horizontal="right"/>
      <protection/>
    </xf>
    <xf numFmtId="3" fontId="13" fillId="0" borderId="24" xfId="54" applyNumberFormat="1" applyFont="1" applyBorder="1">
      <alignment/>
      <protection/>
    </xf>
    <xf numFmtId="3" fontId="13" fillId="0" borderId="28" xfId="54" applyNumberFormat="1" applyFont="1" applyBorder="1" applyAlignment="1">
      <alignment horizontal="right"/>
      <protection/>
    </xf>
    <xf numFmtId="3" fontId="14" fillId="0" borderId="15" xfId="54" applyNumberFormat="1" applyFont="1" applyBorder="1" applyAlignment="1">
      <alignment horizontal="right"/>
      <protection/>
    </xf>
    <xf numFmtId="3" fontId="14" fillId="0" borderId="17" xfId="54" applyNumberFormat="1" applyFont="1" applyBorder="1" applyAlignment="1">
      <alignment horizontal="right"/>
      <protection/>
    </xf>
    <xf numFmtId="3" fontId="13" fillId="0" borderId="15" xfId="54" applyNumberFormat="1" applyFont="1" applyBorder="1" applyAlignment="1">
      <alignment horizontal="right"/>
      <protection/>
    </xf>
    <xf numFmtId="3" fontId="13" fillId="35" borderId="15" xfId="54" applyNumberFormat="1" applyFont="1" applyFill="1" applyBorder="1" applyAlignment="1">
      <alignment horizontal="right"/>
      <protection/>
    </xf>
    <xf numFmtId="3" fontId="14" fillId="0" borderId="16" xfId="54" applyNumberFormat="1" applyFont="1" applyBorder="1" applyAlignment="1">
      <alignment horizontal="right"/>
      <protection/>
    </xf>
    <xf numFmtId="1" fontId="13" fillId="0" borderId="0" xfId="54" applyNumberFormat="1" applyFont="1" applyFill="1" applyBorder="1" applyAlignment="1">
      <alignment horizontal="center"/>
      <protection/>
    </xf>
    <xf numFmtId="196" fontId="11" fillId="0" borderId="0" xfId="40" applyNumberFormat="1" applyFont="1">
      <alignment/>
      <protection/>
    </xf>
    <xf numFmtId="0" fontId="13" fillId="0" borderId="50" xfId="54" applyFont="1" applyFill="1" applyBorder="1">
      <alignment/>
      <protection/>
    </xf>
    <xf numFmtId="1" fontId="13" fillId="0" borderId="53" xfId="54" applyNumberFormat="1" applyFont="1" applyFill="1" applyBorder="1" applyAlignment="1">
      <alignment/>
      <protection/>
    </xf>
    <xf numFmtId="1" fontId="14" fillId="0" borderId="51" xfId="54" applyNumberFormat="1" applyFont="1" applyFill="1" applyBorder="1" applyAlignment="1" quotePrefix="1">
      <alignment/>
      <protection/>
    </xf>
    <xf numFmtId="1" fontId="14" fillId="0" borderId="51" xfId="54" applyNumberFormat="1" applyFont="1" applyFill="1" applyBorder="1">
      <alignment/>
      <protection/>
    </xf>
    <xf numFmtId="1" fontId="14" fillId="0" borderId="52" xfId="54" applyNumberFormat="1" applyFont="1" applyFill="1" applyBorder="1">
      <alignment/>
      <protection/>
    </xf>
    <xf numFmtId="1" fontId="13" fillId="0" borderId="44" xfId="54" applyNumberFormat="1" applyFont="1" applyFill="1" applyBorder="1" applyAlignment="1">
      <alignment/>
      <protection/>
    </xf>
    <xf numFmtId="1" fontId="14" fillId="0" borderId="45" xfId="54" applyNumberFormat="1" applyFont="1" applyFill="1" applyBorder="1" applyAlignment="1" quotePrefix="1">
      <alignment/>
      <protection/>
    </xf>
    <xf numFmtId="1" fontId="13" fillId="0" borderId="22" xfId="54" applyNumberFormat="1" applyFont="1" applyFill="1" applyBorder="1" applyAlignment="1">
      <alignment/>
      <protection/>
    </xf>
    <xf numFmtId="1" fontId="13" fillId="0" borderId="0" xfId="54" applyNumberFormat="1" applyFont="1" applyFill="1" applyBorder="1" applyAlignment="1">
      <alignment horizontal="left"/>
      <protection/>
    </xf>
    <xf numFmtId="0" fontId="13" fillId="0" borderId="47" xfId="54" applyFont="1" applyFill="1" applyBorder="1" applyAlignment="1" quotePrefix="1">
      <alignment horizontal="right"/>
      <protection/>
    </xf>
    <xf numFmtId="9" fontId="13" fillId="0" borderId="45" xfId="58" applyFont="1" applyFill="1" applyBorder="1" applyAlignment="1">
      <alignment/>
    </xf>
    <xf numFmtId="0" fontId="13" fillId="0" borderId="20" xfId="54" applyFont="1" applyFill="1" applyBorder="1" applyAlignment="1">
      <alignment horizontal="center"/>
      <protection/>
    </xf>
    <xf numFmtId="0" fontId="13" fillId="0" borderId="20" xfId="54" applyFont="1" applyFill="1" applyBorder="1" applyAlignment="1">
      <alignment horizontal="left"/>
      <protection/>
    </xf>
    <xf numFmtId="1" fontId="28" fillId="0" borderId="0" xfId="0" applyNumberFormat="1" applyFont="1" applyAlignment="1">
      <alignment/>
    </xf>
    <xf numFmtId="9" fontId="13" fillId="0" borderId="29" xfId="58" applyFont="1" applyBorder="1" applyAlignment="1">
      <alignment/>
    </xf>
    <xf numFmtId="0" fontId="13" fillId="0" borderId="42" xfId="54" applyFont="1" applyFill="1" applyBorder="1">
      <alignment/>
      <protection/>
    </xf>
    <xf numFmtId="1" fontId="13" fillId="0" borderId="45" xfId="54" applyNumberFormat="1" applyFont="1" applyFill="1" applyBorder="1" applyAlignment="1" quotePrefix="1">
      <alignment horizontal="right"/>
      <protection/>
    </xf>
    <xf numFmtId="1" fontId="13" fillId="0" borderId="29" xfId="54" applyNumberFormat="1" applyFont="1" applyBorder="1" applyAlignment="1" quotePrefix="1">
      <alignment/>
      <protection/>
    </xf>
    <xf numFmtId="1" fontId="14" fillId="0" borderId="13" xfId="54" applyNumberFormat="1" applyFont="1" applyBorder="1" applyAlignment="1" quotePrefix="1">
      <alignment/>
      <protection/>
    </xf>
    <xf numFmtId="1" fontId="14" fillId="0" borderId="18" xfId="54" applyNumberFormat="1" applyFont="1" applyBorder="1" applyAlignment="1" quotePrefix="1">
      <alignment/>
      <protection/>
    </xf>
    <xf numFmtId="1" fontId="13" fillId="0" borderId="29" xfId="54" applyNumberFormat="1" applyFont="1" applyFill="1" applyBorder="1" applyAlignment="1" quotePrefix="1">
      <alignment/>
      <protection/>
    </xf>
    <xf numFmtId="0" fontId="33" fillId="0" borderId="0" xfId="0" applyFont="1" applyFill="1" applyBorder="1" applyAlignment="1">
      <alignment/>
    </xf>
    <xf numFmtId="199" fontId="6" fillId="0" borderId="0" xfId="54" applyNumberFormat="1" applyFont="1" applyFill="1" applyBorder="1">
      <alignment/>
      <protection/>
    </xf>
    <xf numFmtId="3" fontId="32" fillId="0" borderId="0" xfId="0" applyNumberFormat="1" applyFont="1" applyFill="1" applyBorder="1" applyAlignment="1">
      <alignment horizontal="center"/>
    </xf>
    <xf numFmtId="0" fontId="13" fillId="0" borderId="48" xfId="54" applyFont="1" applyFill="1" applyBorder="1" applyAlignment="1">
      <alignment horizontal="center"/>
      <protection/>
    </xf>
    <xf numFmtId="0" fontId="11" fillId="0" borderId="0" xfId="40" applyFont="1" applyFill="1" applyBorder="1">
      <alignment/>
      <protection/>
    </xf>
    <xf numFmtId="0" fontId="34" fillId="0" borderId="0" xfId="0" applyFont="1" applyFill="1" applyBorder="1" applyAlignment="1">
      <alignment/>
    </xf>
    <xf numFmtId="0" fontId="13" fillId="0" borderId="68" xfId="54" applyFont="1" applyFill="1" applyBorder="1" applyAlignment="1">
      <alignment horizontal="center"/>
      <protection/>
    </xf>
    <xf numFmtId="0" fontId="14" fillId="0" borderId="12" xfId="54" applyFont="1" applyFill="1" applyBorder="1">
      <alignment/>
      <protection/>
    </xf>
    <xf numFmtId="0" fontId="14" fillId="0" borderId="19" xfId="54" applyFont="1" applyFill="1" applyBorder="1">
      <alignment/>
      <protection/>
    </xf>
    <xf numFmtId="173" fontId="13" fillId="0" borderId="19" xfId="54" applyNumberFormat="1" applyFont="1" applyFill="1" applyBorder="1" applyAlignment="1">
      <alignment horizontal="center"/>
      <protection/>
    </xf>
    <xf numFmtId="0" fontId="13" fillId="0" borderId="35" xfId="54" applyFont="1" applyFill="1" applyBorder="1">
      <alignment/>
      <protection/>
    </xf>
    <xf numFmtId="0" fontId="13" fillId="33" borderId="31" xfId="54" applyFont="1" applyFill="1" applyBorder="1" applyAlignment="1">
      <alignment horizontal="center"/>
      <protection/>
    </xf>
    <xf numFmtId="0" fontId="13" fillId="0" borderId="69" xfId="54" applyFont="1" applyBorder="1" applyAlignment="1">
      <alignment horizontal="left"/>
      <protection/>
    </xf>
    <xf numFmtId="0" fontId="14" fillId="0" borderId="70" xfId="54" applyFont="1" applyFill="1" applyBorder="1">
      <alignment/>
      <protection/>
    </xf>
    <xf numFmtId="196" fontId="13" fillId="0" borderId="49" xfId="54" applyNumberFormat="1" applyFont="1" applyBorder="1">
      <alignment/>
      <protection/>
    </xf>
    <xf numFmtId="196" fontId="13" fillId="0" borderId="17" xfId="54" applyNumberFormat="1" applyFont="1" applyBorder="1">
      <alignment/>
      <protection/>
    </xf>
    <xf numFmtId="205" fontId="13" fillId="0" borderId="0" xfId="54" applyNumberFormat="1" applyFont="1" applyFill="1" applyBorder="1" applyAlignment="1">
      <alignment horizontal="left"/>
      <protection/>
    </xf>
    <xf numFmtId="1" fontId="13" fillId="0" borderId="18" xfId="54" applyNumberFormat="1" applyFont="1" applyFill="1" applyBorder="1">
      <alignment/>
      <protection/>
    </xf>
    <xf numFmtId="1" fontId="14" fillId="0" borderId="57" xfId="54" applyNumberFormat="1" applyFont="1" applyBorder="1">
      <alignment/>
      <protection/>
    </xf>
    <xf numFmtId="1" fontId="14" fillId="0" borderId="18" xfId="54" applyNumberFormat="1" applyFont="1" applyFill="1" applyBorder="1">
      <alignment/>
      <protection/>
    </xf>
    <xf numFmtId="1" fontId="13" fillId="0" borderId="57" xfId="54" applyNumberFormat="1" applyFont="1" applyBorder="1">
      <alignment/>
      <protection/>
    </xf>
    <xf numFmtId="1" fontId="13" fillId="35" borderId="29" xfId="54" applyNumberFormat="1" applyFont="1" applyFill="1" applyBorder="1">
      <alignment/>
      <protection/>
    </xf>
    <xf numFmtId="1" fontId="13" fillId="0" borderId="49" xfId="54" applyNumberFormat="1" applyFont="1" applyFill="1" applyBorder="1">
      <alignment/>
      <protection/>
    </xf>
    <xf numFmtId="1" fontId="13" fillId="0" borderId="71" xfId="54" applyNumberFormat="1" applyFont="1" applyFill="1" applyBorder="1">
      <alignment/>
      <protection/>
    </xf>
    <xf numFmtId="1" fontId="14" fillId="0" borderId="38" xfId="54" applyNumberFormat="1" applyFont="1" applyFill="1" applyBorder="1">
      <alignment/>
      <protection/>
    </xf>
    <xf numFmtId="1" fontId="14" fillId="0" borderId="49" xfId="54" applyNumberFormat="1" applyFont="1" applyFill="1" applyBorder="1">
      <alignment/>
      <protection/>
    </xf>
    <xf numFmtId="1" fontId="13" fillId="0" borderId="36" xfId="54" applyNumberFormat="1" applyFont="1" applyFill="1" applyBorder="1">
      <alignment/>
      <protection/>
    </xf>
    <xf numFmtId="1" fontId="13" fillId="0" borderId="37" xfId="54" applyNumberFormat="1" applyFont="1" applyFill="1" applyBorder="1">
      <alignment/>
      <protection/>
    </xf>
    <xf numFmtId="1" fontId="13" fillId="0" borderId="38" xfId="54" applyNumberFormat="1" applyFont="1" applyFill="1" applyBorder="1">
      <alignment/>
      <protection/>
    </xf>
    <xf numFmtId="1" fontId="13" fillId="0" borderId="25" xfId="40" applyNumberFormat="1" applyFont="1" applyFill="1" applyBorder="1" applyAlignment="1">
      <alignment horizontal="right"/>
      <protection/>
    </xf>
    <xf numFmtId="1" fontId="13" fillId="0" borderId="55" xfId="54" applyNumberFormat="1" applyFont="1" applyFill="1" applyBorder="1">
      <alignment/>
      <protection/>
    </xf>
    <xf numFmtId="1" fontId="13" fillId="0" borderId="17" xfId="54" applyNumberFormat="1" applyFont="1" applyFill="1" applyBorder="1">
      <alignment/>
      <protection/>
    </xf>
    <xf numFmtId="1" fontId="13" fillId="0" borderId="72" xfId="54" applyNumberFormat="1" applyFont="1" applyFill="1" applyBorder="1">
      <alignment/>
      <protection/>
    </xf>
    <xf numFmtId="1" fontId="14" fillId="0" borderId="15" xfId="54" applyNumberFormat="1" applyFont="1" applyFill="1" applyBorder="1">
      <alignment/>
      <protection/>
    </xf>
    <xf numFmtId="1" fontId="14" fillId="0" borderId="17" xfId="54" applyNumberFormat="1" applyFont="1" applyFill="1" applyBorder="1">
      <alignment/>
      <protection/>
    </xf>
    <xf numFmtId="1" fontId="13" fillId="0" borderId="24" xfId="54" applyNumberFormat="1" applyFont="1" applyFill="1" applyBorder="1" applyAlignment="1" quotePrefix="1">
      <alignment horizontal="right"/>
      <protection/>
    </xf>
    <xf numFmtId="1" fontId="13" fillId="0" borderId="24" xfId="54" applyNumberFormat="1" applyFont="1" applyFill="1" applyBorder="1">
      <alignment/>
      <protection/>
    </xf>
    <xf numFmtId="1" fontId="14" fillId="0" borderId="72" xfId="54" applyNumberFormat="1" applyFont="1" applyFill="1" applyBorder="1">
      <alignment/>
      <protection/>
    </xf>
    <xf numFmtId="1" fontId="14" fillId="0" borderId="16" xfId="54" applyNumberFormat="1" applyFont="1" applyFill="1" applyBorder="1">
      <alignment/>
      <protection/>
    </xf>
    <xf numFmtId="1" fontId="13" fillId="0" borderId="28" xfId="54" applyNumberFormat="1" applyFont="1" applyFill="1" applyBorder="1">
      <alignment/>
      <protection/>
    </xf>
    <xf numFmtId="1" fontId="13" fillId="0" borderId="72" xfId="54" applyNumberFormat="1" applyFont="1" applyFill="1" applyBorder="1" applyAlignment="1" quotePrefix="1">
      <alignment horizontal="right"/>
      <protection/>
    </xf>
    <xf numFmtId="1" fontId="13" fillId="0" borderId="15" xfId="54" applyNumberFormat="1" applyFont="1" applyFill="1" applyBorder="1" applyAlignment="1" quotePrefix="1">
      <alignment horizontal="right"/>
      <protection/>
    </xf>
    <xf numFmtId="1" fontId="13" fillId="0" borderId="15" xfId="54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9" fontId="13" fillId="0" borderId="23" xfId="58" applyFont="1" applyBorder="1" applyAlignment="1">
      <alignment/>
    </xf>
    <xf numFmtId="1" fontId="13" fillId="0" borderId="50" xfId="54" applyNumberFormat="1" applyFont="1" applyBorder="1" applyAlignment="1">
      <alignment/>
      <protection/>
    </xf>
    <xf numFmtId="1" fontId="13" fillId="35" borderId="29" xfId="54" applyNumberFormat="1" applyFont="1" applyFill="1" applyBorder="1" applyAlignment="1" quotePrefix="1">
      <alignment/>
      <protection/>
    </xf>
    <xf numFmtId="1" fontId="13" fillId="35" borderId="22" xfId="54" applyNumberFormat="1" applyFont="1" applyFill="1" applyBorder="1">
      <alignment/>
      <protection/>
    </xf>
    <xf numFmtId="1" fontId="30" fillId="35" borderId="22" xfId="54" applyNumberFormat="1" applyFont="1" applyFill="1" applyBorder="1">
      <alignment/>
      <protection/>
    </xf>
    <xf numFmtId="1" fontId="13" fillId="35" borderId="50" xfId="54" applyNumberFormat="1" applyFont="1" applyFill="1" applyBorder="1" applyAlignment="1">
      <alignment/>
      <protection/>
    </xf>
    <xf numFmtId="1" fontId="13" fillId="0" borderId="50" xfId="54" applyNumberFormat="1" applyFont="1" applyFill="1" applyBorder="1" applyAlignment="1">
      <alignment/>
      <protection/>
    </xf>
    <xf numFmtId="1" fontId="30" fillId="0" borderId="42" xfId="54" applyNumberFormat="1" applyFont="1" applyBorder="1">
      <alignment/>
      <protection/>
    </xf>
    <xf numFmtId="1" fontId="13" fillId="35" borderId="43" xfId="54" applyNumberFormat="1" applyFont="1" applyFill="1" applyBorder="1" applyAlignment="1">
      <alignment/>
      <protection/>
    </xf>
    <xf numFmtId="1" fontId="31" fillId="35" borderId="45" xfId="54" applyNumberFormat="1" applyFont="1" applyFill="1" applyBorder="1">
      <alignment/>
      <protection/>
    </xf>
    <xf numFmtId="1" fontId="31" fillId="35" borderId="43" xfId="54" applyNumberFormat="1" applyFont="1" applyFill="1" applyBorder="1">
      <alignment/>
      <protection/>
    </xf>
    <xf numFmtId="1" fontId="13" fillId="0" borderId="43" xfId="54" applyNumberFormat="1" applyFont="1" applyFill="1" applyBorder="1" applyAlignment="1">
      <alignment horizontal="right"/>
      <protection/>
    </xf>
    <xf numFmtId="1" fontId="13" fillId="0" borderId="29" xfId="54" applyNumberFormat="1" applyFont="1" applyBorder="1" applyAlignment="1" quotePrefix="1">
      <alignment horizontal="right"/>
      <protection/>
    </xf>
    <xf numFmtId="1" fontId="31" fillId="35" borderId="46" xfId="54" applyNumberFormat="1" applyFont="1" applyFill="1" applyBorder="1">
      <alignment/>
      <protection/>
    </xf>
    <xf numFmtId="1" fontId="31" fillId="0" borderId="0" xfId="58" applyNumberFormat="1" applyFont="1" applyBorder="1" applyAlignment="1">
      <alignment/>
    </xf>
    <xf numFmtId="1" fontId="31" fillId="0" borderId="0" xfId="54" applyNumberFormat="1" applyFont="1" applyBorder="1" applyAlignment="1">
      <alignment horizontal="right"/>
      <protection/>
    </xf>
    <xf numFmtId="1" fontId="14" fillId="0" borderId="20" xfId="54" applyNumberFormat="1" applyFont="1" applyBorder="1" applyAlignment="1">
      <alignment/>
      <protection/>
    </xf>
    <xf numFmtId="199" fontId="13" fillId="0" borderId="29" xfId="54" applyNumberFormat="1" applyFont="1" applyBorder="1" applyAlignment="1" quotePrefix="1">
      <alignment/>
      <protection/>
    </xf>
    <xf numFmtId="199" fontId="13" fillId="0" borderId="20" xfId="54" applyNumberFormat="1" applyFont="1" applyBorder="1" applyAlignment="1">
      <alignment/>
      <protection/>
    </xf>
    <xf numFmtId="1" fontId="14" fillId="35" borderId="29" xfId="54" applyNumberFormat="1" applyFont="1" applyFill="1" applyBorder="1" applyAlignment="1" quotePrefix="1">
      <alignment/>
      <protection/>
    </xf>
    <xf numFmtId="1" fontId="14" fillId="35" borderId="18" xfId="54" applyNumberFormat="1" applyFont="1" applyFill="1" applyBorder="1" applyAlignment="1" quotePrefix="1">
      <alignment/>
      <protection/>
    </xf>
    <xf numFmtId="2" fontId="13" fillId="0" borderId="29" xfId="54" applyNumberFormat="1" applyFont="1" applyBorder="1" applyAlignment="1" quotePrefix="1">
      <alignment horizontal="right"/>
      <protection/>
    </xf>
    <xf numFmtId="2" fontId="13" fillId="0" borderId="20" xfId="54" applyNumberFormat="1" applyFont="1" applyBorder="1" applyAlignment="1">
      <alignment/>
      <protection/>
    </xf>
    <xf numFmtId="1" fontId="13" fillId="0" borderId="43" xfId="54" applyNumberFormat="1" applyFont="1" applyBorder="1">
      <alignment/>
      <protection/>
    </xf>
    <xf numFmtId="1" fontId="13" fillId="35" borderId="73" xfId="54" applyNumberFormat="1" applyFont="1" applyFill="1" applyBorder="1">
      <alignment/>
      <protection/>
    </xf>
    <xf numFmtId="1" fontId="13" fillId="35" borderId="19" xfId="54" applyNumberFormat="1" applyFont="1" applyFill="1" applyBorder="1">
      <alignment/>
      <protection/>
    </xf>
    <xf numFmtId="1" fontId="13" fillId="0" borderId="23" xfId="54" applyNumberFormat="1" applyFont="1" applyBorder="1" applyAlignment="1" quotePrefix="1">
      <alignment horizontal="right"/>
      <protection/>
    </xf>
    <xf numFmtId="1" fontId="13" fillId="35" borderId="31" xfId="54" applyNumberFormat="1" applyFont="1" applyFill="1" applyBorder="1" applyAlignment="1">
      <alignment horizontal="right"/>
      <protection/>
    </xf>
    <xf numFmtId="196" fontId="13" fillId="0" borderId="18" xfId="54" applyNumberFormat="1" applyFont="1" applyFill="1" applyBorder="1" applyAlignment="1">
      <alignment/>
      <protection/>
    </xf>
    <xf numFmtId="1" fontId="13" fillId="0" borderId="53" xfId="54" applyNumberFormat="1" applyFont="1" applyBorder="1" applyAlignment="1">
      <alignment horizontal="right"/>
      <protection/>
    </xf>
    <xf numFmtId="1" fontId="14" fillId="0" borderId="51" xfId="54" applyNumberFormat="1" applyFont="1" applyBorder="1" applyAlignment="1" quotePrefix="1">
      <alignment horizontal="right"/>
      <protection/>
    </xf>
    <xf numFmtId="1" fontId="14" fillId="35" borderId="51" xfId="54" applyNumberFormat="1" applyFont="1" applyFill="1" applyBorder="1" applyAlignment="1" quotePrefix="1">
      <alignment horizontal="right"/>
      <protection/>
    </xf>
    <xf numFmtId="1" fontId="14" fillId="35" borderId="52" xfId="54" applyNumberFormat="1" applyFont="1" applyFill="1" applyBorder="1" applyAlignment="1" quotePrefix="1">
      <alignment horizontal="right"/>
      <protection/>
    </xf>
    <xf numFmtId="1" fontId="13" fillId="0" borderId="48" xfId="54" applyNumberFormat="1" applyFont="1" applyBorder="1" applyAlignment="1" quotePrefix="1">
      <alignment horizontal="right"/>
      <protection/>
    </xf>
    <xf numFmtId="1" fontId="13" fillId="0" borderId="48" xfId="54" applyNumberFormat="1" applyFont="1" applyBorder="1" applyAlignment="1">
      <alignment horizontal="right"/>
      <protection/>
    </xf>
    <xf numFmtId="1" fontId="13" fillId="0" borderId="44" xfId="54" applyNumberFormat="1" applyFont="1" applyBorder="1" applyAlignment="1">
      <alignment horizontal="right"/>
      <protection/>
    </xf>
    <xf numFmtId="1" fontId="14" fillId="0" borderId="45" xfId="54" applyNumberFormat="1" applyFont="1" applyBorder="1" applyAlignment="1" quotePrefix="1">
      <alignment horizontal="right"/>
      <protection/>
    </xf>
    <xf numFmtId="1" fontId="13" fillId="0" borderId="45" xfId="54" applyNumberFormat="1" applyFont="1" applyBorder="1" applyAlignment="1" quotePrefix="1">
      <alignment horizontal="right"/>
      <protection/>
    </xf>
    <xf numFmtId="1" fontId="14" fillId="0" borderId="46" xfId="54" applyNumberFormat="1" applyFont="1" applyBorder="1" applyAlignment="1" quotePrefix="1">
      <alignment horizontal="right"/>
      <protection/>
    </xf>
    <xf numFmtId="1" fontId="13" fillId="35" borderId="45" xfId="54" applyNumberFormat="1" applyFont="1" applyFill="1" applyBorder="1" applyAlignment="1" quotePrefix="1">
      <alignment horizontal="right"/>
      <protection/>
    </xf>
    <xf numFmtId="1" fontId="14" fillId="35" borderId="46" xfId="54" applyNumberFormat="1" applyFont="1" applyFill="1" applyBorder="1" applyAlignment="1" quotePrefix="1">
      <alignment horizontal="right"/>
      <protection/>
    </xf>
    <xf numFmtId="1" fontId="14" fillId="0" borderId="46" xfId="54" applyNumberFormat="1" applyFont="1" applyFill="1" applyBorder="1" applyAlignment="1" quotePrefix="1">
      <alignment horizontal="right"/>
      <protection/>
    </xf>
    <xf numFmtId="1" fontId="13" fillId="0" borderId="18" xfId="54" applyNumberFormat="1" applyFont="1" applyBorder="1" applyAlignment="1">
      <alignment/>
      <protection/>
    </xf>
    <xf numFmtId="1" fontId="14" fillId="0" borderId="29" xfId="54" applyNumberFormat="1" applyFont="1" applyFill="1" applyBorder="1" applyAlignment="1" quotePrefix="1">
      <alignment/>
      <protection/>
    </xf>
    <xf numFmtId="1" fontId="14" fillId="0" borderId="18" xfId="54" applyNumberFormat="1" applyFont="1" applyFill="1" applyBorder="1" applyAlignment="1" quotePrefix="1">
      <alignment/>
      <protection/>
    </xf>
    <xf numFmtId="1" fontId="14" fillId="35" borderId="13" xfId="54" applyNumberFormat="1" applyFont="1" applyFill="1" applyBorder="1" applyAlignment="1" quotePrefix="1">
      <alignment/>
      <protection/>
    </xf>
    <xf numFmtId="1" fontId="14" fillId="0" borderId="13" xfId="54" applyNumberFormat="1" applyFont="1" applyFill="1" applyBorder="1" applyAlignment="1" quotePrefix="1">
      <alignment/>
      <protection/>
    </xf>
    <xf numFmtId="1" fontId="13" fillId="35" borderId="23" xfId="54" applyNumberFormat="1" applyFont="1" applyFill="1" applyBorder="1">
      <alignment/>
      <protection/>
    </xf>
    <xf numFmtId="1" fontId="13" fillId="0" borderId="31" xfId="54" applyNumberFormat="1" applyFont="1" applyBorder="1">
      <alignment/>
      <protection/>
    </xf>
    <xf numFmtId="1" fontId="13" fillId="35" borderId="31" xfId="54" applyNumberFormat="1" applyFont="1" applyFill="1" applyBorder="1">
      <alignment/>
      <protection/>
    </xf>
    <xf numFmtId="1" fontId="13" fillId="0" borderId="74" xfId="54" applyNumberFormat="1" applyFont="1" applyBorder="1">
      <alignment/>
      <protection/>
    </xf>
    <xf numFmtId="1" fontId="13" fillId="35" borderId="74" xfId="54" applyNumberFormat="1" applyFont="1" applyFill="1" applyBorder="1">
      <alignment/>
      <protection/>
    </xf>
    <xf numFmtId="1" fontId="13" fillId="35" borderId="18" xfId="54" applyNumberFormat="1" applyFont="1" applyFill="1" applyBorder="1" applyAlignment="1">
      <alignment/>
      <protection/>
    </xf>
    <xf numFmtId="1" fontId="13" fillId="35" borderId="18" xfId="54" applyNumberFormat="1" applyFont="1" applyFill="1" applyBorder="1">
      <alignment/>
      <protection/>
    </xf>
    <xf numFmtId="1" fontId="13" fillId="35" borderId="25" xfId="54" applyNumberFormat="1" applyFont="1" applyFill="1" applyBorder="1">
      <alignment/>
      <protection/>
    </xf>
    <xf numFmtId="1" fontId="13" fillId="0" borderId="18" xfId="54" applyNumberFormat="1" applyFont="1" applyBorder="1" applyAlignment="1">
      <alignment horizontal="right"/>
      <protection/>
    </xf>
    <xf numFmtId="1" fontId="13" fillId="35" borderId="18" xfId="54" applyNumberFormat="1" applyFont="1" applyFill="1" applyBorder="1" applyAlignment="1">
      <alignment horizontal="right"/>
      <protection/>
    </xf>
    <xf numFmtId="1" fontId="14" fillId="0" borderId="29" xfId="54" applyNumberFormat="1" applyFont="1" applyBorder="1" applyAlignment="1" quotePrefix="1">
      <alignment horizontal="right"/>
      <protection/>
    </xf>
    <xf numFmtId="1" fontId="14" fillId="35" borderId="29" xfId="54" applyNumberFormat="1" applyFont="1" applyFill="1" applyBorder="1" applyAlignment="1" quotePrefix="1">
      <alignment horizontal="right"/>
      <protection/>
    </xf>
    <xf numFmtId="1" fontId="14" fillId="0" borderId="18" xfId="54" applyNumberFormat="1" applyFont="1" applyBorder="1" applyAlignment="1" quotePrefix="1">
      <alignment horizontal="right"/>
      <protection/>
    </xf>
    <xf numFmtId="1" fontId="14" fillId="35" borderId="18" xfId="54" applyNumberFormat="1" applyFont="1" applyFill="1" applyBorder="1" applyAlignment="1" quotePrefix="1">
      <alignment horizontal="right"/>
      <protection/>
    </xf>
    <xf numFmtId="1" fontId="13" fillId="35" borderId="29" xfId="54" applyNumberFormat="1" applyFont="1" applyFill="1" applyBorder="1" applyAlignment="1" quotePrefix="1">
      <alignment horizontal="left"/>
      <protection/>
    </xf>
    <xf numFmtId="1" fontId="14" fillId="0" borderId="13" xfId="54" applyNumberFormat="1" applyFont="1" applyBorder="1" applyAlignment="1" quotePrefix="1">
      <alignment horizontal="right"/>
      <protection/>
    </xf>
    <xf numFmtId="1" fontId="14" fillId="35" borderId="13" xfId="54" applyNumberFormat="1" applyFont="1" applyFill="1" applyBorder="1" applyAlignment="1" quotePrefix="1">
      <alignment horizontal="right"/>
      <protection/>
    </xf>
    <xf numFmtId="1" fontId="13" fillId="35" borderId="25" xfId="54" applyNumberFormat="1" applyFont="1" applyFill="1" applyBorder="1" applyAlignment="1">
      <alignment/>
      <protection/>
    </xf>
    <xf numFmtId="1" fontId="13" fillId="0" borderId="42" xfId="54" applyNumberFormat="1" applyFont="1" applyBorder="1">
      <alignment/>
      <protection/>
    </xf>
    <xf numFmtId="1" fontId="13" fillId="35" borderId="55" xfId="54" applyNumberFormat="1" applyFont="1" applyFill="1" applyBorder="1">
      <alignment/>
      <protection/>
    </xf>
    <xf numFmtId="1" fontId="13" fillId="35" borderId="17" xfId="54" applyNumberFormat="1" applyFont="1" applyFill="1" applyBorder="1">
      <alignment/>
      <protection/>
    </xf>
    <xf numFmtId="0" fontId="13" fillId="33" borderId="57" xfId="54" applyFont="1" applyFill="1" applyBorder="1" applyAlignment="1">
      <alignment horizontal="center"/>
      <protection/>
    </xf>
    <xf numFmtId="0" fontId="13" fillId="0" borderId="68" xfId="54" applyFont="1" applyBorder="1" applyAlignment="1" quotePrefix="1">
      <alignment horizontal="right"/>
      <protection/>
    </xf>
    <xf numFmtId="9" fontId="13" fillId="0" borderId="73" xfId="54" applyNumberFormat="1" applyFont="1" applyBorder="1" applyAlignment="1">
      <alignment/>
      <protection/>
    </xf>
    <xf numFmtId="1" fontId="13" fillId="0" borderId="59" xfId="54" applyNumberFormat="1" applyFont="1" applyFill="1" applyBorder="1">
      <alignment/>
      <protection/>
    </xf>
    <xf numFmtId="1" fontId="13" fillId="0" borderId="51" xfId="54" applyNumberFormat="1" applyFont="1" applyFill="1" applyBorder="1">
      <alignment/>
      <protection/>
    </xf>
    <xf numFmtId="0" fontId="13" fillId="35" borderId="47" xfId="40" applyFont="1" applyFill="1" applyBorder="1" applyAlignment="1">
      <alignment horizontal="centerContinuous"/>
      <protection/>
    </xf>
    <xf numFmtId="1" fontId="30" fillId="35" borderId="26" xfId="54" applyNumberFormat="1" applyFont="1" applyFill="1" applyBorder="1">
      <alignment/>
      <protection/>
    </xf>
    <xf numFmtId="1" fontId="30" fillId="35" borderId="17" xfId="54" applyNumberFormat="1" applyFont="1" applyFill="1" applyBorder="1">
      <alignment/>
      <protection/>
    </xf>
    <xf numFmtId="1" fontId="13" fillId="0" borderId="55" xfId="54" applyNumberFormat="1" applyFont="1" applyFill="1" applyBorder="1" applyAlignment="1">
      <alignment horizontal="right"/>
      <protection/>
    </xf>
    <xf numFmtId="1" fontId="14" fillId="0" borderId="15" xfId="54" applyNumberFormat="1" applyFont="1" applyFill="1" applyBorder="1" applyAlignment="1">
      <alignment horizontal="right"/>
      <protection/>
    </xf>
    <xf numFmtId="1" fontId="14" fillId="0" borderId="17" xfId="54" applyNumberFormat="1" applyFont="1" applyFill="1" applyBorder="1" applyAlignment="1">
      <alignment horizontal="right"/>
      <protection/>
    </xf>
    <xf numFmtId="1" fontId="13" fillId="0" borderId="24" xfId="54" applyNumberFormat="1" applyFont="1" applyBorder="1" applyAlignment="1">
      <alignment horizontal="right"/>
      <protection/>
    </xf>
    <xf numFmtId="1" fontId="13" fillId="0" borderId="28" xfId="54" applyNumberFormat="1" applyFont="1" applyFill="1" applyBorder="1" applyAlignment="1">
      <alignment horizontal="right"/>
      <protection/>
    </xf>
    <xf numFmtId="1" fontId="30" fillId="35" borderId="72" xfId="54" applyNumberFormat="1" applyFont="1" applyFill="1" applyBorder="1" applyAlignment="1">
      <alignment horizontal="right"/>
      <protection/>
    </xf>
    <xf numFmtId="1" fontId="30" fillId="35" borderId="15" xfId="54" applyNumberFormat="1" applyFont="1" applyFill="1" applyBorder="1" applyAlignment="1">
      <alignment horizontal="right"/>
      <protection/>
    </xf>
    <xf numFmtId="1" fontId="13" fillId="0" borderId="15" xfId="54" applyNumberFormat="1" applyFont="1" applyFill="1" applyBorder="1" applyAlignment="1">
      <alignment horizontal="right"/>
      <protection/>
    </xf>
    <xf numFmtId="1" fontId="14" fillId="0" borderId="16" xfId="54" applyNumberFormat="1" applyFont="1" applyFill="1" applyBorder="1" applyAlignment="1">
      <alignment horizontal="right"/>
      <protection/>
    </xf>
    <xf numFmtId="1" fontId="13" fillId="0" borderId="23" xfId="54" applyNumberFormat="1" applyFont="1" applyFill="1" applyBorder="1" applyAlignment="1">
      <alignment horizontal="right"/>
      <protection/>
    </xf>
    <xf numFmtId="1" fontId="13" fillId="0" borderId="57" xfId="54" applyNumberFormat="1" applyFont="1" applyBorder="1" applyAlignment="1">
      <alignment/>
      <protection/>
    </xf>
    <xf numFmtId="1" fontId="14" fillId="0" borderId="57" xfId="54" applyNumberFormat="1" applyFont="1" applyBorder="1" applyAlignment="1">
      <alignment/>
      <protection/>
    </xf>
    <xf numFmtId="1" fontId="13" fillId="0" borderId="20" xfId="54" applyNumberFormat="1" applyFont="1" applyFill="1" applyBorder="1">
      <alignment/>
      <protection/>
    </xf>
    <xf numFmtId="1" fontId="13" fillId="0" borderId="20" xfId="54" applyNumberFormat="1" applyFont="1" applyFill="1" applyBorder="1" applyAlignment="1">
      <alignment horizontal="right"/>
      <protection/>
    </xf>
    <xf numFmtId="0" fontId="30" fillId="35" borderId="47" xfId="54" applyFont="1" applyFill="1" applyBorder="1">
      <alignment/>
      <protection/>
    </xf>
    <xf numFmtId="1" fontId="13" fillId="0" borderId="75" xfId="54" applyNumberFormat="1" applyFont="1" applyFill="1" applyBorder="1">
      <alignment/>
      <protection/>
    </xf>
    <xf numFmtId="196" fontId="30" fillId="0" borderId="25" xfId="54" applyNumberFormat="1" applyFont="1" applyBorder="1">
      <alignment/>
      <protection/>
    </xf>
    <xf numFmtId="1" fontId="14" fillId="0" borderId="43" xfId="54" applyNumberFormat="1" applyFont="1" applyFill="1" applyBorder="1" applyAlignment="1">
      <alignment/>
      <protection/>
    </xf>
    <xf numFmtId="0" fontId="30" fillId="35" borderId="76" xfId="54" applyFont="1" applyFill="1" applyBorder="1">
      <alignment/>
      <protection/>
    </xf>
    <xf numFmtId="0" fontId="30" fillId="35" borderId="33" xfId="54" applyFont="1" applyFill="1" applyBorder="1">
      <alignment/>
      <protection/>
    </xf>
    <xf numFmtId="196" fontId="30" fillId="0" borderId="24" xfId="54" applyNumberFormat="1" applyFont="1" applyBorder="1">
      <alignment/>
      <protection/>
    </xf>
    <xf numFmtId="196" fontId="13" fillId="0" borderId="24" xfId="54" applyNumberFormat="1" applyFont="1" applyBorder="1" applyAlignment="1">
      <alignment horizontal="right"/>
      <protection/>
    </xf>
    <xf numFmtId="0" fontId="30" fillId="35" borderId="72" xfId="54" applyFont="1" applyFill="1" applyBorder="1" applyAlignment="1">
      <alignment horizontal="right"/>
      <protection/>
    </xf>
    <xf numFmtId="0" fontId="30" fillId="35" borderId="15" xfId="54" applyFont="1" applyFill="1" applyBorder="1" applyAlignment="1">
      <alignment horizontal="right"/>
      <protection/>
    </xf>
    <xf numFmtId="1" fontId="30" fillId="0" borderId="17" xfId="54" applyNumberFormat="1" applyFont="1" applyFill="1" applyBorder="1">
      <alignment/>
      <protection/>
    </xf>
    <xf numFmtId="1" fontId="30" fillId="0" borderId="24" xfId="54" applyNumberFormat="1" applyFont="1" applyBorder="1">
      <alignment/>
      <protection/>
    </xf>
    <xf numFmtId="0" fontId="13" fillId="0" borderId="23" xfId="54" applyFont="1" applyFill="1" applyBorder="1">
      <alignment/>
      <protection/>
    </xf>
    <xf numFmtId="0" fontId="13" fillId="0" borderId="20" xfId="54" applyFont="1" applyFill="1" applyBorder="1" applyAlignment="1" quotePrefix="1">
      <alignment horizontal="right"/>
      <protection/>
    </xf>
    <xf numFmtId="9" fontId="13" fillId="0" borderId="29" xfId="54" applyNumberFormat="1" applyFont="1" applyFill="1" applyBorder="1" applyAlignment="1">
      <alignment horizontal="right"/>
      <protection/>
    </xf>
    <xf numFmtId="196" fontId="13" fillId="0" borderId="13" xfId="54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47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13" fillId="0" borderId="23" xfId="54" applyNumberFormat="1" applyFont="1" applyFill="1" applyBorder="1" applyAlignment="1">
      <alignment/>
      <protection/>
    </xf>
    <xf numFmtId="196" fontId="13" fillId="0" borderId="23" xfId="54" applyNumberFormat="1" applyFont="1" applyFill="1" applyBorder="1" applyAlignment="1">
      <alignment/>
      <protection/>
    </xf>
    <xf numFmtId="1" fontId="13" fillId="0" borderId="22" xfId="54" applyNumberFormat="1" applyFont="1" applyFill="1" applyBorder="1" applyAlignment="1" quotePrefix="1">
      <alignment horizontal="right"/>
      <protection/>
    </xf>
    <xf numFmtId="1" fontId="13" fillId="0" borderId="29" xfId="54" applyNumberFormat="1" applyFont="1" applyFill="1" applyBorder="1" applyAlignment="1" quotePrefix="1">
      <alignment horizontal="right"/>
      <protection/>
    </xf>
    <xf numFmtId="1" fontId="31" fillId="0" borderId="0" xfId="58" applyNumberFormat="1" applyFont="1" applyFill="1" applyBorder="1" applyAlignment="1">
      <alignment/>
    </xf>
    <xf numFmtId="1" fontId="31" fillId="0" borderId="0" xfId="54" applyNumberFormat="1" applyFont="1" applyFill="1" applyBorder="1" applyAlignment="1">
      <alignment horizontal="right"/>
      <protection/>
    </xf>
    <xf numFmtId="196" fontId="31" fillId="0" borderId="0" xfId="54" applyNumberFormat="1" applyFont="1" applyFill="1" applyBorder="1">
      <alignment/>
      <protection/>
    </xf>
    <xf numFmtId="0" fontId="31" fillId="0" borderId="0" xfId="54" applyFont="1" applyFill="1" applyBorder="1" applyAlignment="1">
      <alignment horizontal="right"/>
      <protection/>
    </xf>
    <xf numFmtId="196" fontId="13" fillId="0" borderId="47" xfId="54" applyNumberFormat="1" applyFont="1" applyFill="1" applyBorder="1" applyAlignment="1">
      <alignment horizontal="right"/>
      <protection/>
    </xf>
    <xf numFmtId="196" fontId="13" fillId="0" borderId="47" xfId="54" applyNumberFormat="1" applyFont="1" applyFill="1" applyBorder="1" applyAlignment="1" quotePrefix="1">
      <alignment horizontal="right"/>
      <protection/>
    </xf>
    <xf numFmtId="0" fontId="13" fillId="0" borderId="25" xfId="54" applyFont="1" applyFill="1" applyBorder="1" applyAlignment="1" quotePrefix="1">
      <alignment horizontal="right"/>
      <protection/>
    </xf>
    <xf numFmtId="9" fontId="13" fillId="0" borderId="45" xfId="58" applyFont="1" applyFill="1" applyBorder="1" applyAlignment="1">
      <alignment horizontal="right"/>
    </xf>
    <xf numFmtId="9" fontId="13" fillId="0" borderId="29" xfId="58" applyFont="1" applyFill="1" applyBorder="1" applyAlignment="1">
      <alignment horizontal="right"/>
    </xf>
    <xf numFmtId="196" fontId="13" fillId="0" borderId="12" xfId="54" applyNumberFormat="1" applyFont="1" applyFill="1" applyBorder="1">
      <alignment/>
      <protection/>
    </xf>
    <xf numFmtId="9" fontId="13" fillId="0" borderId="0" xfId="58" applyFont="1" applyFill="1" applyBorder="1" applyAlignment="1">
      <alignment horizontal="center"/>
    </xf>
    <xf numFmtId="9" fontId="14" fillId="0" borderId="0" xfId="0" applyNumberFormat="1" applyFont="1" applyFill="1" applyAlignment="1">
      <alignment/>
    </xf>
    <xf numFmtId="9" fontId="13" fillId="0" borderId="0" xfId="40" applyNumberFormat="1" applyFont="1" applyFill="1" applyBorder="1" applyAlignment="1" quotePrefix="1">
      <alignment horizontal="right"/>
      <protection/>
    </xf>
    <xf numFmtId="1" fontId="13" fillId="0" borderId="29" xfId="54" applyNumberFormat="1" applyFont="1" applyFill="1" applyBorder="1" applyAlignment="1">
      <alignment/>
      <protection/>
    </xf>
    <xf numFmtId="1" fontId="30" fillId="35" borderId="29" xfId="54" applyNumberFormat="1" applyFont="1" applyFill="1" applyBorder="1" applyAlignment="1">
      <alignment horizontal="right"/>
      <protection/>
    </xf>
    <xf numFmtId="1" fontId="14" fillId="0" borderId="29" xfId="54" applyNumberFormat="1" applyFont="1" applyFill="1" applyBorder="1" applyAlignment="1">
      <alignment/>
      <protection/>
    </xf>
    <xf numFmtId="1" fontId="13" fillId="0" borderId="57" xfId="54" applyNumberFormat="1" applyFont="1" applyFill="1" applyBorder="1" applyAlignment="1">
      <alignment/>
      <protection/>
    </xf>
    <xf numFmtId="1" fontId="14" fillId="0" borderId="13" xfId="54" applyNumberFormat="1" applyFont="1" applyFill="1" applyBorder="1" applyAlignment="1">
      <alignment/>
      <protection/>
    </xf>
    <xf numFmtId="0" fontId="13" fillId="0" borderId="45" xfId="54" applyFont="1" applyFill="1" applyBorder="1" applyAlignment="1" quotePrefix="1">
      <alignment horizontal="right"/>
      <protection/>
    </xf>
    <xf numFmtId="196" fontId="13" fillId="0" borderId="13" xfId="54" applyNumberFormat="1" applyFont="1" applyBorder="1" applyAlignment="1">
      <alignment/>
      <protection/>
    </xf>
    <xf numFmtId="1" fontId="13" fillId="0" borderId="12" xfId="54" applyNumberFormat="1" applyFont="1" applyFill="1" applyBorder="1">
      <alignment/>
      <protection/>
    </xf>
    <xf numFmtId="1" fontId="30" fillId="0" borderId="10" xfId="54" applyNumberFormat="1" applyFont="1" applyBorder="1">
      <alignment/>
      <protection/>
    </xf>
    <xf numFmtId="1" fontId="30" fillId="0" borderId="47" xfId="54" applyNumberFormat="1" applyFont="1" applyFill="1" applyBorder="1">
      <alignment/>
      <protection/>
    </xf>
    <xf numFmtId="1" fontId="30" fillId="35" borderId="25" xfId="54" applyNumberFormat="1" applyFont="1" applyFill="1" applyBorder="1">
      <alignment/>
      <protection/>
    </xf>
    <xf numFmtId="1" fontId="30" fillId="0" borderId="18" xfId="54" applyNumberFormat="1" applyFont="1" applyFill="1" applyBorder="1">
      <alignment/>
      <protection/>
    </xf>
    <xf numFmtId="1" fontId="30" fillId="0" borderId="23" xfId="54" applyNumberFormat="1" applyFont="1" applyFill="1" applyBorder="1">
      <alignment/>
      <protection/>
    </xf>
    <xf numFmtId="1" fontId="30" fillId="35" borderId="31" xfId="54" applyNumberFormat="1" applyFont="1" applyFill="1" applyBorder="1" applyAlignment="1">
      <alignment horizontal="right"/>
      <protection/>
    </xf>
    <xf numFmtId="1" fontId="14" fillId="0" borderId="57" xfId="54" applyNumberFormat="1" applyFont="1" applyFill="1" applyBorder="1" applyAlignment="1" quotePrefix="1">
      <alignment/>
      <protection/>
    </xf>
    <xf numFmtId="1" fontId="14" fillId="0" borderId="75" xfId="54" applyNumberFormat="1" applyFont="1" applyFill="1" applyBorder="1">
      <alignment/>
      <protection/>
    </xf>
    <xf numFmtId="1" fontId="14" fillId="0" borderId="57" xfId="54" applyNumberFormat="1" applyFont="1" applyFill="1" applyBorder="1">
      <alignment/>
      <protection/>
    </xf>
    <xf numFmtId="196" fontId="13" fillId="0" borderId="20" xfId="54" applyNumberFormat="1" applyFont="1" applyFill="1" applyBorder="1" applyAlignment="1" quotePrefix="1">
      <alignment horizontal="right"/>
      <protection/>
    </xf>
    <xf numFmtId="9" fontId="13" fillId="0" borderId="29" xfId="58" applyNumberFormat="1" applyFont="1" applyFill="1" applyBorder="1" applyAlignment="1">
      <alignment/>
    </xf>
    <xf numFmtId="9" fontId="13" fillId="0" borderId="29" xfId="58" applyFont="1" applyFill="1" applyBorder="1" applyAlignment="1" quotePrefix="1">
      <alignment horizontal="right"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Fill="1">
      <alignment/>
      <protection/>
    </xf>
    <xf numFmtId="0" fontId="7" fillId="0" borderId="0" xfId="54" applyFont="1">
      <alignment/>
      <protection/>
    </xf>
    <xf numFmtId="0" fontId="18" fillId="0" borderId="0" xfId="54" applyFont="1" applyFill="1" applyBorder="1" applyAlignment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8" fillId="0" borderId="0" xfId="54" applyFont="1" applyFill="1" applyBorder="1" applyAlignment="1">
      <alignment horizontal="right"/>
      <protection/>
    </xf>
    <xf numFmtId="0" fontId="13" fillId="0" borderId="0" xfId="54" applyFont="1">
      <alignment/>
      <protection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54" applyFont="1" applyAlignment="1">
      <alignment horizontal="centerContinuous"/>
      <protection/>
    </xf>
    <xf numFmtId="0" fontId="13" fillId="0" borderId="0" xfId="54" applyFont="1" applyFill="1" applyBorder="1" applyAlignment="1" quotePrefix="1">
      <alignment horizontal="left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0" applyFont="1" applyAlignment="1">
      <alignment/>
    </xf>
    <xf numFmtId="0" fontId="13" fillId="0" borderId="0" xfId="54" applyFont="1" applyFill="1" applyAlignment="1" quotePrefix="1">
      <alignment horizontal="left"/>
      <protection/>
    </xf>
    <xf numFmtId="0" fontId="14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32" xfId="54" applyFont="1" applyFill="1" applyBorder="1" applyAlignment="1">
      <alignment horizontal="center"/>
      <protection/>
    </xf>
    <xf numFmtId="0" fontId="13" fillId="0" borderId="25" xfId="54" applyFont="1" applyFill="1" applyBorder="1" applyAlignment="1">
      <alignment horizontal="center"/>
      <protection/>
    </xf>
    <xf numFmtId="0" fontId="13" fillId="0" borderId="48" xfId="54" applyFont="1" applyFill="1" applyBorder="1" applyAlignment="1">
      <alignment horizontal="centerContinuous"/>
      <protection/>
    </xf>
    <xf numFmtId="0" fontId="13" fillId="0" borderId="41" xfId="54" applyFont="1" applyFill="1" applyBorder="1" applyAlignment="1">
      <alignment horizontal="centerContinuous"/>
      <protection/>
    </xf>
    <xf numFmtId="0" fontId="13" fillId="0" borderId="11" xfId="54" applyFont="1" applyFill="1" applyBorder="1" applyAlignment="1">
      <alignment horizontal="center"/>
      <protection/>
    </xf>
    <xf numFmtId="0" fontId="13" fillId="0" borderId="39" xfId="54" applyFont="1" applyFill="1" applyBorder="1" applyAlignment="1">
      <alignment horizontal="center"/>
      <protection/>
    </xf>
    <xf numFmtId="0" fontId="13" fillId="0" borderId="57" xfId="54" applyFont="1" applyFill="1" applyBorder="1" applyAlignment="1">
      <alignment horizontal="center"/>
      <protection/>
    </xf>
    <xf numFmtId="0" fontId="13" fillId="0" borderId="12" xfId="54" applyFont="1" applyFill="1" applyBorder="1" applyAlignment="1">
      <alignment horizontal="center"/>
      <protection/>
    </xf>
    <xf numFmtId="0" fontId="13" fillId="0" borderId="16" xfId="54" applyFont="1" applyFill="1" applyBorder="1" applyAlignment="1">
      <alignment horizontal="center"/>
      <protection/>
    </xf>
    <xf numFmtId="0" fontId="13" fillId="0" borderId="40" xfId="54" applyFont="1" applyFill="1" applyBorder="1" applyAlignment="1">
      <alignment horizontal="center"/>
      <protection/>
    </xf>
    <xf numFmtId="0" fontId="13" fillId="0" borderId="13" xfId="54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horizontal="center"/>
      <protection/>
    </xf>
    <xf numFmtId="0" fontId="13" fillId="0" borderId="0" xfId="40" applyFont="1">
      <alignment/>
      <protection/>
    </xf>
    <xf numFmtId="0" fontId="13" fillId="0" borderId="0" xfId="54" applyFont="1" applyFill="1" applyBorder="1" applyAlignment="1">
      <alignment/>
      <protection/>
    </xf>
    <xf numFmtId="0" fontId="9" fillId="0" borderId="25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54" applyFont="1" applyFill="1" applyBorder="1" applyAlignment="1">
      <alignment horizontal="center"/>
      <protection/>
    </xf>
    <xf numFmtId="1" fontId="9" fillId="0" borderId="25" xfId="0" applyNumberFormat="1" applyFont="1" applyFill="1" applyBorder="1" applyAlignment="1">
      <alignment/>
    </xf>
    <xf numFmtId="3" fontId="9" fillId="0" borderId="50" xfId="0" applyNumberFormat="1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3" fontId="14" fillId="0" borderId="0" xfId="55" applyNumberFormat="1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9" fillId="0" borderId="31" xfId="54" applyFont="1" applyFill="1" applyBorder="1" applyAlignment="1">
      <alignment horizontal="center"/>
      <protection/>
    </xf>
    <xf numFmtId="3" fontId="9" fillId="0" borderId="39" xfId="54" applyNumberFormat="1" applyFont="1" applyFill="1" applyBorder="1" applyAlignment="1">
      <alignment horizontal="left"/>
      <protection/>
    </xf>
    <xf numFmtId="3" fontId="9" fillId="0" borderId="0" xfId="54" applyNumberFormat="1" applyFont="1" applyFill="1" applyBorder="1" applyAlignment="1">
      <alignment horizontal="left"/>
      <protection/>
    </xf>
    <xf numFmtId="3" fontId="14" fillId="0" borderId="0" xfId="54" applyNumberFormat="1" applyFont="1" applyFill="1" applyBorder="1" applyAlignment="1">
      <alignment horizontal="right"/>
      <protection/>
    </xf>
    <xf numFmtId="3" fontId="9" fillId="0" borderId="50" xfId="0" applyNumberFormat="1" applyFont="1" applyFill="1" applyBorder="1" applyAlignment="1">
      <alignment/>
    </xf>
    <xf numFmtId="0" fontId="13" fillId="0" borderId="0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7" fillId="0" borderId="4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1" fontId="7" fillId="0" borderId="13" xfId="0" applyNumberFormat="1" applyFont="1" applyFill="1" applyBorder="1" applyAlignment="1">
      <alignment/>
    </xf>
    <xf numFmtId="0" fontId="7" fillId="0" borderId="23" xfId="54" applyFont="1" applyFill="1" applyBorder="1" applyAlignment="1">
      <alignment horizontal="center"/>
      <protection/>
    </xf>
    <xf numFmtId="0" fontId="7" fillId="0" borderId="41" xfId="54" applyFont="1" applyFill="1" applyBorder="1">
      <alignment/>
      <protection/>
    </xf>
    <xf numFmtId="3" fontId="7" fillId="0" borderId="23" xfId="0" applyNumberFormat="1" applyFont="1" applyFill="1" applyBorder="1" applyAlignment="1">
      <alignment/>
    </xf>
    <xf numFmtId="0" fontId="13" fillId="0" borderId="0" xfId="40" applyFont="1" applyFill="1">
      <alignment/>
      <protection/>
    </xf>
    <xf numFmtId="0" fontId="13" fillId="33" borderId="20" xfId="54" applyFont="1" applyFill="1" applyBorder="1" applyAlignment="1">
      <alignment horizontal="center"/>
      <protection/>
    </xf>
    <xf numFmtId="0" fontId="13" fillId="0" borderId="21" xfId="54" applyFont="1" applyBorder="1">
      <alignment/>
      <protection/>
    </xf>
    <xf numFmtId="0" fontId="13" fillId="35" borderId="23" xfId="54" applyFont="1" applyFill="1" applyBorder="1">
      <alignment/>
      <protection/>
    </xf>
    <xf numFmtId="0" fontId="13" fillId="35" borderId="22" xfId="54" applyFont="1" applyFill="1" applyBorder="1">
      <alignment/>
      <protection/>
    </xf>
    <xf numFmtId="1" fontId="13" fillId="0" borderId="23" xfId="54" applyNumberFormat="1" applyFont="1" applyFill="1" applyBorder="1">
      <alignment/>
      <protection/>
    </xf>
    <xf numFmtId="0" fontId="13" fillId="33" borderId="25" xfId="54" applyFont="1" applyFill="1" applyBorder="1" applyAlignment="1">
      <alignment horizontal="center"/>
      <protection/>
    </xf>
    <xf numFmtId="0" fontId="13" fillId="0" borderId="25" xfId="54" applyFont="1" applyBorder="1">
      <alignment/>
      <protection/>
    </xf>
    <xf numFmtId="0" fontId="13" fillId="0" borderId="50" xfId="54" applyFont="1" applyFill="1" applyBorder="1">
      <alignment/>
      <protection/>
    </xf>
    <xf numFmtId="0" fontId="13" fillId="0" borderId="42" xfId="54" applyFont="1" applyFill="1" applyBorder="1">
      <alignment/>
      <protection/>
    </xf>
    <xf numFmtId="0" fontId="13" fillId="35" borderId="25" xfId="54" applyFont="1" applyFill="1" applyBorder="1">
      <alignment/>
      <protection/>
    </xf>
    <xf numFmtId="0" fontId="13" fillId="33" borderId="18" xfId="54" applyFont="1" applyFill="1" applyBorder="1" applyAlignment="1">
      <alignment horizontal="center"/>
      <protection/>
    </xf>
    <xf numFmtId="0" fontId="13" fillId="0" borderId="18" xfId="54" applyFont="1" applyBorder="1" applyAlignment="1">
      <alignment horizontal="left"/>
      <protection/>
    </xf>
    <xf numFmtId="1" fontId="13" fillId="0" borderId="43" xfId="54" applyNumberFormat="1" applyFont="1" applyFill="1" applyBorder="1" applyAlignment="1">
      <alignment/>
      <protection/>
    </xf>
    <xf numFmtId="1" fontId="13" fillId="0" borderId="43" xfId="54" applyNumberFormat="1" applyFont="1" applyFill="1" applyBorder="1">
      <alignment/>
      <protection/>
    </xf>
    <xf numFmtId="0" fontId="13" fillId="0" borderId="18" xfId="54" applyFont="1" applyFill="1" applyBorder="1">
      <alignment/>
      <protection/>
    </xf>
    <xf numFmtId="0" fontId="13" fillId="0" borderId="20" xfId="54" applyFont="1" applyBorder="1" applyAlignment="1">
      <alignment horizontal="left"/>
      <protection/>
    </xf>
    <xf numFmtId="1" fontId="13" fillId="0" borderId="23" xfId="54" applyNumberFormat="1" applyFont="1" applyFill="1" applyBorder="1" applyAlignment="1">
      <alignment/>
      <protection/>
    </xf>
    <xf numFmtId="0" fontId="14" fillId="33" borderId="29" xfId="54" applyFont="1" applyFill="1" applyBorder="1" applyAlignment="1">
      <alignment horizontal="center"/>
      <protection/>
    </xf>
    <xf numFmtId="0" fontId="14" fillId="0" borderId="29" xfId="54" applyFont="1" applyBorder="1" applyAlignment="1" quotePrefix="1">
      <alignment horizontal="left"/>
      <protection/>
    </xf>
    <xf numFmtId="1" fontId="14" fillId="0" borderId="57" xfId="54" applyNumberFormat="1" applyFont="1" applyFill="1" applyBorder="1" applyAlignment="1" quotePrefix="1">
      <alignment/>
      <protection/>
    </xf>
    <xf numFmtId="1" fontId="14" fillId="35" borderId="29" xfId="54" applyNumberFormat="1" applyFont="1" applyFill="1" applyBorder="1">
      <alignment/>
      <protection/>
    </xf>
    <xf numFmtId="0" fontId="14" fillId="35" borderId="45" xfId="54" applyFont="1" applyFill="1" applyBorder="1">
      <alignment/>
      <protection/>
    </xf>
    <xf numFmtId="1" fontId="14" fillId="0" borderId="29" xfId="54" applyNumberFormat="1" applyFont="1" applyFill="1" applyBorder="1">
      <alignment/>
      <protection/>
    </xf>
    <xf numFmtId="0" fontId="14" fillId="33" borderId="18" xfId="54" applyFont="1" applyFill="1" applyBorder="1" applyAlignment="1">
      <alignment horizontal="center"/>
      <protection/>
    </xf>
    <xf numFmtId="0" fontId="14" fillId="0" borderId="18" xfId="54" applyFont="1" applyBorder="1" applyAlignment="1" quotePrefix="1">
      <alignment horizontal="left"/>
      <protection/>
    </xf>
    <xf numFmtId="1" fontId="14" fillId="35" borderId="18" xfId="54" applyNumberFormat="1" applyFont="1" applyFill="1" applyBorder="1">
      <alignment/>
      <protection/>
    </xf>
    <xf numFmtId="0" fontId="14" fillId="35" borderId="43" xfId="54" applyFont="1" applyFill="1" applyBorder="1">
      <alignment/>
      <protection/>
    </xf>
    <xf numFmtId="0" fontId="13" fillId="33" borderId="23" xfId="54" applyFont="1" applyFill="1" applyBorder="1" applyAlignment="1">
      <alignment horizontal="center"/>
      <protection/>
    </xf>
    <xf numFmtId="0" fontId="13" fillId="0" borderId="23" xfId="54" applyFont="1" applyBorder="1" applyAlignment="1">
      <alignment horizontal="left"/>
      <protection/>
    </xf>
    <xf numFmtId="0" fontId="13" fillId="0" borderId="22" xfId="54" applyFont="1" applyFill="1" applyBorder="1" applyAlignment="1" quotePrefix="1">
      <alignment horizontal="right"/>
      <protection/>
    </xf>
    <xf numFmtId="1" fontId="13" fillId="0" borderId="22" xfId="54" applyNumberFormat="1" applyFont="1" applyFill="1" applyBorder="1">
      <alignment/>
      <protection/>
    </xf>
    <xf numFmtId="1" fontId="13" fillId="0" borderId="44" xfId="54" applyNumberFormat="1" applyFont="1" applyFill="1" applyBorder="1" applyAlignment="1">
      <alignment/>
      <protection/>
    </xf>
    <xf numFmtId="1" fontId="13" fillId="0" borderId="20" xfId="54" applyNumberFormat="1" applyFont="1" applyFill="1" applyBorder="1" applyAlignment="1">
      <alignment/>
      <protection/>
    </xf>
    <xf numFmtId="1" fontId="13" fillId="0" borderId="44" xfId="54" applyNumberFormat="1" applyFont="1" applyFill="1" applyBorder="1">
      <alignment/>
      <protection/>
    </xf>
    <xf numFmtId="1" fontId="13" fillId="0" borderId="25" xfId="54" applyNumberFormat="1" applyFont="1" applyFill="1" applyBorder="1" applyAlignment="1">
      <alignment horizontal="right"/>
      <protection/>
    </xf>
    <xf numFmtId="1" fontId="14" fillId="0" borderId="45" xfId="54" applyNumberFormat="1" applyFont="1" applyFill="1" applyBorder="1" applyAlignment="1" quotePrefix="1">
      <alignment/>
      <protection/>
    </xf>
    <xf numFmtId="1" fontId="14" fillId="0" borderId="45" xfId="54" applyNumberFormat="1" applyFont="1" applyFill="1" applyBorder="1">
      <alignment/>
      <protection/>
    </xf>
    <xf numFmtId="1" fontId="14" fillId="0" borderId="29" xfId="54" applyNumberFormat="1" applyFont="1" applyFill="1" applyBorder="1" applyAlignment="1">
      <alignment horizontal="right"/>
      <protection/>
    </xf>
    <xf numFmtId="0" fontId="14" fillId="0" borderId="30" xfId="54" applyFont="1" applyBorder="1" applyAlignment="1" quotePrefix="1">
      <alignment horizontal="left"/>
      <protection/>
    </xf>
    <xf numFmtId="0" fontId="14" fillId="0" borderId="19" xfId="54" applyFont="1" applyBorder="1" applyAlignment="1" quotePrefix="1">
      <alignment horizontal="left"/>
      <protection/>
    </xf>
    <xf numFmtId="1" fontId="14" fillId="35" borderId="43" xfId="54" applyNumberFormat="1" applyFont="1" applyFill="1" applyBorder="1">
      <alignment/>
      <protection/>
    </xf>
    <xf numFmtId="1" fontId="14" fillId="0" borderId="18" xfId="54" applyNumberFormat="1" applyFont="1" applyFill="1" applyBorder="1" applyAlignment="1">
      <alignment horizontal="right"/>
      <protection/>
    </xf>
    <xf numFmtId="1" fontId="13" fillId="0" borderId="22" xfId="54" applyNumberFormat="1" applyFont="1" applyFill="1" applyBorder="1" applyAlignment="1">
      <alignment/>
      <protection/>
    </xf>
    <xf numFmtId="0" fontId="13" fillId="0" borderId="23" xfId="54" applyFont="1" applyFill="1" applyBorder="1" applyAlignment="1">
      <alignment horizontal="right"/>
      <protection/>
    </xf>
    <xf numFmtId="0" fontId="13" fillId="33" borderId="29" xfId="54" applyFont="1" applyFill="1" applyBorder="1" applyAlignment="1">
      <alignment horizontal="center"/>
      <protection/>
    </xf>
    <xf numFmtId="0" fontId="13" fillId="0" borderId="29" xfId="54" applyFont="1" applyBorder="1" applyAlignment="1" quotePrefix="1">
      <alignment horizontal="left"/>
      <protection/>
    </xf>
    <xf numFmtId="1" fontId="13" fillId="0" borderId="45" xfId="54" applyNumberFormat="1" applyFont="1" applyFill="1" applyBorder="1" applyAlignment="1" quotePrefix="1">
      <alignment/>
      <protection/>
    </xf>
    <xf numFmtId="1" fontId="13" fillId="0" borderId="45" xfId="54" applyNumberFormat="1" applyFont="1" applyFill="1" applyBorder="1">
      <alignment/>
      <protection/>
    </xf>
    <xf numFmtId="0" fontId="13" fillId="35" borderId="31" xfId="54" applyFont="1" applyFill="1" applyBorder="1" applyAlignment="1">
      <alignment horizontal="right"/>
      <protection/>
    </xf>
    <xf numFmtId="0" fontId="13" fillId="35" borderId="29" xfId="54" applyFont="1" applyFill="1" applyBorder="1" applyAlignment="1">
      <alignment horizontal="right"/>
      <protection/>
    </xf>
    <xf numFmtId="1" fontId="13" fillId="0" borderId="29" xfId="54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14" fillId="33" borderId="13" xfId="54" applyFont="1" applyFill="1" applyBorder="1" applyAlignment="1">
      <alignment horizontal="center"/>
      <protection/>
    </xf>
    <xf numFmtId="0" fontId="14" fillId="0" borderId="13" xfId="54" applyFont="1" applyBorder="1" applyAlignment="1" quotePrefix="1">
      <alignment horizontal="left"/>
      <protection/>
    </xf>
    <xf numFmtId="1" fontId="14" fillId="0" borderId="46" xfId="54" applyNumberFormat="1" applyFont="1" applyFill="1" applyBorder="1">
      <alignment/>
      <protection/>
    </xf>
    <xf numFmtId="0" fontId="14" fillId="35" borderId="46" xfId="54" applyFont="1" applyFill="1" applyBorder="1">
      <alignment/>
      <protection/>
    </xf>
    <xf numFmtId="1" fontId="14" fillId="0" borderId="13" xfId="54" applyNumberFormat="1" applyFont="1" applyFill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9" fontId="14" fillId="0" borderId="0" xfId="54" applyNumberFormat="1" applyFont="1" applyBorder="1">
      <alignment/>
      <protection/>
    </xf>
    <xf numFmtId="0" fontId="13" fillId="0" borderId="0" xfId="54" applyFont="1" applyBorder="1" applyAlignment="1">
      <alignment horizontal="center"/>
      <protection/>
    </xf>
    <xf numFmtId="0" fontId="14" fillId="0" borderId="0" xfId="54" applyFont="1" applyBorder="1">
      <alignment/>
      <protection/>
    </xf>
    <xf numFmtId="1" fontId="13" fillId="0" borderId="47" xfId="54" applyNumberFormat="1" applyFont="1" applyFill="1" applyBorder="1" applyAlignment="1" quotePrefix="1">
      <alignment horizontal="right"/>
      <protection/>
    </xf>
    <xf numFmtId="0" fontId="13" fillId="0" borderId="47" xfId="54" applyFont="1" applyBorder="1" applyAlignment="1" quotePrefix="1">
      <alignment horizontal="right"/>
      <protection/>
    </xf>
    <xf numFmtId="0" fontId="13" fillId="0" borderId="29" xfId="54" applyFont="1" applyBorder="1" applyAlignment="1">
      <alignment horizontal="left"/>
      <protection/>
    </xf>
    <xf numFmtId="9" fontId="13" fillId="0" borderId="45" xfId="58" applyFont="1" applyFill="1" applyBorder="1" applyAlignment="1">
      <alignment/>
    </xf>
    <xf numFmtId="9" fontId="13" fillId="0" borderId="45" xfId="58" applyFont="1" applyBorder="1" applyAlignment="1">
      <alignment/>
    </xf>
    <xf numFmtId="0" fontId="13" fillId="33" borderId="13" xfId="54" applyFont="1" applyFill="1" applyBorder="1" applyAlignment="1">
      <alignment horizontal="center"/>
      <protection/>
    </xf>
    <xf numFmtId="0" fontId="13" fillId="0" borderId="13" xfId="54" applyFont="1" applyBorder="1" applyAlignment="1">
      <alignment horizontal="left"/>
      <protection/>
    </xf>
    <xf numFmtId="196" fontId="13" fillId="0" borderId="43" xfId="54" applyNumberFormat="1" applyFont="1" applyFill="1" applyBorder="1" applyAlignment="1">
      <alignment/>
      <protection/>
    </xf>
    <xf numFmtId="196" fontId="13" fillId="0" borderId="43" xfId="54" applyNumberFormat="1" applyFont="1" applyBorder="1" applyAlignment="1">
      <alignment/>
      <protection/>
    </xf>
    <xf numFmtId="0" fontId="12" fillId="0" borderId="0" xfId="0" applyFont="1" applyAlignment="1">
      <alignment/>
    </xf>
    <xf numFmtId="0" fontId="14" fillId="0" borderId="0" xfId="54" applyFont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196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40" applyFont="1" applyFill="1" applyBorder="1" applyAlignment="1" quotePrefix="1">
      <alignment horizontal="right"/>
      <protection/>
    </xf>
    <xf numFmtId="0" fontId="13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3" fillId="0" borderId="18" xfId="54" applyFont="1" applyFill="1" applyBorder="1" applyAlignment="1">
      <alignment horizontal="center"/>
      <protection/>
    </xf>
    <xf numFmtId="0" fontId="18" fillId="0" borderId="0" xfId="54" applyFont="1">
      <alignment/>
      <protection/>
    </xf>
    <xf numFmtId="0" fontId="12" fillId="0" borderId="0" xfId="54" applyFont="1">
      <alignment/>
      <protection/>
    </xf>
    <xf numFmtId="0" fontId="11" fillId="0" borderId="0" xfId="40" applyFont="1">
      <alignment/>
      <protection/>
    </xf>
    <xf numFmtId="0" fontId="13" fillId="0" borderId="0" xfId="40" applyFont="1" applyAlignment="1">
      <alignment horizontal="center"/>
      <protection/>
    </xf>
    <xf numFmtId="0" fontId="13" fillId="0" borderId="25" xfId="54" applyFont="1" applyBorder="1" applyAlignment="1">
      <alignment horizontal="center"/>
      <protection/>
    </xf>
    <xf numFmtId="0" fontId="13" fillId="0" borderId="22" xfId="54" applyFont="1" applyFill="1" applyBorder="1" applyAlignment="1">
      <alignment horizontal="centerContinuous"/>
      <protection/>
    </xf>
    <xf numFmtId="0" fontId="9" fillId="0" borderId="0" xfId="54" applyFont="1">
      <alignment/>
      <protection/>
    </xf>
    <xf numFmtId="0" fontId="13" fillId="0" borderId="31" xfId="54" applyFont="1" applyBorder="1" applyAlignment="1">
      <alignment horizontal="center"/>
      <protection/>
    </xf>
    <xf numFmtId="0" fontId="14" fillId="0" borderId="18" xfId="54" applyFont="1" applyFill="1" applyBorder="1">
      <alignment/>
      <protection/>
    </xf>
    <xf numFmtId="0" fontId="13" fillId="0" borderId="33" xfId="54" applyFont="1" applyFill="1" applyBorder="1" applyAlignment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8" xfId="54" applyFont="1" applyBorder="1" applyAlignment="1">
      <alignment horizontal="center"/>
      <protection/>
    </xf>
    <xf numFmtId="173" fontId="13" fillId="0" borderId="18" xfId="54" applyNumberFormat="1" applyFont="1" applyFill="1" applyBorder="1" applyAlignment="1">
      <alignment horizontal="center"/>
      <protection/>
    </xf>
    <xf numFmtId="173" fontId="13" fillId="0" borderId="18" xfId="54" applyNumberFormat="1" applyFont="1" applyBorder="1" applyAlignment="1">
      <alignment horizontal="center"/>
      <protection/>
    </xf>
    <xf numFmtId="0" fontId="13" fillId="0" borderId="33" xfId="54" applyFont="1" applyBorder="1" applyAlignment="1">
      <alignment horizontal="center"/>
      <protection/>
    </xf>
    <xf numFmtId="0" fontId="13" fillId="0" borderId="0" xfId="54" applyFont="1" applyFill="1" applyBorder="1" applyAlignment="1">
      <alignment horizontal="right"/>
      <protection/>
    </xf>
    <xf numFmtId="0" fontId="9" fillId="0" borderId="0" xfId="54" applyFont="1" applyFill="1">
      <alignment/>
      <protection/>
    </xf>
    <xf numFmtId="3" fontId="13" fillId="0" borderId="0" xfId="54" applyNumberFormat="1" applyFont="1" applyFill="1" applyBorder="1" applyAlignment="1">
      <alignment horizontal="left"/>
      <protection/>
    </xf>
    <xf numFmtId="3" fontId="13" fillId="0" borderId="0" xfId="54" applyNumberFormat="1" applyFont="1" applyFill="1" applyBorder="1" applyAlignment="1">
      <alignment horizontal="right"/>
      <protection/>
    </xf>
    <xf numFmtId="3" fontId="13" fillId="0" borderId="0" xfId="54" applyNumberFormat="1" applyFont="1" applyFill="1" applyBorder="1" applyAlignment="1" quotePrefix="1">
      <alignment horizontal="right"/>
      <protection/>
    </xf>
    <xf numFmtId="0" fontId="13" fillId="0" borderId="0" xfId="54" applyFont="1" applyFill="1" applyBorder="1" quotePrefix="1">
      <alignment/>
      <protection/>
    </xf>
    <xf numFmtId="0" fontId="13" fillId="0" borderId="34" xfId="40" applyFont="1" applyBorder="1">
      <alignment/>
      <protection/>
    </xf>
    <xf numFmtId="3" fontId="13" fillId="35" borderId="25" xfId="40" applyNumberFormat="1" applyFont="1" applyFill="1" applyBorder="1" applyAlignment="1">
      <alignment horizontal="centerContinuous"/>
      <protection/>
    </xf>
    <xf numFmtId="3" fontId="13" fillId="0" borderId="25" xfId="40" applyNumberFormat="1" applyFont="1" applyFill="1" applyBorder="1" applyAlignment="1">
      <alignment horizontal="right"/>
      <protection/>
    </xf>
    <xf numFmtId="3" fontId="13" fillId="35" borderId="25" xfId="54" applyNumberFormat="1" applyFont="1" applyFill="1" applyBorder="1" applyAlignment="1">
      <alignment horizontal="centerContinuous"/>
      <protection/>
    </xf>
    <xf numFmtId="3" fontId="13" fillId="0" borderId="32" xfId="40" applyNumberFormat="1" applyFont="1" applyFill="1" applyBorder="1" applyAlignment="1">
      <alignment horizontal="right"/>
      <protection/>
    </xf>
    <xf numFmtId="3" fontId="13" fillId="0" borderId="25" xfId="54" applyNumberFormat="1" applyFont="1" applyBorder="1">
      <alignment/>
      <protection/>
    </xf>
    <xf numFmtId="3" fontId="13" fillId="35" borderId="25" xfId="54" applyNumberFormat="1" applyFont="1" applyFill="1" applyBorder="1">
      <alignment/>
      <protection/>
    </xf>
    <xf numFmtId="3" fontId="13" fillId="0" borderId="25" xfId="54" applyNumberFormat="1" applyFont="1" applyFill="1" applyBorder="1">
      <alignment/>
      <protection/>
    </xf>
    <xf numFmtId="3" fontId="13" fillId="35" borderId="32" xfId="54" applyNumberFormat="1" applyFont="1" applyFill="1" applyBorder="1" applyAlignment="1">
      <alignment horizontal="right"/>
      <protection/>
    </xf>
    <xf numFmtId="3" fontId="13" fillId="0" borderId="18" xfId="54" applyNumberFormat="1" applyFont="1" applyFill="1" applyBorder="1">
      <alignment/>
      <protection/>
    </xf>
    <xf numFmtId="3" fontId="13" fillId="35" borderId="18" xfId="54" applyNumberFormat="1" applyFont="1" applyFill="1" applyBorder="1">
      <alignment/>
      <protection/>
    </xf>
    <xf numFmtId="3" fontId="13" fillId="35" borderId="33" xfId="54" applyNumberFormat="1" applyFont="1" applyFill="1" applyBorder="1">
      <alignment/>
      <protection/>
    </xf>
    <xf numFmtId="0" fontId="13" fillId="0" borderId="27" xfId="54" applyFont="1" applyBorder="1" applyAlignment="1">
      <alignment horizontal="left"/>
      <protection/>
    </xf>
    <xf numFmtId="3" fontId="13" fillId="0" borderId="20" xfId="54" applyNumberFormat="1" applyFont="1" applyFill="1" applyBorder="1">
      <alignment/>
      <protection/>
    </xf>
    <xf numFmtId="3" fontId="13" fillId="0" borderId="62" xfId="54" applyNumberFormat="1" applyFont="1" applyFill="1" applyBorder="1">
      <alignment/>
      <protection/>
    </xf>
    <xf numFmtId="3" fontId="14" fillId="0" borderId="29" xfId="54" applyNumberFormat="1" applyFont="1" applyFill="1" applyBorder="1">
      <alignment/>
      <protection/>
    </xf>
    <xf numFmtId="3" fontId="14" fillId="0" borderId="63" xfId="54" applyNumberFormat="1" applyFont="1" applyFill="1" applyBorder="1">
      <alignment/>
      <protection/>
    </xf>
    <xf numFmtId="3" fontId="14" fillId="35" borderId="29" xfId="54" applyNumberFormat="1" applyFont="1" applyFill="1" applyBorder="1">
      <alignment/>
      <protection/>
    </xf>
    <xf numFmtId="3" fontId="14" fillId="0" borderId="13" xfId="54" applyNumberFormat="1" applyFont="1" applyFill="1" applyBorder="1">
      <alignment/>
      <protection/>
    </xf>
    <xf numFmtId="3" fontId="14" fillId="35" borderId="13" xfId="54" applyNumberFormat="1" applyFont="1" applyFill="1" applyBorder="1">
      <alignment/>
      <protection/>
    </xf>
    <xf numFmtId="0" fontId="13" fillId="0" borderId="14" xfId="54" applyFont="1" applyBorder="1" applyAlignment="1">
      <alignment horizontal="left"/>
      <protection/>
    </xf>
    <xf numFmtId="3" fontId="13" fillId="0" borderId="23" xfId="54" applyNumberFormat="1" applyFont="1" applyFill="1" applyBorder="1">
      <alignment/>
      <protection/>
    </xf>
    <xf numFmtId="3" fontId="13" fillId="0" borderId="23" xfId="54" applyNumberFormat="1" applyFont="1" applyFill="1" applyBorder="1" applyAlignment="1" quotePrefix="1">
      <alignment horizontal="right"/>
      <protection/>
    </xf>
    <xf numFmtId="3" fontId="13" fillId="0" borderId="41" xfId="54" applyNumberFormat="1" applyFont="1" applyFill="1" applyBorder="1" applyAlignment="1" quotePrefix="1">
      <alignment horizontal="right"/>
      <protection/>
    </xf>
    <xf numFmtId="3" fontId="13" fillId="0" borderId="20" xfId="54" applyNumberFormat="1" applyFont="1" applyFill="1" applyBorder="1" applyAlignment="1">
      <alignment horizontal="right"/>
      <protection/>
    </xf>
    <xf numFmtId="3" fontId="13" fillId="0" borderId="62" xfId="54" applyNumberFormat="1" applyFont="1" applyFill="1" applyBorder="1" applyAlignment="1">
      <alignment horizontal="right"/>
      <protection/>
    </xf>
    <xf numFmtId="3" fontId="14" fillId="0" borderId="29" xfId="54" applyNumberFormat="1" applyFont="1" applyFill="1" applyBorder="1" applyAlignment="1">
      <alignment horizontal="right"/>
      <protection/>
    </xf>
    <xf numFmtId="3" fontId="14" fillId="0" borderId="63" xfId="54" applyNumberFormat="1" applyFont="1" applyFill="1" applyBorder="1" applyAlignment="1">
      <alignment horizontal="right"/>
      <protection/>
    </xf>
    <xf numFmtId="3" fontId="13" fillId="0" borderId="29" xfId="54" applyNumberFormat="1" applyFont="1" applyFill="1" applyBorder="1">
      <alignment/>
      <protection/>
    </xf>
    <xf numFmtId="3" fontId="13" fillId="0" borderId="63" xfId="54" applyNumberFormat="1" applyFont="1" applyFill="1" applyBorder="1" applyAlignment="1">
      <alignment horizontal="right"/>
      <protection/>
    </xf>
    <xf numFmtId="3" fontId="14" fillId="35" borderId="29" xfId="54" applyNumberFormat="1" applyFont="1" applyFill="1" applyBorder="1" applyAlignment="1">
      <alignment horizontal="right"/>
      <protection/>
    </xf>
    <xf numFmtId="3" fontId="14" fillId="0" borderId="40" xfId="54" applyNumberFormat="1" applyFont="1" applyFill="1" applyBorder="1" applyAlignment="1">
      <alignment horizontal="right"/>
      <protection/>
    </xf>
    <xf numFmtId="3" fontId="14" fillId="35" borderId="13" xfId="54" applyNumberFormat="1" applyFont="1" applyFill="1" applyBorder="1" applyAlignment="1">
      <alignment horizontal="right"/>
      <protection/>
    </xf>
    <xf numFmtId="3" fontId="13" fillId="0" borderId="23" xfId="54" applyNumberFormat="1" applyFont="1" applyBorder="1" applyAlignment="1" quotePrefix="1">
      <alignment horizontal="right"/>
      <protection/>
    </xf>
    <xf numFmtId="3" fontId="13" fillId="0" borderId="41" xfId="54" applyNumberFormat="1" applyFont="1" applyBorder="1" applyAlignment="1" quotePrefix="1">
      <alignment horizontal="right"/>
      <protection/>
    </xf>
    <xf numFmtId="3" fontId="13" fillId="0" borderId="0" xfId="54" applyNumberFormat="1" applyFont="1" applyFill="1" applyBorder="1">
      <alignment/>
      <protection/>
    </xf>
    <xf numFmtId="3" fontId="13" fillId="0" borderId="31" xfId="54" applyNumberFormat="1" applyFont="1" applyFill="1" applyBorder="1" applyAlignment="1" quotePrefix="1">
      <alignment horizontal="right"/>
      <protection/>
    </xf>
    <xf numFmtId="3" fontId="13" fillId="0" borderId="63" xfId="54" applyNumberFormat="1" applyFont="1" applyBorder="1" applyAlignment="1" quotePrefix="1">
      <alignment horizontal="right"/>
      <protection/>
    </xf>
    <xf numFmtId="3" fontId="13" fillId="0" borderId="29" xfId="54" applyNumberFormat="1" applyFont="1" applyFill="1" applyBorder="1" applyAlignment="1" quotePrefix="1">
      <alignment horizontal="right"/>
      <protection/>
    </xf>
    <xf numFmtId="3" fontId="13" fillId="0" borderId="29" xfId="54" applyNumberFormat="1" applyFont="1" applyBorder="1" applyAlignment="1" quotePrefix="1">
      <alignment horizontal="right"/>
      <protection/>
    </xf>
    <xf numFmtId="4" fontId="13" fillId="0" borderId="0" xfId="54" applyNumberFormat="1" applyFont="1" applyFill="1" applyBorder="1">
      <alignment/>
      <protection/>
    </xf>
    <xf numFmtId="3" fontId="13" fillId="35" borderId="29" xfId="54" applyNumberFormat="1" applyFont="1" applyFill="1" applyBorder="1">
      <alignment/>
      <protection/>
    </xf>
    <xf numFmtId="3" fontId="13" fillId="35" borderId="29" xfId="54" applyNumberFormat="1" applyFont="1" applyFill="1" applyBorder="1" applyAlignment="1">
      <alignment horizontal="right"/>
      <protection/>
    </xf>
    <xf numFmtId="3" fontId="13" fillId="0" borderId="29" xfId="54" applyNumberFormat="1" applyFont="1" applyFill="1" applyBorder="1" applyAlignment="1">
      <alignment horizontal="right"/>
      <protection/>
    </xf>
    <xf numFmtId="3" fontId="13" fillId="35" borderId="63" xfId="54" applyNumberFormat="1" applyFont="1" applyFill="1" applyBorder="1" applyAlignment="1">
      <alignment horizontal="right"/>
      <protection/>
    </xf>
    <xf numFmtId="3" fontId="14" fillId="0" borderId="0" xfId="54" applyNumberFormat="1" applyFont="1" applyFill="1" applyBorder="1">
      <alignment/>
      <protection/>
    </xf>
    <xf numFmtId="3" fontId="14" fillId="0" borderId="0" xfId="54" applyNumberFormat="1" applyFont="1" applyBorder="1">
      <alignment/>
      <protection/>
    </xf>
    <xf numFmtId="195" fontId="14" fillId="0" borderId="0" xfId="54" applyNumberFormat="1" applyFont="1" applyBorder="1">
      <alignment/>
      <protection/>
    </xf>
    <xf numFmtId="3" fontId="13" fillId="0" borderId="25" xfId="54" applyNumberFormat="1" applyFont="1" applyBorder="1" applyAlignment="1" quotePrefix="1">
      <alignment horizontal="right"/>
      <protection/>
    </xf>
    <xf numFmtId="0" fontId="13" fillId="0" borderId="25" xfId="54" applyFont="1" applyBorder="1" applyAlignment="1">
      <alignment horizontal="right"/>
      <protection/>
    </xf>
    <xf numFmtId="0" fontId="13" fillId="0" borderId="20" xfId="54" applyFont="1" applyBorder="1" applyAlignment="1">
      <alignment horizontal="right"/>
      <protection/>
    </xf>
    <xf numFmtId="0" fontId="13" fillId="0" borderId="62" xfId="54" applyFont="1" applyBorder="1" applyAlignment="1">
      <alignment horizontal="right"/>
      <protection/>
    </xf>
    <xf numFmtId="9" fontId="13" fillId="0" borderId="29" xfId="54" applyNumberFormat="1" applyFont="1" applyBorder="1">
      <alignment/>
      <protection/>
    </xf>
    <xf numFmtId="195" fontId="13" fillId="0" borderId="29" xfId="54" applyNumberFormat="1" applyFont="1" applyBorder="1">
      <alignment/>
      <protection/>
    </xf>
    <xf numFmtId="195" fontId="13" fillId="0" borderId="63" xfId="54" applyNumberFormat="1" applyFont="1" applyBorder="1" applyAlignment="1" quotePrefix="1">
      <alignment horizontal="right"/>
      <protection/>
    </xf>
    <xf numFmtId="196" fontId="13" fillId="0" borderId="18" xfId="54" applyNumberFormat="1" applyFont="1" applyBorder="1">
      <alignment/>
      <protection/>
    </xf>
    <xf numFmtId="0" fontId="13" fillId="0" borderId="0" xfId="40" applyFont="1" applyBorder="1" applyAlignment="1" quotePrefix="1">
      <alignment horizontal="right"/>
      <protection/>
    </xf>
    <xf numFmtId="0" fontId="9" fillId="0" borderId="0" xfId="0" applyFont="1" applyBorder="1" applyAlignment="1">
      <alignment horizontal="centerContinuous"/>
    </xf>
    <xf numFmtId="3" fontId="14" fillId="0" borderId="0" xfId="54" applyNumberFormat="1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0" xfId="55" applyFont="1" applyBorder="1" applyAlignment="1">
      <alignment horizontal="left"/>
      <protection/>
    </xf>
    <xf numFmtId="0" fontId="14" fillId="0" borderId="0" xfId="54" applyFont="1" applyBorder="1" applyAlignment="1">
      <alignment horizontal="centerContinuous"/>
      <protection/>
    </xf>
    <xf numFmtId="4" fontId="13" fillId="0" borderId="0" xfId="40" applyNumberFormat="1" applyFont="1">
      <alignment/>
      <protection/>
    </xf>
    <xf numFmtId="3" fontId="14" fillId="0" borderId="20" xfId="54" applyNumberFormat="1" applyFont="1" applyFill="1" applyBorder="1">
      <alignment/>
      <protection/>
    </xf>
    <xf numFmtId="3" fontId="14" fillId="0" borderId="62" xfId="54" applyNumberFormat="1" applyFont="1" applyFill="1" applyBorder="1">
      <alignment/>
      <protection/>
    </xf>
    <xf numFmtId="3" fontId="14" fillId="35" borderId="18" xfId="54" applyNumberFormat="1" applyFont="1" applyFill="1" applyBorder="1">
      <alignment/>
      <protection/>
    </xf>
    <xf numFmtId="3" fontId="14" fillId="0" borderId="18" xfId="54" applyNumberFormat="1" applyFont="1" applyFill="1" applyBorder="1">
      <alignment/>
      <protection/>
    </xf>
    <xf numFmtId="3" fontId="14" fillId="0" borderId="25" xfId="54" applyNumberFormat="1" applyFont="1" applyFill="1" applyBorder="1">
      <alignment/>
      <protection/>
    </xf>
    <xf numFmtId="3" fontId="14" fillId="35" borderId="18" xfId="54" applyNumberFormat="1" applyFont="1" applyFill="1" applyBorder="1" applyAlignment="1">
      <alignment horizontal="right"/>
      <protection/>
    </xf>
    <xf numFmtId="0" fontId="37" fillId="0" borderId="0" xfId="54" applyFont="1">
      <alignment/>
      <protection/>
    </xf>
    <xf numFmtId="0" fontId="37" fillId="0" borderId="0" xfId="54" applyFont="1" applyAlignment="1">
      <alignment horizontal="left"/>
      <protection/>
    </xf>
    <xf numFmtId="0" fontId="33" fillId="0" borderId="0" xfId="0" applyFont="1" applyAlignment="1">
      <alignment/>
    </xf>
    <xf numFmtId="0" fontId="38" fillId="0" borderId="0" xfId="54" applyFont="1">
      <alignment/>
      <protection/>
    </xf>
    <xf numFmtId="0" fontId="33" fillId="0" borderId="0" xfId="0" applyFont="1" applyAlignment="1">
      <alignment horizontal="right"/>
    </xf>
    <xf numFmtId="0" fontId="39" fillId="33" borderId="0" xfId="54" applyFont="1" applyFill="1" applyBorder="1" applyAlignment="1">
      <alignment/>
      <protection/>
    </xf>
    <xf numFmtId="0" fontId="33" fillId="0" borderId="0" xfId="0" applyFont="1" applyFill="1" applyAlignment="1">
      <alignment/>
    </xf>
    <xf numFmtId="0" fontId="39" fillId="33" borderId="0" xfId="54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33" fillId="33" borderId="0" xfId="0" applyFont="1" applyFill="1" applyAlignment="1">
      <alignment/>
    </xf>
    <xf numFmtId="0" fontId="38" fillId="0" borderId="0" xfId="54" applyFont="1" applyAlignment="1">
      <alignment horizontal="centerContinuous"/>
      <protection/>
    </xf>
    <xf numFmtId="0" fontId="38" fillId="0" borderId="0" xfId="54" applyFont="1" applyBorder="1">
      <alignment/>
      <protection/>
    </xf>
    <xf numFmtId="0" fontId="13" fillId="33" borderId="0" xfId="54" applyFont="1" applyFill="1" applyBorder="1" applyAlignment="1" quotePrefix="1">
      <alignment horizontal="left"/>
      <protection/>
    </xf>
    <xf numFmtId="0" fontId="13" fillId="33" borderId="0" xfId="54" applyFont="1" applyFill="1" applyAlignment="1" quotePrefix="1">
      <alignment horizontal="left"/>
      <protection/>
    </xf>
    <xf numFmtId="0" fontId="13" fillId="33" borderId="10" xfId="54" applyFont="1" applyFill="1" applyBorder="1" applyAlignment="1">
      <alignment horizontal="center"/>
      <protection/>
    </xf>
    <xf numFmtId="0" fontId="13" fillId="33" borderId="32" xfId="54" applyFont="1" applyFill="1" applyBorder="1" applyAlignment="1">
      <alignment horizontal="center"/>
      <protection/>
    </xf>
    <xf numFmtId="0" fontId="13" fillId="33" borderId="55" xfId="54" applyFont="1" applyFill="1" applyBorder="1" applyAlignment="1">
      <alignment horizontal="center"/>
      <protection/>
    </xf>
    <xf numFmtId="0" fontId="13" fillId="33" borderId="22" xfId="54" applyFont="1" applyFill="1" applyBorder="1" applyAlignment="1">
      <alignment horizontal="centerContinuous"/>
      <protection/>
    </xf>
    <xf numFmtId="0" fontId="13" fillId="33" borderId="41" xfId="54" applyFont="1" applyFill="1" applyBorder="1" applyAlignment="1">
      <alignment horizontal="centerContinuous"/>
      <protection/>
    </xf>
    <xf numFmtId="0" fontId="13" fillId="33" borderId="11" xfId="54" applyFont="1" applyFill="1" applyBorder="1" applyAlignment="1">
      <alignment horizontal="center"/>
      <protection/>
    </xf>
    <xf numFmtId="0" fontId="13" fillId="33" borderId="39" xfId="54" applyFont="1" applyFill="1" applyBorder="1" applyAlignment="1">
      <alignment horizontal="center"/>
      <protection/>
    </xf>
    <xf numFmtId="0" fontId="13" fillId="33" borderId="56" xfId="54" applyFont="1" applyFill="1" applyBorder="1" applyAlignment="1">
      <alignment horizontal="center"/>
      <protection/>
    </xf>
    <xf numFmtId="0" fontId="13" fillId="33" borderId="57" xfId="54" applyFont="1" applyFill="1" applyBorder="1" applyAlignment="1">
      <alignment horizontal="center"/>
      <protection/>
    </xf>
    <xf numFmtId="0" fontId="13" fillId="33" borderId="12" xfId="54" applyFont="1" applyFill="1" applyBorder="1" applyAlignment="1">
      <alignment horizontal="center"/>
      <protection/>
    </xf>
    <xf numFmtId="0" fontId="13" fillId="33" borderId="16" xfId="54" applyFont="1" applyFill="1" applyBorder="1" applyAlignment="1">
      <alignment horizontal="center"/>
      <protection/>
    </xf>
    <xf numFmtId="0" fontId="13" fillId="33" borderId="17" xfId="54" applyFont="1" applyFill="1" applyBorder="1" applyAlignment="1">
      <alignment horizontal="center"/>
      <protection/>
    </xf>
    <xf numFmtId="0" fontId="13" fillId="33" borderId="0" xfId="54" applyFont="1" applyFill="1" applyBorder="1" applyAlignment="1">
      <alignment horizontal="center"/>
      <protection/>
    </xf>
    <xf numFmtId="0" fontId="31" fillId="0" borderId="0" xfId="54" applyFont="1">
      <alignment/>
      <protection/>
    </xf>
    <xf numFmtId="0" fontId="30" fillId="33" borderId="0" xfId="54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/>
    </xf>
    <xf numFmtId="0" fontId="31" fillId="0" borderId="0" xfId="54" applyFont="1" applyFill="1" applyBorder="1" applyAlignment="1">
      <alignment horizontal="center"/>
      <protection/>
    </xf>
    <xf numFmtId="0" fontId="9" fillId="0" borderId="25" xfId="0" applyFont="1" applyFill="1" applyBorder="1" applyAlignment="1">
      <alignment/>
    </xf>
    <xf numFmtId="173" fontId="9" fillId="0" borderId="31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Border="1" applyAlignment="1">
      <alignment/>
    </xf>
    <xf numFmtId="3" fontId="31" fillId="0" borderId="0" xfId="55" applyNumberFormat="1" applyFont="1" applyFill="1" applyBorder="1">
      <alignment/>
      <protection/>
    </xf>
    <xf numFmtId="196" fontId="9" fillId="0" borderId="31" xfId="0" applyNumberFormat="1" applyFont="1" applyFill="1" applyBorder="1" applyAlignment="1">
      <alignment/>
    </xf>
    <xf numFmtId="0" fontId="31" fillId="0" borderId="0" xfId="54" applyFont="1" applyFill="1" applyBorder="1">
      <alignment/>
      <protection/>
    </xf>
    <xf numFmtId="3" fontId="33" fillId="0" borderId="0" xfId="54" applyNumberFormat="1" applyFont="1" applyFill="1" applyBorder="1" applyAlignment="1">
      <alignment horizontal="left"/>
      <protection/>
    </xf>
    <xf numFmtId="3" fontId="31" fillId="0" borderId="0" xfId="54" applyNumberFormat="1" applyFont="1" applyFill="1" applyBorder="1" applyAlignment="1">
      <alignment horizontal="right"/>
      <protection/>
    </xf>
    <xf numFmtId="0" fontId="30" fillId="0" borderId="0" xfId="54" applyFont="1" applyFill="1" applyBorder="1">
      <alignment/>
      <protection/>
    </xf>
    <xf numFmtId="0" fontId="7" fillId="35" borderId="13" xfId="54" applyFont="1" applyFill="1" applyBorder="1" applyAlignment="1">
      <alignment horizontal="center"/>
      <protection/>
    </xf>
    <xf numFmtId="0" fontId="38" fillId="0" borderId="0" xfId="54" applyFont="1" applyFill="1" applyBorder="1">
      <alignment/>
      <protection/>
    </xf>
    <xf numFmtId="196" fontId="7" fillId="0" borderId="13" xfId="0" applyNumberFormat="1" applyFont="1" applyFill="1" applyBorder="1" applyAlignment="1">
      <alignment/>
    </xf>
    <xf numFmtId="0" fontId="30" fillId="0" borderId="0" xfId="40" applyFont="1">
      <alignment/>
      <protection/>
    </xf>
    <xf numFmtId="0" fontId="30" fillId="0" borderId="0" xfId="40" applyFont="1" applyFill="1">
      <alignment/>
      <protection/>
    </xf>
    <xf numFmtId="0" fontId="30" fillId="0" borderId="0" xfId="54" applyFont="1">
      <alignment/>
      <protection/>
    </xf>
    <xf numFmtId="0" fontId="30" fillId="35" borderId="23" xfId="54" applyFont="1" applyFill="1" applyBorder="1">
      <alignment/>
      <protection/>
    </xf>
    <xf numFmtId="0" fontId="30" fillId="0" borderId="22" xfId="54" applyFont="1" applyFill="1" applyBorder="1">
      <alignment/>
      <protection/>
    </xf>
    <xf numFmtId="196" fontId="13" fillId="0" borderId="23" xfId="54" applyNumberFormat="1" applyFont="1" applyFill="1" applyBorder="1">
      <alignment/>
      <protection/>
    </xf>
    <xf numFmtId="196" fontId="30" fillId="0" borderId="50" xfId="54" applyNumberFormat="1" applyFont="1" applyBorder="1" applyAlignment="1">
      <alignment/>
      <protection/>
    </xf>
    <xf numFmtId="196" fontId="30" fillId="0" borderId="10" xfId="54" applyNumberFormat="1" applyFont="1" applyFill="1" applyBorder="1">
      <alignment/>
      <protection/>
    </xf>
    <xf numFmtId="0" fontId="30" fillId="0" borderId="73" xfId="54" applyFont="1" applyFill="1" applyBorder="1">
      <alignment/>
      <protection/>
    </xf>
    <xf numFmtId="196" fontId="13" fillId="0" borderId="75" xfId="54" applyNumberFormat="1" applyFont="1" applyFill="1" applyBorder="1">
      <alignment/>
      <protection/>
    </xf>
    <xf numFmtId="0" fontId="30" fillId="0" borderId="19" xfId="54" applyFont="1" applyFill="1" applyBorder="1">
      <alignment/>
      <protection/>
    </xf>
    <xf numFmtId="196" fontId="13" fillId="0" borderId="53" xfId="54" applyNumberFormat="1" applyFont="1" applyBorder="1" applyAlignment="1">
      <alignment/>
      <protection/>
    </xf>
    <xf numFmtId="196" fontId="13" fillId="0" borderId="44" xfId="54" applyNumberFormat="1" applyFont="1" applyFill="1" applyBorder="1">
      <alignment/>
      <protection/>
    </xf>
    <xf numFmtId="196" fontId="13" fillId="0" borderId="68" xfId="54" applyNumberFormat="1" applyFont="1" applyFill="1" applyBorder="1">
      <alignment/>
      <protection/>
    </xf>
    <xf numFmtId="196" fontId="14" fillId="0" borderId="51" xfId="54" applyNumberFormat="1" applyFont="1" applyBorder="1" applyAlignment="1" quotePrefix="1">
      <alignment/>
      <protection/>
    </xf>
    <xf numFmtId="196" fontId="14" fillId="0" borderId="45" xfId="54" applyNumberFormat="1" applyFont="1" applyFill="1" applyBorder="1">
      <alignment/>
      <protection/>
    </xf>
    <xf numFmtId="196" fontId="14" fillId="0" borderId="30" xfId="54" applyNumberFormat="1" applyFont="1" applyFill="1" applyBorder="1">
      <alignment/>
      <protection/>
    </xf>
    <xf numFmtId="196" fontId="31" fillId="0" borderId="45" xfId="54" applyNumberFormat="1" applyFont="1" applyFill="1" applyBorder="1">
      <alignment/>
      <protection/>
    </xf>
    <xf numFmtId="196" fontId="14" fillId="0" borderId="52" xfId="54" applyNumberFormat="1" applyFont="1" applyBorder="1" applyAlignment="1" quotePrefix="1">
      <alignment/>
      <protection/>
    </xf>
    <xf numFmtId="196" fontId="31" fillId="0" borderId="43" xfId="54" applyNumberFormat="1" applyFont="1" applyFill="1" applyBorder="1">
      <alignment/>
      <protection/>
    </xf>
    <xf numFmtId="196" fontId="14" fillId="0" borderId="19" xfId="54" applyNumberFormat="1" applyFont="1" applyFill="1" applyBorder="1">
      <alignment/>
      <protection/>
    </xf>
    <xf numFmtId="196" fontId="13" fillId="0" borderId="48" xfId="54" applyNumberFormat="1" applyFont="1" applyBorder="1" applyAlignment="1">
      <alignment/>
      <protection/>
    </xf>
    <xf numFmtId="196" fontId="13" fillId="0" borderId="22" xfId="54" applyNumberFormat="1" applyFont="1" applyFill="1" applyBorder="1" applyAlignment="1" quotePrefix="1">
      <alignment horizontal="right"/>
      <protection/>
    </xf>
    <xf numFmtId="196" fontId="30" fillId="0" borderId="14" xfId="54" applyNumberFormat="1" applyFont="1" applyFill="1" applyBorder="1">
      <alignment/>
      <protection/>
    </xf>
    <xf numFmtId="196" fontId="13" fillId="0" borderId="22" xfId="54" applyNumberFormat="1" applyFont="1" applyFill="1" applyBorder="1">
      <alignment/>
      <protection/>
    </xf>
    <xf numFmtId="196" fontId="13" fillId="0" borderId="14" xfId="54" applyNumberFormat="1" applyFont="1" applyFill="1" applyBorder="1">
      <alignment/>
      <protection/>
    </xf>
    <xf numFmtId="0" fontId="13" fillId="0" borderId="21" xfId="54" applyFont="1" applyBorder="1" applyAlignment="1">
      <alignment horizontal="left"/>
      <protection/>
    </xf>
    <xf numFmtId="196" fontId="13" fillId="0" borderId="68" xfId="54" applyNumberFormat="1" applyFont="1" applyFill="1" applyBorder="1" applyAlignment="1">
      <alignment horizontal="right"/>
      <protection/>
    </xf>
    <xf numFmtId="0" fontId="14" fillId="0" borderId="54" xfId="54" applyFont="1" applyBorder="1" applyAlignment="1" quotePrefix="1">
      <alignment horizontal="left"/>
      <protection/>
    </xf>
    <xf numFmtId="196" fontId="14" fillId="0" borderId="30" xfId="54" applyNumberFormat="1" applyFont="1" applyFill="1" applyBorder="1" applyAlignment="1">
      <alignment horizontal="right"/>
      <protection/>
    </xf>
    <xf numFmtId="196" fontId="14" fillId="0" borderId="19" xfId="54" applyNumberFormat="1" applyFont="1" applyFill="1" applyBorder="1" applyAlignment="1">
      <alignment horizontal="right"/>
      <protection/>
    </xf>
    <xf numFmtId="196" fontId="13" fillId="0" borderId="22" xfId="54" applyNumberFormat="1" applyFont="1" applyBorder="1" applyAlignment="1">
      <alignment/>
      <protection/>
    </xf>
    <xf numFmtId="196" fontId="13" fillId="0" borderId="14" xfId="54" applyNumberFormat="1" applyFont="1" applyFill="1" applyBorder="1" applyAlignment="1">
      <alignment horizontal="right"/>
      <protection/>
    </xf>
    <xf numFmtId="196" fontId="13" fillId="0" borderId="44" xfId="54" applyNumberFormat="1" applyFont="1" applyBorder="1" applyAlignment="1">
      <alignment/>
      <protection/>
    </xf>
    <xf numFmtId="196" fontId="13" fillId="0" borderId="27" xfId="54" applyNumberFormat="1" applyFont="1" applyFill="1" applyBorder="1" applyAlignment="1">
      <alignment horizontal="right"/>
      <protection/>
    </xf>
    <xf numFmtId="196" fontId="13" fillId="0" borderId="45" xfId="54" applyNumberFormat="1" applyFont="1" applyBorder="1" applyAlignment="1" quotePrefix="1">
      <alignment/>
      <protection/>
    </xf>
    <xf numFmtId="196" fontId="13" fillId="0" borderId="45" xfId="54" applyNumberFormat="1" applyFont="1" applyFill="1" applyBorder="1">
      <alignment/>
      <protection/>
    </xf>
    <xf numFmtId="0" fontId="30" fillId="0" borderId="77" xfId="54" applyFont="1" applyFill="1" applyBorder="1" applyAlignment="1">
      <alignment horizontal="right"/>
      <protection/>
    </xf>
    <xf numFmtId="196" fontId="13" fillId="0" borderId="45" xfId="54" applyNumberFormat="1" applyFont="1" applyFill="1" applyBorder="1" applyAlignment="1" quotePrefix="1">
      <alignment horizontal="right"/>
      <protection/>
    </xf>
    <xf numFmtId="0" fontId="30" fillId="0" borderId="30" xfId="54" applyFont="1" applyFill="1" applyBorder="1" applyAlignment="1">
      <alignment horizontal="right"/>
      <protection/>
    </xf>
    <xf numFmtId="196" fontId="13" fillId="35" borderId="45" xfId="54" applyNumberFormat="1" applyFont="1" applyFill="1" applyBorder="1" applyAlignment="1" quotePrefix="1">
      <alignment/>
      <protection/>
    </xf>
    <xf numFmtId="196" fontId="13" fillId="0" borderId="30" xfId="54" applyNumberFormat="1" applyFont="1" applyFill="1" applyBorder="1" applyAlignment="1">
      <alignment horizontal="right"/>
      <protection/>
    </xf>
    <xf numFmtId="196" fontId="14" fillId="0" borderId="46" xfId="54" applyNumberFormat="1" applyFont="1" applyBorder="1" applyAlignment="1" quotePrefix="1">
      <alignment/>
      <protection/>
    </xf>
    <xf numFmtId="196" fontId="31" fillId="0" borderId="46" xfId="54" applyNumberFormat="1" applyFont="1" applyFill="1" applyBorder="1">
      <alignment/>
      <protection/>
    </xf>
    <xf numFmtId="196" fontId="14" fillId="0" borderId="78" xfId="54" applyNumberFormat="1" applyFont="1" applyFill="1" applyBorder="1" applyAlignment="1">
      <alignment horizontal="right"/>
      <protection/>
    </xf>
    <xf numFmtId="0" fontId="31" fillId="33" borderId="0" xfId="54" applyFont="1" applyFill="1" applyBorder="1" applyAlignment="1">
      <alignment horizontal="center"/>
      <protection/>
    </xf>
    <xf numFmtId="0" fontId="30" fillId="0" borderId="0" xfId="54" applyFont="1" applyBorder="1" applyAlignment="1">
      <alignment horizontal="left"/>
      <protection/>
    </xf>
    <xf numFmtId="195" fontId="31" fillId="0" borderId="0" xfId="58" applyNumberFormat="1" applyFont="1" applyFill="1" applyBorder="1" applyAlignment="1">
      <alignment/>
    </xf>
    <xf numFmtId="0" fontId="30" fillId="0" borderId="0" xfId="54" applyFont="1" applyBorder="1" applyAlignment="1">
      <alignment horizontal="center"/>
      <protection/>
    </xf>
    <xf numFmtId="0" fontId="31" fillId="0" borderId="0" xfId="54" applyFont="1" applyBorder="1">
      <alignment/>
      <protection/>
    </xf>
    <xf numFmtId="196" fontId="13" fillId="0" borderId="10" xfId="54" applyNumberFormat="1" applyFont="1" applyBorder="1" applyAlignment="1" quotePrefix="1">
      <alignment horizontal="right"/>
      <protection/>
    </xf>
    <xf numFmtId="196" fontId="13" fillId="0" borderId="47" xfId="54" applyNumberFormat="1" applyFont="1" applyFill="1" applyBorder="1" applyAlignment="1" quotePrefix="1">
      <alignment horizontal="right"/>
      <protection/>
    </xf>
    <xf numFmtId="0" fontId="13" fillId="0" borderId="68" xfId="54" applyFont="1" applyFill="1" applyBorder="1" applyAlignment="1" quotePrefix="1">
      <alignment horizontal="right"/>
      <protection/>
    </xf>
    <xf numFmtId="9" fontId="13" fillId="0" borderId="54" xfId="58" applyFont="1" applyBorder="1" applyAlignment="1">
      <alignment/>
    </xf>
    <xf numFmtId="9" fontId="13" fillId="0" borderId="45" xfId="54" applyNumberFormat="1" applyFont="1" applyFill="1" applyBorder="1">
      <alignment/>
      <protection/>
    </xf>
    <xf numFmtId="9" fontId="13" fillId="0" borderId="30" xfId="54" applyNumberFormat="1" applyFont="1" applyFill="1" applyBorder="1" applyAlignment="1">
      <alignment/>
      <protection/>
    </xf>
    <xf numFmtId="196" fontId="13" fillId="0" borderId="12" xfId="54" applyNumberFormat="1" applyFont="1" applyBorder="1">
      <alignment/>
      <protection/>
    </xf>
    <xf numFmtId="196" fontId="13" fillId="0" borderId="43" xfId="54" applyNumberFormat="1" applyFont="1" applyFill="1" applyBorder="1">
      <alignment/>
      <protection/>
    </xf>
    <xf numFmtId="196" fontId="13" fillId="0" borderId="19" xfId="54" applyNumberFormat="1" applyFont="1" applyFill="1" applyBorder="1" applyAlignment="1">
      <alignment horizontal="right"/>
      <protection/>
    </xf>
    <xf numFmtId="0" fontId="31" fillId="0" borderId="0" xfId="0" applyFont="1" applyAlignment="1">
      <alignment/>
    </xf>
    <xf numFmtId="0" fontId="30" fillId="0" borderId="0" xfId="40" applyFont="1" applyFill="1" applyBorder="1" applyAlignment="1" quotePrefix="1">
      <alignment horizontal="right"/>
      <protection/>
    </xf>
    <xf numFmtId="0" fontId="30" fillId="0" borderId="0" xfId="54" applyFont="1" applyFill="1" applyBorder="1" applyAlignment="1">
      <alignment horizontal="left"/>
      <protection/>
    </xf>
    <xf numFmtId="0" fontId="30" fillId="0" borderId="0" xfId="55" applyFont="1" applyFill="1" applyBorder="1" applyAlignment="1">
      <alignment horizontal="left"/>
      <protection/>
    </xf>
    <xf numFmtId="0" fontId="31" fillId="0" borderId="0" xfId="54" applyFont="1" applyFill="1">
      <alignment/>
      <protection/>
    </xf>
    <xf numFmtId="0" fontId="37" fillId="0" borderId="0" xfId="54" applyFont="1" applyBorder="1">
      <alignment/>
      <protection/>
    </xf>
    <xf numFmtId="0" fontId="37" fillId="0" borderId="0" xfId="54" applyFont="1" applyFill="1" applyBorder="1">
      <alignment/>
      <protection/>
    </xf>
    <xf numFmtId="0" fontId="33" fillId="0" borderId="0" xfId="0" applyFont="1" applyBorder="1" applyAlignment="1">
      <alignment horizontal="right"/>
    </xf>
    <xf numFmtId="0" fontId="39" fillId="0" borderId="0" xfId="54" applyFont="1" applyFill="1" applyBorder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199" fontId="6" fillId="0" borderId="0" xfId="54" applyNumberFormat="1" applyFont="1" applyFill="1" applyBorder="1">
      <alignment/>
      <protection/>
    </xf>
    <xf numFmtId="0" fontId="38" fillId="0" borderId="0" xfId="54" applyFont="1" applyBorder="1" applyAlignment="1">
      <alignment horizontal="centerContinuous"/>
      <protection/>
    </xf>
    <xf numFmtId="0" fontId="30" fillId="0" borderId="0" xfId="54" applyFont="1" applyFill="1" applyBorder="1" applyAlignment="1" quotePrefix="1">
      <alignment horizontal="left"/>
      <protection/>
    </xf>
    <xf numFmtId="0" fontId="31" fillId="0" borderId="0" xfId="0" applyFont="1" applyFill="1" applyBorder="1" applyAlignment="1">
      <alignment/>
    </xf>
    <xf numFmtId="0" fontId="30" fillId="0" borderId="0" xfId="54" applyFont="1" applyBorder="1">
      <alignment/>
      <protection/>
    </xf>
    <xf numFmtId="0" fontId="31" fillId="0" borderId="0" xfId="0" applyFont="1" applyBorder="1" applyAlignment="1">
      <alignment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horizontal="center"/>
      <protection/>
    </xf>
    <xf numFmtId="3" fontId="30" fillId="0" borderId="0" xfId="55" applyNumberFormat="1" applyFont="1" applyFill="1" applyBorder="1">
      <alignment/>
      <protection/>
    </xf>
    <xf numFmtId="3" fontId="30" fillId="34" borderId="0" xfId="55" applyNumberFormat="1" applyFont="1" applyFill="1" applyBorder="1">
      <alignment/>
      <protection/>
    </xf>
    <xf numFmtId="3" fontId="30" fillId="0" borderId="0" xfId="54" applyNumberFormat="1" applyFont="1" applyFill="1" applyBorder="1" applyAlignment="1">
      <alignment horizontal="left"/>
      <protection/>
    </xf>
    <xf numFmtId="3" fontId="30" fillId="0" borderId="0" xfId="54" applyNumberFormat="1" applyFont="1" applyFill="1" applyBorder="1" applyAlignment="1">
      <alignment horizontal="right"/>
      <protection/>
    </xf>
    <xf numFmtId="3" fontId="30" fillId="34" borderId="0" xfId="54" applyNumberFormat="1" applyFont="1" applyFill="1" applyBorder="1" applyAlignment="1">
      <alignment horizontal="right"/>
      <protection/>
    </xf>
    <xf numFmtId="0" fontId="30" fillId="34" borderId="0" xfId="54" applyFont="1" applyFill="1" applyBorder="1">
      <alignment/>
      <protection/>
    </xf>
    <xf numFmtId="0" fontId="30" fillId="0" borderId="0" xfId="40" applyFont="1" applyFill="1" applyBorder="1">
      <alignment/>
      <protection/>
    </xf>
    <xf numFmtId="0" fontId="30" fillId="0" borderId="0" xfId="40" applyFont="1" applyBorder="1">
      <alignment/>
      <protection/>
    </xf>
    <xf numFmtId="0" fontId="31" fillId="0" borderId="0" xfId="54" applyFont="1" applyFill="1" applyBorder="1" quotePrefix="1">
      <alignment/>
      <protection/>
    </xf>
    <xf numFmtId="0" fontId="31" fillId="0" borderId="0" xfId="54" applyFont="1" applyFill="1" applyBorder="1" applyAlignment="1" quotePrefix="1">
      <alignment horizontal="left"/>
      <protection/>
    </xf>
    <xf numFmtId="0" fontId="31" fillId="0" borderId="0" xfId="54" applyFont="1" applyFill="1" applyBorder="1" applyAlignment="1">
      <alignment horizontal="left"/>
      <protection/>
    </xf>
    <xf numFmtId="0" fontId="30" fillId="33" borderId="0" xfId="54" applyFont="1" applyFill="1" applyBorder="1">
      <alignment/>
      <protection/>
    </xf>
    <xf numFmtId="1" fontId="30" fillId="0" borderId="0" xfId="40" applyNumberFormat="1" applyFont="1" applyBorder="1">
      <alignment/>
      <protection/>
    </xf>
    <xf numFmtId="0" fontId="40" fillId="0" borderId="0" xfId="0" applyFont="1" applyFill="1" applyBorder="1" applyAlignment="1">
      <alignment/>
    </xf>
    <xf numFmtId="0" fontId="30" fillId="0" borderId="0" xfId="40" applyFont="1" applyBorder="1" applyAlignment="1" quotePrefix="1">
      <alignment horizontal="right"/>
      <protection/>
    </xf>
    <xf numFmtId="0" fontId="30" fillId="0" borderId="0" xfId="55" applyFont="1" applyBorder="1">
      <alignment/>
      <protection/>
    </xf>
    <xf numFmtId="4" fontId="30" fillId="0" borderId="0" xfId="40" applyNumberFormat="1" applyFont="1" applyBorder="1">
      <alignment/>
      <protection/>
    </xf>
    <xf numFmtId="0" fontId="37" fillId="0" borderId="0" xfId="54" applyFont="1" applyFill="1" applyBorder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3" fontId="1" fillId="0" borderId="0" xfId="0" applyNumberFormat="1" applyFont="1" applyFill="1" applyBorder="1" applyAlignment="1">
      <alignment/>
    </xf>
    <xf numFmtId="1" fontId="13" fillId="0" borderId="25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0" fontId="13" fillId="0" borderId="45" xfId="54" applyFont="1" applyBorder="1" applyAlignment="1">
      <alignment horizontal="right"/>
      <protection/>
    </xf>
    <xf numFmtId="0" fontId="13" fillId="0" borderId="25" xfId="54" applyFont="1" applyBorder="1" applyAlignment="1" quotePrefix="1">
      <alignment horizontal="right"/>
      <protection/>
    </xf>
    <xf numFmtId="9" fontId="13" fillId="0" borderId="29" xfId="54" applyNumberFormat="1" applyFont="1" applyBorder="1" applyAlignment="1">
      <alignment horizontal="right"/>
      <protection/>
    </xf>
    <xf numFmtId="196" fontId="13" fillId="0" borderId="13" xfId="54" applyNumberFormat="1" applyFont="1" applyBorder="1" applyAlignment="1">
      <alignment/>
      <protection/>
    </xf>
    <xf numFmtId="0" fontId="18" fillId="0" borderId="0" xfId="54" applyFont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0" fontId="13" fillId="0" borderId="0" xfId="55" applyFont="1">
      <alignment/>
      <protection/>
    </xf>
    <xf numFmtId="0" fontId="9" fillId="0" borderId="0" xfId="0" applyFont="1" applyBorder="1" applyAlignment="1">
      <alignment/>
    </xf>
    <xf numFmtId="3" fontId="13" fillId="0" borderId="0" xfId="55" applyNumberFormat="1" applyFont="1" applyFill="1" applyBorder="1">
      <alignment/>
      <protection/>
    </xf>
    <xf numFmtId="3" fontId="13" fillId="34" borderId="0" xfId="55" applyNumberFormat="1" applyFont="1" applyFill="1" applyBorder="1">
      <alignment/>
      <protection/>
    </xf>
    <xf numFmtId="0" fontId="13" fillId="0" borderId="0" xfId="55" applyFont="1" applyBorder="1">
      <alignment/>
      <protection/>
    </xf>
    <xf numFmtId="0" fontId="11" fillId="0" borderId="0" xfId="40" applyFont="1" applyBorder="1">
      <alignment/>
      <protection/>
    </xf>
    <xf numFmtId="0" fontId="9" fillId="0" borderId="0" xfId="54" applyFont="1" applyFill="1" applyBorder="1">
      <alignment/>
      <protection/>
    </xf>
    <xf numFmtId="0" fontId="14" fillId="0" borderId="0" xfId="54" applyFont="1" applyFill="1" applyBorder="1" applyAlignment="1">
      <alignment horizontal="right"/>
      <protection/>
    </xf>
    <xf numFmtId="0" fontId="14" fillId="0" borderId="0" xfId="54" applyFont="1" applyFill="1" applyBorder="1" applyAlignment="1" quotePrefix="1">
      <alignment horizontal="left"/>
      <protection/>
    </xf>
    <xf numFmtId="0" fontId="13" fillId="35" borderId="25" xfId="40" applyFont="1" applyFill="1" applyBorder="1" applyAlignment="1">
      <alignment horizontal="centerContinuous"/>
      <protection/>
    </xf>
    <xf numFmtId="1" fontId="13" fillId="0" borderId="20" xfId="54" applyNumberFormat="1" applyFont="1" applyFill="1" applyBorder="1" applyAlignment="1">
      <alignment/>
      <protection/>
    </xf>
    <xf numFmtId="0" fontId="13" fillId="0" borderId="25" xfId="40" applyFont="1" applyBorder="1" applyAlignment="1">
      <alignment horizontal="right"/>
      <protection/>
    </xf>
    <xf numFmtId="0" fontId="13" fillId="35" borderId="25" xfId="54" applyFont="1" applyFill="1" applyBorder="1" applyAlignment="1">
      <alignment horizontal="centerContinuous"/>
      <protection/>
    </xf>
    <xf numFmtId="0" fontId="13" fillId="0" borderId="32" xfId="40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13" fillId="35" borderId="32" xfId="54" applyFont="1" applyFill="1" applyBorder="1" applyAlignment="1">
      <alignment horizontal="right"/>
      <protection/>
    </xf>
    <xf numFmtId="0" fontId="13" fillId="0" borderId="18" xfId="54" applyFont="1" applyBorder="1">
      <alignment/>
      <protection/>
    </xf>
    <xf numFmtId="0" fontId="13" fillId="35" borderId="18" xfId="54" applyFont="1" applyFill="1" applyBorder="1">
      <alignment/>
      <protection/>
    </xf>
    <xf numFmtId="0" fontId="13" fillId="35" borderId="33" xfId="54" applyFont="1" applyFill="1" applyBorder="1">
      <alignment/>
      <protection/>
    </xf>
    <xf numFmtId="0" fontId="13" fillId="0" borderId="20" xfId="54" applyFont="1" applyBorder="1">
      <alignment/>
      <protection/>
    </xf>
    <xf numFmtId="0" fontId="13" fillId="0" borderId="62" xfId="54" applyFont="1" applyBorder="1">
      <alignment/>
      <protection/>
    </xf>
    <xf numFmtId="0" fontId="14" fillId="0" borderId="29" xfId="54" applyFont="1" applyBorder="1">
      <alignment/>
      <protection/>
    </xf>
    <xf numFmtId="0" fontId="14" fillId="0" borderId="63" xfId="54" applyFont="1" applyBorder="1">
      <alignment/>
      <protection/>
    </xf>
    <xf numFmtId="0" fontId="14" fillId="35" borderId="29" xfId="54" applyFont="1" applyFill="1" applyBorder="1">
      <alignment/>
      <protection/>
    </xf>
    <xf numFmtId="0" fontId="14" fillId="33" borderId="29" xfId="54" applyFont="1" applyFill="1" applyBorder="1">
      <alignment/>
      <protection/>
    </xf>
    <xf numFmtId="0" fontId="14" fillId="33" borderId="63" xfId="54" applyFont="1" applyFill="1" applyBorder="1">
      <alignment/>
      <protection/>
    </xf>
    <xf numFmtId="0" fontId="13" fillId="0" borderId="0" xfId="54" applyFont="1" applyBorder="1">
      <alignment/>
      <protection/>
    </xf>
    <xf numFmtId="0" fontId="14" fillId="35" borderId="18" xfId="54" applyFont="1" applyFill="1" applyBorder="1">
      <alignment/>
      <protection/>
    </xf>
    <xf numFmtId="0" fontId="14" fillId="33" borderId="33" xfId="54" applyFont="1" applyFill="1" applyBorder="1">
      <alignment/>
      <protection/>
    </xf>
    <xf numFmtId="0" fontId="13" fillId="0" borderId="23" xfId="54" applyFont="1" applyBorder="1" applyAlignment="1" quotePrefix="1">
      <alignment horizontal="right"/>
      <protection/>
    </xf>
    <xf numFmtId="0" fontId="13" fillId="0" borderId="41" xfId="54" applyFont="1" applyBorder="1" applyAlignment="1" quotePrefix="1">
      <alignment horizontal="right"/>
      <protection/>
    </xf>
    <xf numFmtId="0" fontId="13" fillId="0" borderId="0" xfId="54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13" fillId="0" borderId="41" xfId="54" applyFont="1" applyBorder="1">
      <alignment/>
      <protection/>
    </xf>
    <xf numFmtId="0" fontId="13" fillId="0" borderId="0" xfId="55" applyFont="1" applyFill="1" applyBorder="1" applyAlignment="1">
      <alignment horizontal="centerContinuous"/>
      <protection/>
    </xf>
    <xf numFmtId="1" fontId="13" fillId="0" borderId="25" xfId="54" applyNumberFormat="1" applyFont="1" applyBorder="1">
      <alignment/>
      <protection/>
    </xf>
    <xf numFmtId="1" fontId="14" fillId="0" borderId="29" xfId="54" applyNumberFormat="1" applyFont="1" applyBorder="1">
      <alignment/>
      <protection/>
    </xf>
    <xf numFmtId="0" fontId="14" fillId="0" borderId="29" xfId="54" applyFont="1" applyBorder="1" applyAlignment="1">
      <alignment horizontal="right"/>
      <protection/>
    </xf>
    <xf numFmtId="0" fontId="14" fillId="0" borderId="63" xfId="54" applyFont="1" applyBorder="1" applyAlignment="1">
      <alignment horizontal="right"/>
      <protection/>
    </xf>
    <xf numFmtId="1" fontId="14" fillId="33" borderId="29" xfId="54" applyNumberFormat="1" applyFont="1" applyFill="1" applyBorder="1">
      <alignment/>
      <protection/>
    </xf>
    <xf numFmtId="0" fontId="14" fillId="35" borderId="29" xfId="54" applyFont="1" applyFill="1" applyBorder="1" applyAlignment="1">
      <alignment horizontal="right"/>
      <protection/>
    </xf>
    <xf numFmtId="0" fontId="14" fillId="33" borderId="63" xfId="54" applyFont="1" applyFill="1" applyBorder="1" applyAlignment="1">
      <alignment horizontal="right"/>
      <protection/>
    </xf>
    <xf numFmtId="0" fontId="6" fillId="0" borderId="0" xfId="54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35" borderId="18" xfId="54" applyFont="1" applyFill="1" applyBorder="1" applyAlignment="1">
      <alignment horizontal="right"/>
      <protection/>
    </xf>
    <xf numFmtId="0" fontId="14" fillId="33" borderId="33" xfId="54" applyFont="1" applyFill="1" applyBorder="1" applyAlignment="1">
      <alignment horizontal="right"/>
      <protection/>
    </xf>
    <xf numFmtId="0" fontId="13" fillId="0" borderId="0" xfId="40" applyFont="1" applyFill="1" applyBorder="1">
      <alignment/>
      <protection/>
    </xf>
    <xf numFmtId="0" fontId="13" fillId="0" borderId="0" xfId="54" applyFont="1" applyAlignment="1">
      <alignment horizontal="center"/>
      <protection/>
    </xf>
    <xf numFmtId="0" fontId="12" fillId="0" borderId="0" xfId="54" applyFont="1" applyFill="1" applyBorder="1">
      <alignment/>
      <protection/>
    </xf>
    <xf numFmtId="0" fontId="7" fillId="0" borderId="0" xfId="0" applyFont="1" applyFill="1" applyBorder="1" applyAlignment="1">
      <alignment/>
    </xf>
    <xf numFmtId="4" fontId="13" fillId="0" borderId="0" xfId="40" applyNumberFormat="1" applyFont="1" applyFill="1" applyBorder="1">
      <alignment/>
      <protection/>
    </xf>
    <xf numFmtId="1" fontId="13" fillId="0" borderId="20" xfId="54" applyNumberFormat="1" applyFont="1" applyBorder="1">
      <alignment/>
      <protection/>
    </xf>
    <xf numFmtId="0" fontId="7" fillId="0" borderId="0" xfId="54" applyFont="1" applyFill="1" applyBorder="1" applyAlignment="1">
      <alignment horizontal="centerContinuous"/>
      <protection/>
    </xf>
    <xf numFmtId="0" fontId="13" fillId="0" borderId="29" xfId="54" applyFont="1" applyBorder="1">
      <alignment/>
      <protection/>
    </xf>
    <xf numFmtId="0" fontId="13" fillId="0" borderId="31" xfId="54" applyFont="1" applyFill="1" applyBorder="1" applyAlignment="1" quotePrefix="1">
      <alignment horizontal="right"/>
      <protection/>
    </xf>
    <xf numFmtId="0" fontId="13" fillId="0" borderId="29" xfId="54" applyFont="1" applyBorder="1" applyAlignment="1">
      <alignment horizontal="right"/>
      <protection/>
    </xf>
    <xf numFmtId="0" fontId="13" fillId="0" borderId="63" xfId="54" applyFont="1" applyBorder="1" applyAlignment="1" quotePrefix="1">
      <alignment horizontal="right"/>
      <protection/>
    </xf>
    <xf numFmtId="0" fontId="13" fillId="0" borderId="0" xfId="0" applyFont="1" applyFill="1" applyBorder="1" applyAlignment="1">
      <alignment/>
    </xf>
    <xf numFmtId="0" fontId="13" fillId="0" borderId="29" xfId="54" applyFont="1" applyFill="1" applyBorder="1" applyAlignment="1" quotePrefix="1">
      <alignment horizontal="right"/>
      <protection/>
    </xf>
    <xf numFmtId="0" fontId="13" fillId="0" borderId="29" xfId="54" applyFont="1" applyBorder="1" applyAlignment="1" quotePrefix="1">
      <alignment horizontal="right"/>
      <protection/>
    </xf>
    <xf numFmtId="0" fontId="12" fillId="0" borderId="0" xfId="54" applyFont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13" fillId="35" borderId="29" xfId="54" applyFont="1" applyFill="1" applyBorder="1">
      <alignment/>
      <protection/>
    </xf>
    <xf numFmtId="0" fontId="13" fillId="0" borderId="29" xfId="54" applyFont="1" applyFill="1" applyBorder="1" applyAlignment="1">
      <alignment horizontal="right"/>
      <protection/>
    </xf>
    <xf numFmtId="0" fontId="13" fillId="35" borderId="63" xfId="54" applyFont="1" applyFill="1" applyBorder="1" applyAlignment="1">
      <alignment horizontal="right"/>
      <protection/>
    </xf>
    <xf numFmtId="1" fontId="13" fillId="0" borderId="29" xfId="54" applyNumberFormat="1" applyFont="1" applyBorder="1">
      <alignment/>
      <protection/>
    </xf>
    <xf numFmtId="0" fontId="13" fillId="0" borderId="63" xfId="54" applyFont="1" applyBorder="1" applyAlignment="1">
      <alignment horizontal="right"/>
      <protection/>
    </xf>
    <xf numFmtId="0" fontId="14" fillId="35" borderId="13" xfId="54" applyFont="1" applyFill="1" applyBorder="1">
      <alignment/>
      <protection/>
    </xf>
    <xf numFmtId="1" fontId="14" fillId="0" borderId="13" xfId="54" applyNumberFormat="1" applyFont="1" applyFill="1" applyBorder="1">
      <alignment/>
      <protection/>
    </xf>
    <xf numFmtId="0" fontId="14" fillId="35" borderId="13" xfId="54" applyFont="1" applyFill="1" applyBorder="1" applyAlignment="1">
      <alignment horizontal="right"/>
      <protection/>
    </xf>
    <xf numFmtId="0" fontId="14" fillId="0" borderId="40" xfId="54" applyFont="1" applyFill="1" applyBorder="1" applyAlignment="1">
      <alignment horizontal="right"/>
      <protection/>
    </xf>
    <xf numFmtId="0" fontId="6" fillId="0" borderId="0" xfId="54" applyFont="1" applyAlignment="1">
      <alignment horizontal="center"/>
      <protection/>
    </xf>
    <xf numFmtId="0" fontId="13" fillId="0" borderId="20" xfId="54" applyFont="1" applyBorder="1" applyAlignment="1" quotePrefix="1">
      <alignment horizontal="right"/>
      <protection/>
    </xf>
    <xf numFmtId="0" fontId="13" fillId="0" borderId="62" xfId="54" applyFont="1" applyBorder="1" applyAlignment="1" quotePrefix="1">
      <alignment horizontal="right"/>
      <protection/>
    </xf>
    <xf numFmtId="9" fontId="13" fillId="0" borderId="29" xfId="58" applyNumberFormat="1" applyFont="1" applyBorder="1" applyAlignment="1">
      <alignment/>
    </xf>
    <xf numFmtId="196" fontId="13" fillId="0" borderId="40" xfId="54" applyNumberFormat="1" applyFont="1" applyBorder="1" applyAlignment="1">
      <alignment horizontal="right"/>
      <protection/>
    </xf>
    <xf numFmtId="0" fontId="12" fillId="0" borderId="0" xfId="0" applyFont="1" applyFill="1" applyAlignment="1">
      <alignment/>
    </xf>
    <xf numFmtId="3" fontId="13" fillId="0" borderId="0" xfId="40" applyNumberFormat="1" applyFont="1">
      <alignment/>
      <protection/>
    </xf>
    <xf numFmtId="0" fontId="14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left"/>
      <protection/>
    </xf>
    <xf numFmtId="0" fontId="7" fillId="0" borderId="0" xfId="54" applyFont="1" applyFill="1">
      <alignment/>
      <protection/>
    </xf>
    <xf numFmtId="0" fontId="9" fillId="0" borderId="0" xfId="0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  <protection/>
    </xf>
    <xf numFmtId="0" fontId="13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14" fillId="0" borderId="0" xfId="54" applyFont="1" applyFill="1" applyBorder="1" quotePrefix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13" fillId="33" borderId="0" xfId="54" applyFont="1" applyFill="1" applyBorder="1">
      <alignment/>
      <protection/>
    </xf>
    <xf numFmtId="1" fontId="13" fillId="0" borderId="0" xfId="40" applyNumberFormat="1" applyFont="1" applyFill="1" applyBorder="1">
      <alignment/>
      <protection/>
    </xf>
    <xf numFmtId="1" fontId="13" fillId="0" borderId="0" xfId="40" applyNumberFormat="1" applyFont="1" applyBorder="1">
      <alignment/>
      <protection/>
    </xf>
    <xf numFmtId="0" fontId="13" fillId="0" borderId="0" xfId="40" applyFont="1" applyBorder="1">
      <alignment/>
      <protection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" fontId="13" fillId="0" borderId="0" xfId="40" applyNumberFormat="1" applyFont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13" fillId="0" borderId="25" xfId="40" applyFont="1" applyFill="1" applyBorder="1" applyAlignment="1">
      <alignment horizontal="right"/>
      <protection/>
    </xf>
    <xf numFmtId="0" fontId="14" fillId="33" borderId="29" xfId="54" applyFont="1" applyFill="1" applyBorder="1" applyAlignment="1">
      <alignment horizontal="center"/>
      <protection/>
    </xf>
    <xf numFmtId="0" fontId="14" fillId="33" borderId="18" xfId="54" applyFont="1" applyFill="1" applyBorder="1" applyAlignment="1">
      <alignment horizontal="center"/>
      <protection/>
    </xf>
    <xf numFmtId="3" fontId="13" fillId="0" borderId="0" xfId="40" applyNumberFormat="1" applyFont="1" applyFill="1">
      <alignment/>
      <protection/>
    </xf>
    <xf numFmtId="0" fontId="9" fillId="0" borderId="0" xfId="0" applyFont="1" applyFill="1" applyBorder="1" applyAlignment="1">
      <alignment/>
    </xf>
    <xf numFmtId="3" fontId="13" fillId="0" borderId="0" xfId="54" applyNumberFormat="1" applyFont="1" applyFill="1" applyBorder="1" applyAlignment="1">
      <alignment/>
      <protection/>
    </xf>
    <xf numFmtId="3" fontId="13" fillId="0" borderId="0" xfId="54" applyNumberFormat="1" applyFont="1" applyFill="1" applyBorder="1" applyAlignment="1" quotePrefix="1">
      <alignment/>
      <protection/>
    </xf>
    <xf numFmtId="1" fontId="13" fillId="0" borderId="25" xfId="40" applyNumberFormat="1" applyFont="1" applyBorder="1" applyAlignment="1">
      <alignment horizontal="right"/>
      <protection/>
    </xf>
    <xf numFmtId="1" fontId="13" fillId="0" borderId="62" xfId="54" applyNumberFormat="1" applyFont="1" applyBorder="1">
      <alignment/>
      <protection/>
    </xf>
    <xf numFmtId="1" fontId="14" fillId="0" borderId="63" xfId="54" applyNumberFormat="1" applyFont="1" applyBorder="1">
      <alignment/>
      <protection/>
    </xf>
    <xf numFmtId="1" fontId="14" fillId="33" borderId="63" xfId="54" applyNumberFormat="1" applyFont="1" applyFill="1" applyBorder="1">
      <alignment/>
      <protection/>
    </xf>
    <xf numFmtId="1" fontId="14" fillId="33" borderId="18" xfId="54" applyNumberFormat="1" applyFont="1" applyFill="1" applyBorder="1">
      <alignment/>
      <protection/>
    </xf>
    <xf numFmtId="1" fontId="13" fillId="0" borderId="23" xfId="54" applyNumberFormat="1" applyFont="1" applyBorder="1">
      <alignment/>
      <protection/>
    </xf>
    <xf numFmtId="1" fontId="13" fillId="0" borderId="41" xfId="54" applyNumberFormat="1" applyFont="1" applyBorder="1">
      <alignment/>
      <protection/>
    </xf>
    <xf numFmtId="1" fontId="13" fillId="0" borderId="20" xfId="54" applyNumberFormat="1" applyFont="1" applyBorder="1" applyAlignment="1">
      <alignment horizontal="right"/>
      <protection/>
    </xf>
    <xf numFmtId="1" fontId="13" fillId="0" borderId="62" xfId="54" applyNumberFormat="1" applyFont="1" applyBorder="1" applyAlignment="1">
      <alignment horizontal="right"/>
      <protection/>
    </xf>
    <xf numFmtId="1" fontId="14" fillId="0" borderId="63" xfId="54" applyNumberFormat="1" applyFont="1" applyBorder="1" applyAlignment="1">
      <alignment horizontal="right"/>
      <protection/>
    </xf>
    <xf numFmtId="1" fontId="14" fillId="33" borderId="63" xfId="54" applyNumberFormat="1" applyFont="1" applyFill="1" applyBorder="1" applyAlignment="1">
      <alignment horizontal="right"/>
      <protection/>
    </xf>
    <xf numFmtId="1" fontId="13" fillId="0" borderId="63" xfId="54" applyNumberFormat="1" applyFont="1" applyBorder="1" applyAlignment="1">
      <alignment horizontal="right"/>
      <protection/>
    </xf>
    <xf numFmtId="1" fontId="14" fillId="0" borderId="40" xfId="54" applyNumberFormat="1" applyFont="1" applyFill="1" applyBorder="1" applyAlignment="1">
      <alignment horizontal="right"/>
      <protection/>
    </xf>
    <xf numFmtId="196" fontId="13" fillId="0" borderId="63" xfId="54" applyNumberFormat="1" applyFont="1" applyBorder="1" applyAlignment="1" quotePrefix="1">
      <alignment horizontal="right"/>
      <protection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horizontal="centerContinuous"/>
    </xf>
    <xf numFmtId="9" fontId="13" fillId="0" borderId="0" xfId="58" applyFont="1" applyFill="1" applyAlignment="1">
      <alignment/>
    </xf>
    <xf numFmtId="0" fontId="13" fillId="0" borderId="0" xfId="55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centerContinuous"/>
      <protection/>
    </xf>
    <xf numFmtId="4" fontId="13" fillId="0" borderId="0" xfId="40" applyNumberFormat="1" applyFont="1" applyFill="1">
      <alignment/>
      <protection/>
    </xf>
    <xf numFmtId="0" fontId="13" fillId="33" borderId="0" xfId="54" applyFont="1" applyFill="1" applyBorder="1" applyAlignment="1">
      <alignment horizontal="right"/>
      <protection/>
    </xf>
    <xf numFmtId="3" fontId="13" fillId="0" borderId="25" xfId="40" applyNumberFormat="1" applyFont="1" applyBorder="1" applyAlignment="1">
      <alignment horizontal="right"/>
      <protection/>
    </xf>
    <xf numFmtId="3" fontId="13" fillId="0" borderId="32" xfId="40" applyNumberFormat="1" applyFont="1" applyBorder="1" applyAlignment="1">
      <alignment horizontal="right"/>
      <protection/>
    </xf>
    <xf numFmtId="3" fontId="13" fillId="0" borderId="18" xfId="54" applyNumberFormat="1" applyFont="1" applyBorder="1">
      <alignment/>
      <protection/>
    </xf>
    <xf numFmtId="3" fontId="13" fillId="0" borderId="20" xfId="54" applyNumberFormat="1" applyFont="1" applyBorder="1">
      <alignment/>
      <protection/>
    </xf>
    <xf numFmtId="3" fontId="13" fillId="0" borderId="62" xfId="54" applyNumberFormat="1" applyFont="1" applyBorder="1">
      <alignment/>
      <protection/>
    </xf>
    <xf numFmtId="3" fontId="7" fillId="0" borderId="0" xfId="0" applyNumberFormat="1" applyFont="1" applyAlignment="1">
      <alignment/>
    </xf>
    <xf numFmtId="3" fontId="14" fillId="0" borderId="29" xfId="54" applyNumberFormat="1" applyFont="1" applyBorder="1">
      <alignment/>
      <protection/>
    </xf>
    <xf numFmtId="3" fontId="14" fillId="0" borderId="63" xfId="54" applyNumberFormat="1" applyFont="1" applyBorder="1">
      <alignment/>
      <protection/>
    </xf>
    <xf numFmtId="3" fontId="14" fillId="33" borderId="29" xfId="54" applyNumberFormat="1" applyFont="1" applyFill="1" applyBorder="1">
      <alignment/>
      <protection/>
    </xf>
    <xf numFmtId="3" fontId="14" fillId="33" borderId="63" xfId="54" applyNumberFormat="1" applyFont="1" applyFill="1" applyBorder="1">
      <alignment/>
      <protection/>
    </xf>
    <xf numFmtId="3" fontId="14" fillId="33" borderId="18" xfId="54" applyNumberFormat="1" applyFont="1" applyFill="1" applyBorder="1">
      <alignment/>
      <protection/>
    </xf>
    <xf numFmtId="3" fontId="13" fillId="0" borderId="23" xfId="54" applyNumberFormat="1" applyFont="1" applyBorder="1">
      <alignment/>
      <protection/>
    </xf>
    <xf numFmtId="3" fontId="13" fillId="0" borderId="41" xfId="54" applyNumberFormat="1" applyFont="1" applyBorder="1">
      <alignment/>
      <protection/>
    </xf>
    <xf numFmtId="3" fontId="13" fillId="0" borderId="20" xfId="54" applyNumberFormat="1" applyFont="1" applyBorder="1" applyAlignment="1">
      <alignment horizontal="right"/>
      <protection/>
    </xf>
    <xf numFmtId="3" fontId="13" fillId="0" borderId="62" xfId="54" applyNumberFormat="1" applyFont="1" applyBorder="1" applyAlignment="1">
      <alignment horizontal="right"/>
      <protection/>
    </xf>
    <xf numFmtId="3" fontId="14" fillId="0" borderId="29" xfId="54" applyNumberFormat="1" applyFont="1" applyBorder="1" applyAlignment="1">
      <alignment horizontal="right"/>
      <protection/>
    </xf>
    <xf numFmtId="3" fontId="14" fillId="0" borderId="63" xfId="54" applyNumberFormat="1" applyFont="1" applyBorder="1" applyAlignment="1">
      <alignment horizontal="right"/>
      <protection/>
    </xf>
    <xf numFmtId="3" fontId="14" fillId="33" borderId="63" xfId="54" applyNumberFormat="1" applyFont="1" applyFill="1" applyBorder="1" applyAlignment="1">
      <alignment horizontal="right"/>
      <protection/>
    </xf>
    <xf numFmtId="3" fontId="13" fillId="0" borderId="29" xfId="54" applyNumberFormat="1" applyFont="1" applyBorder="1">
      <alignment/>
      <protection/>
    </xf>
    <xf numFmtId="3" fontId="13" fillId="0" borderId="29" xfId="54" applyNumberFormat="1" applyFont="1" applyBorder="1" applyAlignment="1">
      <alignment horizontal="right"/>
      <protection/>
    </xf>
    <xf numFmtId="3" fontId="13" fillId="0" borderId="63" xfId="54" applyNumberFormat="1" applyFont="1" applyBorder="1" applyAlignment="1">
      <alignment horizontal="right"/>
      <protection/>
    </xf>
    <xf numFmtId="0" fontId="14" fillId="33" borderId="0" xfId="54" applyFont="1" applyFill="1" applyBorder="1" applyAlignment="1">
      <alignment horizontal="center"/>
      <protection/>
    </xf>
    <xf numFmtId="9" fontId="13" fillId="0" borderId="29" xfId="54" applyNumberFormat="1" applyFont="1" applyBorder="1" applyAlignment="1" quotePrefix="1">
      <alignment horizontal="right"/>
      <protection/>
    </xf>
    <xf numFmtId="9" fontId="12" fillId="0" borderId="0" xfId="54" applyNumberFormat="1" applyFont="1">
      <alignment/>
      <protection/>
    </xf>
    <xf numFmtId="196" fontId="13" fillId="0" borderId="13" xfId="54" applyNumberFormat="1" applyFont="1" applyBorder="1" applyAlignment="1">
      <alignment horizontal="right"/>
      <protection/>
    </xf>
    <xf numFmtId="0" fontId="9" fillId="0" borderId="0" xfId="0" applyFont="1" applyBorder="1" applyAlignment="1">
      <alignment horizontal="right"/>
    </xf>
    <xf numFmtId="0" fontId="18" fillId="33" borderId="0" xfId="54" applyFont="1" applyFill="1" applyBorder="1" applyAlignment="1">
      <alignment horizontal="right"/>
      <protection/>
    </xf>
    <xf numFmtId="0" fontId="12" fillId="33" borderId="0" xfId="54" applyFont="1" applyFill="1" applyBorder="1" applyAlignment="1">
      <alignment horizontal="left"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horizontal="centerContinuous"/>
      <protection/>
    </xf>
    <xf numFmtId="0" fontId="13" fillId="34" borderId="0" xfId="54" applyFont="1" applyFill="1" applyBorder="1">
      <alignment/>
      <protection/>
    </xf>
    <xf numFmtId="3" fontId="14" fillId="33" borderId="33" xfId="54" applyNumberFormat="1" applyFont="1" applyFill="1" applyBorder="1">
      <alignment/>
      <protection/>
    </xf>
    <xf numFmtId="3" fontId="14" fillId="33" borderId="33" xfId="54" applyNumberFormat="1" applyFont="1" applyFill="1" applyBorder="1" applyAlignment="1">
      <alignment horizontal="right"/>
      <protection/>
    </xf>
    <xf numFmtId="3" fontId="13" fillId="34" borderId="0" xfId="54" applyNumberFormat="1" applyFont="1" applyFill="1" applyBorder="1" applyAlignment="1">
      <alignment horizontal="right"/>
      <protection/>
    </xf>
    <xf numFmtId="3" fontId="14" fillId="0" borderId="0" xfId="54" applyNumberFormat="1" applyFont="1" applyBorder="1" applyAlignment="1">
      <alignment horizontal="right"/>
      <protection/>
    </xf>
    <xf numFmtId="3" fontId="14" fillId="0" borderId="62" xfId="54" applyNumberFormat="1" applyFont="1" applyBorder="1">
      <alignment/>
      <protection/>
    </xf>
    <xf numFmtId="1" fontId="13" fillId="0" borderId="0" xfId="54" applyNumberFormat="1" applyFont="1" applyFill="1" applyBorder="1">
      <alignment/>
      <protection/>
    </xf>
    <xf numFmtId="3" fontId="14" fillId="0" borderId="62" xfId="54" applyNumberFormat="1" applyFont="1" applyBorder="1" applyAlignment="1">
      <alignment horizontal="right"/>
      <protection/>
    </xf>
    <xf numFmtId="3" fontId="13" fillId="36" borderId="23" xfId="54" applyNumberFormat="1" applyFont="1" applyFill="1" applyBorder="1" applyAlignment="1" quotePrefix="1">
      <alignment horizontal="right"/>
      <protection/>
    </xf>
    <xf numFmtId="3" fontId="14" fillId="0" borderId="62" xfId="54" applyNumberFormat="1" applyFont="1" applyFill="1" applyBorder="1" applyAlignment="1">
      <alignment horizontal="right"/>
      <protection/>
    </xf>
    <xf numFmtId="3" fontId="13" fillId="0" borderId="0" xfId="54" applyNumberFormat="1" applyFont="1" applyFill="1" applyBorder="1" applyAlignment="1">
      <alignment horizontal="center"/>
      <protection/>
    </xf>
    <xf numFmtId="1" fontId="13" fillId="0" borderId="22" xfId="54" applyNumberFormat="1" applyFont="1" applyFill="1" applyBorder="1">
      <alignment/>
      <protection/>
    </xf>
    <xf numFmtId="0" fontId="13" fillId="0" borderId="50" xfId="54" applyFont="1" applyFill="1" applyBorder="1">
      <alignment/>
      <protection/>
    </xf>
    <xf numFmtId="1" fontId="13" fillId="0" borderId="43" xfId="54" applyNumberFormat="1" applyFont="1" applyFill="1" applyBorder="1" applyAlignment="1">
      <alignment/>
      <protection/>
    </xf>
    <xf numFmtId="1" fontId="13" fillId="0" borderId="53" xfId="54" applyNumberFormat="1" applyFont="1" applyFill="1" applyBorder="1" applyAlignment="1">
      <alignment/>
      <protection/>
    </xf>
    <xf numFmtId="1" fontId="14" fillId="0" borderId="51" xfId="54" applyNumberFormat="1" applyFont="1" applyFill="1" applyBorder="1" applyAlignment="1" quotePrefix="1">
      <alignment/>
      <protection/>
    </xf>
    <xf numFmtId="1" fontId="14" fillId="0" borderId="51" xfId="54" applyNumberFormat="1" applyFont="1" applyFill="1" applyBorder="1">
      <alignment/>
      <protection/>
    </xf>
    <xf numFmtId="1" fontId="14" fillId="0" borderId="52" xfId="54" applyNumberFormat="1" applyFont="1" applyFill="1" applyBorder="1">
      <alignment/>
      <protection/>
    </xf>
    <xf numFmtId="1" fontId="13" fillId="0" borderId="48" xfId="54" applyNumberFormat="1" applyFont="1" applyFill="1" applyBorder="1" applyAlignment="1">
      <alignment/>
      <protection/>
    </xf>
    <xf numFmtId="1" fontId="13" fillId="0" borderId="44" xfId="54" applyNumberFormat="1" applyFont="1" applyFill="1" applyBorder="1" applyAlignment="1">
      <alignment/>
      <protection/>
    </xf>
    <xf numFmtId="1" fontId="14" fillId="0" borderId="45" xfId="54" applyNumberFormat="1" applyFont="1" applyFill="1" applyBorder="1" applyAlignment="1" quotePrefix="1">
      <alignment/>
      <protection/>
    </xf>
    <xf numFmtId="1" fontId="14" fillId="0" borderId="45" xfId="54" applyNumberFormat="1" applyFont="1" applyFill="1" applyBorder="1">
      <alignment/>
      <protection/>
    </xf>
    <xf numFmtId="1" fontId="14" fillId="0" borderId="43" xfId="54" applyNumberFormat="1" applyFont="1" applyFill="1" applyBorder="1">
      <alignment/>
      <protection/>
    </xf>
    <xf numFmtId="1" fontId="13" fillId="0" borderId="22" xfId="54" applyNumberFormat="1" applyFont="1" applyFill="1" applyBorder="1" applyAlignment="1">
      <alignment/>
      <protection/>
    </xf>
    <xf numFmtId="1" fontId="13" fillId="0" borderId="45" xfId="54" applyNumberFormat="1" applyFont="1" applyFill="1" applyBorder="1" applyAlignment="1" quotePrefix="1">
      <alignment/>
      <protection/>
    </xf>
    <xf numFmtId="1" fontId="14" fillId="0" borderId="46" xfId="54" applyNumberFormat="1" applyFont="1" applyFill="1" applyBorder="1">
      <alignment/>
      <protection/>
    </xf>
    <xf numFmtId="196" fontId="0" fillId="0" borderId="0" xfId="0" applyNumberFormat="1" applyAlignment="1">
      <alignment/>
    </xf>
    <xf numFmtId="0" fontId="13" fillId="0" borderId="22" xfId="54" applyFont="1" applyFill="1" applyBorder="1" applyAlignment="1">
      <alignment horizontal="center"/>
      <protection/>
    </xf>
    <xf numFmtId="0" fontId="13" fillId="0" borderId="48" xfId="54" applyFont="1" applyFill="1" applyBorder="1" applyAlignment="1">
      <alignment horizontal="center"/>
      <protection/>
    </xf>
    <xf numFmtId="0" fontId="13" fillId="0" borderId="41" xfId="54" applyFont="1" applyFill="1" applyBorder="1" applyAlignment="1">
      <alignment horizontal="center"/>
      <protection/>
    </xf>
    <xf numFmtId="0" fontId="13" fillId="0" borderId="22" xfId="54" applyFont="1" applyFill="1" applyBorder="1" applyAlignment="1">
      <alignment horizontal="center"/>
      <protection/>
    </xf>
    <xf numFmtId="0" fontId="13" fillId="0" borderId="48" xfId="54" applyFont="1" applyFill="1" applyBorder="1" applyAlignment="1">
      <alignment horizontal="center"/>
      <protection/>
    </xf>
    <xf numFmtId="0" fontId="13" fillId="0" borderId="41" xfId="54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/>
      <protection/>
    </xf>
    <xf numFmtId="0" fontId="18" fillId="0" borderId="0" xfId="54" applyFont="1" applyAlignment="1">
      <alignment horizontal="center"/>
      <protection/>
    </xf>
    <xf numFmtId="0" fontId="13" fillId="33" borderId="22" xfId="54" applyFont="1" applyFill="1" applyBorder="1" applyAlignment="1">
      <alignment horizontal="center"/>
      <protection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0" fontId="18" fillId="33" borderId="0" xfId="54" applyFont="1" applyFill="1" applyBorder="1" applyAlignment="1">
      <alignment horizontal="center"/>
      <protection/>
    </xf>
    <xf numFmtId="0" fontId="13" fillId="33" borderId="0" xfId="54" applyFont="1" applyFill="1" applyBorder="1" applyAlignment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PDTT1B" xfId="54"/>
    <cellStyle name="Normal_PDTT2" xfId="55"/>
    <cellStyle name="Normal_PDTT4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363450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95400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95400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230475" y="5791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05900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75397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75397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87650" y="57816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344025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03972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1303972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734550" y="58197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772650" y="58197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10640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10640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829800" y="58197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934575" y="58197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9537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762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4292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82150" y="54292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7816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791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639800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82150" y="58007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553700" y="52387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6014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553700" y="52387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6014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553700" y="52387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6014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54442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2544425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135225" y="6296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725525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0492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049250" y="23622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287625" y="62103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820775" y="61341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1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2.v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3.v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"/>
  <sheetViews>
    <sheetView tabSelected="1" zoomScalePageLayoutView="0" workbookViewId="0" topLeftCell="F1">
      <selection activeCell="F1" sqref="F1"/>
    </sheetView>
  </sheetViews>
  <sheetFormatPr defaultColWidth="7.7109375" defaultRowHeight="12.75"/>
  <cols>
    <col min="1" max="1" width="52.28125" style="1075" customWidth="1"/>
    <col min="2" max="3" width="7.7109375" style="1078" customWidth="1"/>
    <col min="4" max="4" width="7.7109375" style="1079" customWidth="1"/>
    <col min="5" max="25" width="7.7109375" style="1078" customWidth="1"/>
    <col min="26" max="16384" width="7.7109375" style="1075" customWidth="1"/>
  </cols>
  <sheetData>
    <row r="2" spans="2:27" s="1066" customFormat="1" ht="28.5" customHeight="1">
      <c r="B2" s="1067" t="s">
        <v>36</v>
      </c>
      <c r="C2" s="1068"/>
      <c r="D2" s="1069"/>
      <c r="E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</row>
    <row r="3" spans="2:27" s="1066" customFormat="1" ht="28.5" customHeight="1">
      <c r="B3" s="1067"/>
      <c r="C3" s="1068"/>
      <c r="D3" s="1069"/>
      <c r="E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</row>
    <row r="4" spans="1:25" s="1066" customFormat="1" ht="24.75" customHeight="1">
      <c r="A4" s="1070" t="s">
        <v>37</v>
      </c>
      <c r="B4" s="1071" t="s">
        <v>38</v>
      </c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</row>
    <row r="5" spans="1:25" s="1066" customFormat="1" ht="24.75" customHeight="1">
      <c r="A5" s="1070"/>
      <c r="B5" s="1071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</row>
    <row r="6" spans="1:25" s="1074" customFormat="1" ht="19.5" customHeight="1">
      <c r="A6" s="1072" t="s">
        <v>39</v>
      </c>
      <c r="B6" s="1073" t="s">
        <v>40</v>
      </c>
      <c r="C6" s="1073" t="s">
        <v>41</v>
      </c>
      <c r="D6" s="1073" t="s">
        <v>42</v>
      </c>
      <c r="E6" s="1073" t="s">
        <v>43</v>
      </c>
      <c r="F6" s="1073" t="s">
        <v>44</v>
      </c>
      <c r="G6" s="1073" t="s">
        <v>45</v>
      </c>
      <c r="H6" s="1073" t="s">
        <v>46</v>
      </c>
      <c r="I6" s="1073" t="s">
        <v>47</v>
      </c>
      <c r="J6" s="1073" t="s">
        <v>48</v>
      </c>
      <c r="K6" s="1073" t="s">
        <v>49</v>
      </c>
      <c r="L6" s="1073" t="s">
        <v>50</v>
      </c>
      <c r="M6" s="1073" t="s">
        <v>51</v>
      </c>
      <c r="N6" s="1073" t="s">
        <v>52</v>
      </c>
      <c r="O6" s="1073" t="s">
        <v>53</v>
      </c>
      <c r="P6" s="1073" t="s">
        <v>54</v>
      </c>
      <c r="Q6" s="1073" t="s">
        <v>55</v>
      </c>
      <c r="R6" s="1073" t="s">
        <v>63</v>
      </c>
      <c r="S6" s="1073" t="s">
        <v>5</v>
      </c>
      <c r="T6" s="1073" t="s">
        <v>6</v>
      </c>
      <c r="U6" s="1073" t="s">
        <v>7</v>
      </c>
      <c r="V6" s="1073" t="s">
        <v>238</v>
      </c>
      <c r="W6" s="1073" t="s">
        <v>245</v>
      </c>
      <c r="X6" s="1073" t="s">
        <v>251</v>
      </c>
      <c r="Y6" s="1073"/>
    </row>
    <row r="7" spans="1:25" ht="18" customHeight="1">
      <c r="A7" s="1075" t="s">
        <v>56</v>
      </c>
      <c r="B7" s="1076" t="str">
        <f>HYPERLINK("#'FruitsLegumes.94_95'!A1","Ici")</f>
        <v>Ici</v>
      </c>
      <c r="C7" s="1076" t="str">
        <f>HYPERLINK("#'FruitsLegumes.95_96'!A1","Ici")</f>
        <v>Ici</v>
      </c>
      <c r="D7" s="1076" t="str">
        <f>HYPERLINK("#'FruitsLegumes.96_97'!A1","Ici")</f>
        <v>Ici</v>
      </c>
      <c r="E7" s="1076" t="str">
        <f>HYPERLINK("#'FruitsLegumes.97_98'!A1","Ici")</f>
        <v>Ici</v>
      </c>
      <c r="F7" s="1076" t="str">
        <f>HYPERLINK("#'FruitsLegumes.98_99'!A1","Ici")</f>
        <v>Ici</v>
      </c>
      <c r="G7" s="1076" t="str">
        <f>HYPERLINK("#'FruitsLegumes.99_00'!A1","Ici")</f>
        <v>Ici</v>
      </c>
      <c r="H7" s="1076" t="str">
        <f>HYPERLINK("#'FruitsLegumes.00_01'!A1","Ici")</f>
        <v>Ici</v>
      </c>
      <c r="I7" s="1076" t="str">
        <f>HYPERLINK("#'FruitsLegumes.01_02'!A1","Ici")</f>
        <v>Ici</v>
      </c>
      <c r="J7" s="1076" t="str">
        <f>HYPERLINK("#'FruitsLegumes.02_03'!A1","Ici")</f>
        <v>Ici</v>
      </c>
      <c r="K7" s="1076" t="str">
        <f>HYPERLINK("#'FruitsLegumes.03_04'!A1","Ici")</f>
        <v>Ici</v>
      </c>
      <c r="L7" s="1076" t="str">
        <f>HYPERLINK("#'FruitsLegumes.04_05'!A1","Ici")</f>
        <v>Ici</v>
      </c>
      <c r="M7" s="1076" t="str">
        <f>HYPERLINK("#'FruitsLegumes.05_06'!A1","Ici")</f>
        <v>Ici</v>
      </c>
      <c r="N7" s="1076" t="str">
        <f>HYPERLINK("#'FruitsLegumes.06_07'!A1","Ici")</f>
        <v>Ici</v>
      </c>
      <c r="O7" s="1076" t="str">
        <f>HYPERLINK("#'FruitsLegumes.07_08'!A1","Ici")</f>
        <v>Ici</v>
      </c>
      <c r="P7" s="1076" t="str">
        <f>HYPERLINK("#'FruitsLegumes.08_09'!A1","Ici")</f>
        <v>Ici</v>
      </c>
      <c r="Q7" s="1076" t="str">
        <f>HYPERLINK("#'FruitsLegumes.09_10'!A1","Ici")</f>
        <v>Ici</v>
      </c>
      <c r="R7" s="1076" t="str">
        <f>HYPERLINK("#'FruitsLegumes.10_11'!A1","Ici")</f>
        <v>Ici</v>
      </c>
      <c r="S7" s="1076" t="str">
        <f>HYPERLINK("#'FruitsLegumes.11_12'!A1","Ici")</f>
        <v>Ici</v>
      </c>
      <c r="T7" s="1076" t="str">
        <f>HYPERLINK("#'FruitsLegumes.12_13'!A1","Ici")</f>
        <v>Ici</v>
      </c>
      <c r="U7" s="1076" t="str">
        <f>HYPERLINK("#'FruitsLegumes.13_14'!A1","Ici")</f>
        <v>Ici</v>
      </c>
      <c r="V7" s="1076" t="str">
        <f>HYPERLINK("#'FruitsLegumes.14_15'!A1","Ici")</f>
        <v>Ici</v>
      </c>
      <c r="W7" s="1076" t="str">
        <f>HYPERLINK("#'FruitsLegumes.15_16'!A1","Ici")</f>
        <v>Ici</v>
      </c>
      <c r="X7" s="1076" t="str">
        <f>HYPERLINK("#'FruitsLegumes.16_17'!A1","Ici")</f>
        <v>Ici</v>
      </c>
      <c r="Y7" s="1077"/>
    </row>
    <row r="8" spans="1:25" ht="18" customHeight="1">
      <c r="A8" s="1075" t="s">
        <v>57</v>
      </c>
      <c r="B8" s="1076" t="str">
        <f>HYPERLINK("#'AnnexePommesOranges.94_95'!A1","Ici")</f>
        <v>Ici</v>
      </c>
      <c r="C8" s="1076" t="str">
        <f>HYPERLINK("#'AnnexePommesOranges.95_96'!A1","Ici")</f>
        <v>Ici</v>
      </c>
      <c r="D8" s="1076" t="str">
        <f>HYPERLINK("#'AnnexePommesOranges.96_97'!A1","Ici")</f>
        <v>Ici</v>
      </c>
      <c r="E8" s="1076" t="str">
        <f>HYPERLINK("#'AnnexePommesOranges.97_98'!A1","Ici")</f>
        <v>Ici</v>
      </c>
      <c r="F8" s="1076" t="str">
        <f>HYPERLINK("#'AnnexePommesOranges.98_99'!A1","Ici")</f>
        <v>Ici</v>
      </c>
      <c r="G8" s="1076" t="str">
        <f>HYPERLINK("#'AnnexePommesOranges.99_00'!A1","Ici")</f>
        <v>Ici</v>
      </c>
      <c r="H8" s="1076" t="str">
        <f>HYPERLINK("#'AnnexePommesOranges.00_01'!A1","Ici")</f>
        <v>Ici</v>
      </c>
      <c r="I8" s="1076" t="str">
        <f>HYPERLINK("#'AnnexePommesOranges.01_02'!A1","Ici")</f>
        <v>Ici</v>
      </c>
      <c r="J8" s="1076" t="str">
        <f>HYPERLINK("#'AnnexePommesOranges.02_03'!A1","Ici")</f>
        <v>Ici</v>
      </c>
      <c r="K8" s="1076" t="str">
        <f>HYPERLINK("#'AnnexePommesOranges.03_04'!A1","Ici")</f>
        <v>Ici</v>
      </c>
      <c r="L8" s="1076" t="str">
        <f>HYPERLINK("#'AnnexePommesOranges.04_05'!A1","Ici")</f>
        <v>Ici</v>
      </c>
      <c r="M8" s="1076" t="str">
        <f>HYPERLINK("#'AnnexePommesOranges.05_06'!A1","Ici")</f>
        <v>Ici</v>
      </c>
      <c r="N8" s="1076" t="str">
        <f>HYPERLINK("#'AnnexePommesOranges.06_07'!A1","Ici")</f>
        <v>Ici</v>
      </c>
      <c r="O8" s="1076" t="str">
        <f>HYPERLINK("#'AnnexePommesOranges.07_08'!A1","Ici")</f>
        <v>Ici</v>
      </c>
      <c r="P8" s="1076" t="str">
        <f>HYPERLINK("#'AnnexePommesOranges.08_09'!A1","Ici")</f>
        <v>Ici</v>
      </c>
      <c r="Q8" s="1076" t="str">
        <f>HYPERLINK("#'AnnexePommesOranges.09_10'!A1","Ici")</f>
        <v>Ici</v>
      </c>
      <c r="R8" s="1076" t="str">
        <f>HYPERLINK("#'AnnexePommesOranges.10_11'!A1","Ici")</f>
        <v>Ici</v>
      </c>
      <c r="S8" s="1076" t="str">
        <f>HYPERLINK("#'AnnexePommesOranges.11_12'!A1","Ici")</f>
        <v>Ici</v>
      </c>
      <c r="T8" s="1076" t="str">
        <f>HYPERLINK("#'AnnexePommesOranges.12_13'!A1","Ici")</f>
        <v>Ici</v>
      </c>
      <c r="U8" s="1076" t="str">
        <f>HYPERLINK("#'AnnexePommesOranges.13_14'!A1","Ici")</f>
        <v>Ici</v>
      </c>
      <c r="V8" s="1076" t="str">
        <f>HYPERLINK("#'AnnexePommesOranges.14_15'!A1","Ici")</f>
        <v>Ici</v>
      </c>
      <c r="W8" s="1076" t="str">
        <f>HYPERLINK("#'AnnexePommesOranges.15_16'!A1","Ici")</f>
        <v>Ici</v>
      </c>
      <c r="X8" s="1076" t="str">
        <f>HYPERLINK("#'AnnexePommesOranges.16_17'!A1","Ici")</f>
        <v>Ici</v>
      </c>
      <c r="Y8" s="1077"/>
    </row>
    <row r="9" spans="1:25" ht="18" customHeight="1">
      <c r="A9" s="1075" t="s">
        <v>58</v>
      </c>
      <c r="B9" s="1077"/>
      <c r="C9" s="1076" t="str">
        <f>HYPERLINK("#'PoiresPeches.95_96'!A1","Ici")</f>
        <v>Ici</v>
      </c>
      <c r="D9" s="1076" t="str">
        <f>HYPERLINK("#'PoiresPeches.96_97'!A1","Ici")</f>
        <v>Ici</v>
      </c>
      <c r="E9" s="1076" t="str">
        <f>HYPERLINK("#'PoiresPeches.97_98'!A1","Ici")</f>
        <v>Ici</v>
      </c>
      <c r="F9" s="1076" t="str">
        <f>HYPERLINK("#'PoiresPeches.98_99'!A1","Ici")</f>
        <v>Ici</v>
      </c>
      <c r="G9" s="1076" t="str">
        <f>HYPERLINK("#'PoiresPeches.99_00'!A1","Ici")</f>
        <v>Ici</v>
      </c>
      <c r="H9" s="1076" t="str">
        <f>HYPERLINK("#'PoiresPeches.00_01'!A1","Ici")</f>
        <v>Ici</v>
      </c>
      <c r="I9" s="1076" t="str">
        <f>HYPERLINK("#'PoiresPeches.01_02'!A1","Ici")</f>
        <v>Ici</v>
      </c>
      <c r="J9" s="1076" t="str">
        <f>HYPERLINK("#'PoiresPeches.02_03'!A1","Ici")</f>
        <v>Ici</v>
      </c>
      <c r="K9" s="1076" t="str">
        <f>HYPERLINK("#'PoiresPeches.03_04'!A1","Ici")</f>
        <v>Ici</v>
      </c>
      <c r="L9" s="1076" t="str">
        <f>HYPERLINK("#'PoiresPeches.04_05'!A1","Ici")</f>
        <v>Ici</v>
      </c>
      <c r="M9" s="1076" t="str">
        <f>HYPERLINK("#'PoiresPeches.05_06'!A1","Ici")</f>
        <v>Ici</v>
      </c>
      <c r="N9" s="1076" t="str">
        <f>HYPERLINK("#'PoiresPeches.06_07'!A1","Ici")</f>
        <v>Ici</v>
      </c>
      <c r="O9" s="1076" t="str">
        <f>HYPERLINK("#'PoiresPeches.07_08'!A1","Ici")</f>
        <v>Ici</v>
      </c>
      <c r="P9" s="1076" t="str">
        <f>HYPERLINK("#'PoiresPeches.08_09'!A1","Ici")</f>
        <v>Ici</v>
      </c>
      <c r="Q9" s="1076" t="str">
        <f>HYPERLINK("#'PoiresPeches.09_10'!A1","Ici")</f>
        <v>Ici</v>
      </c>
      <c r="R9" s="1076" t="str">
        <f>HYPERLINK("#'PoiresPeches.10_11'!A1","Ici")</f>
        <v>Ici</v>
      </c>
      <c r="S9" s="1076" t="str">
        <f>HYPERLINK("#'PoiresPeches.11_12'!A1","Ici")</f>
        <v>Ici</v>
      </c>
      <c r="T9" s="1076" t="str">
        <f>HYPERLINK("#'PoiresPeches.12_13'!A1","Ici")</f>
        <v>Ici</v>
      </c>
      <c r="U9" s="1076" t="str">
        <f>HYPERLINK("#'PoiresPeches.13_14'!A1","Ici")</f>
        <v>Ici</v>
      </c>
      <c r="V9" s="1076" t="str">
        <f>HYPERLINK("#'PoiresPeches.14_15'!A1","Ici")</f>
        <v>Ici</v>
      </c>
      <c r="W9" s="1076" t="str">
        <f>HYPERLINK("#'PoiresPeches.15_16'!A1","Ici")</f>
        <v>Ici</v>
      </c>
      <c r="X9" s="1076" t="str">
        <f>HYPERLINK("#'PoiresPeches.16_17'!A1","Ici")</f>
        <v>Ici</v>
      </c>
      <c r="Y9" s="107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258"/>
  <sheetViews>
    <sheetView showGridLines="0" zoomScalePageLayoutView="0" workbookViewId="0" topLeftCell="A7">
      <selection activeCell="A1" sqref="A1"/>
    </sheetView>
  </sheetViews>
  <sheetFormatPr defaultColWidth="8.8515625" defaultRowHeight="19.5" customHeight="1"/>
  <cols>
    <col min="1" max="1" width="3.421875" style="237" customWidth="1"/>
    <col min="2" max="2" width="4.28125" style="393" customWidth="1"/>
    <col min="3" max="3" width="49.7109375" style="237" customWidth="1"/>
    <col min="4" max="4" width="17.8515625" style="237" customWidth="1"/>
    <col min="5" max="5" width="13.00390625" style="237" customWidth="1"/>
    <col min="6" max="6" width="28.421875" style="237" customWidth="1"/>
    <col min="7" max="8" width="12.7109375" style="237" customWidth="1"/>
    <col min="9" max="9" width="14.7109375" style="237" customWidth="1"/>
    <col min="10" max="10" width="4.8515625" style="237" customWidth="1"/>
    <col min="11" max="11" width="3.7109375" style="237" customWidth="1"/>
    <col min="12" max="12" width="41.8515625" style="237" customWidth="1"/>
    <col min="13" max="22" width="13.7109375" style="237" customWidth="1"/>
    <col min="23" max="16384" width="8.8515625" style="237" customWidth="1"/>
  </cols>
  <sheetData>
    <row r="1" spans="1:18" ht="18" customHeight="1">
      <c r="A1" s="509"/>
      <c r="B1" s="510"/>
      <c r="C1" s="509"/>
      <c r="D1" s="509"/>
      <c r="E1" s="509"/>
      <c r="F1" s="509"/>
      <c r="G1" s="504"/>
      <c r="H1" s="504"/>
      <c r="I1" s="239"/>
      <c r="J1" s="240"/>
      <c r="K1" s="240"/>
      <c r="L1" s="240"/>
      <c r="M1" s="240"/>
      <c r="N1" s="240"/>
      <c r="O1" s="240"/>
      <c r="P1" s="240"/>
      <c r="Q1" s="240"/>
      <c r="R1" s="239"/>
    </row>
    <row r="2" spans="1:18" s="241" customFormat="1" ht="18" customHeight="1">
      <c r="A2" s="511"/>
      <c r="B2" s="504"/>
      <c r="C2" s="504"/>
      <c r="D2" s="504"/>
      <c r="E2" s="512"/>
      <c r="F2" s="441" t="s">
        <v>137</v>
      </c>
      <c r="G2" s="504"/>
      <c r="H2" s="504"/>
      <c r="I2" s="239"/>
      <c r="J2" s="244"/>
      <c r="K2" s="239"/>
      <c r="L2" s="239"/>
      <c r="M2" s="245"/>
      <c r="N2" s="245"/>
      <c r="O2" s="246"/>
      <c r="P2" s="244"/>
      <c r="Q2" s="244"/>
      <c r="R2" s="237"/>
    </row>
    <row r="3" spans="1:18" s="241" customFormat="1" ht="18" customHeight="1">
      <c r="A3" s="511"/>
      <c r="B3" s="504"/>
      <c r="C3" s="504"/>
      <c r="D3" s="504"/>
      <c r="E3" s="512"/>
      <c r="F3" s="441"/>
      <c r="G3" s="504"/>
      <c r="H3" s="504"/>
      <c r="I3" s="239"/>
      <c r="J3" s="244"/>
      <c r="K3" s="239"/>
      <c r="L3" s="239"/>
      <c r="M3" s="245"/>
      <c r="N3" s="245"/>
      <c r="O3" s="246"/>
      <c r="P3" s="244"/>
      <c r="Q3" s="244"/>
      <c r="R3" s="237"/>
    </row>
    <row r="4" spans="1:18" s="241" customFormat="1" ht="18" customHeight="1">
      <c r="A4" s="513" t="s">
        <v>70</v>
      </c>
      <c r="B4" s="504"/>
      <c r="C4" s="504"/>
      <c r="D4" s="504"/>
      <c r="E4" s="512"/>
      <c r="F4" s="441"/>
      <c r="G4" s="613" t="s">
        <v>114</v>
      </c>
      <c r="H4" s="511"/>
      <c r="I4" s="239"/>
      <c r="J4" s="244"/>
      <c r="K4" s="239"/>
      <c r="L4" s="239"/>
      <c r="M4" s="245"/>
      <c r="N4" s="245"/>
      <c r="O4" s="246"/>
      <c r="P4" s="244"/>
      <c r="Q4" s="244"/>
      <c r="R4" s="237"/>
    </row>
    <row r="5" spans="1:17" s="241" customFormat="1" ht="18" customHeight="1">
      <c r="A5" s="511"/>
      <c r="B5" s="504"/>
      <c r="C5" s="504"/>
      <c r="D5" s="504"/>
      <c r="E5" s="505"/>
      <c r="F5" s="505"/>
      <c r="G5" s="287"/>
      <c r="H5" s="504"/>
      <c r="I5" s="239"/>
      <c r="J5" s="244"/>
      <c r="K5" s="239"/>
      <c r="L5" s="239"/>
      <c r="M5" s="250"/>
      <c r="N5" s="240"/>
      <c r="O5" s="244"/>
      <c r="P5" s="244"/>
      <c r="Q5" s="244"/>
    </row>
    <row r="6" spans="1:17" s="241" customFormat="1" ht="18" customHeight="1">
      <c r="A6" s="513"/>
      <c r="B6" s="395" t="s">
        <v>138</v>
      </c>
      <c r="C6" s="504"/>
      <c r="D6" s="504"/>
      <c r="E6" s="403"/>
      <c r="F6" s="513"/>
      <c r="G6" s="514"/>
      <c r="H6" s="514"/>
      <c r="I6" s="239"/>
      <c r="J6" s="244"/>
      <c r="K6" s="239"/>
      <c r="L6" s="239"/>
      <c r="M6" s="250"/>
      <c r="N6" s="240"/>
      <c r="O6" s="244"/>
      <c r="P6" s="244"/>
      <c r="Q6" s="244"/>
    </row>
    <row r="7" spans="1:16" ht="18" customHeight="1" thickBot="1">
      <c r="A7" s="514"/>
      <c r="B7" s="507"/>
      <c r="C7" s="515"/>
      <c r="D7" s="515"/>
      <c r="E7" s="513"/>
      <c r="F7" s="513"/>
      <c r="G7" s="513"/>
      <c r="H7" s="514"/>
      <c r="I7" s="239"/>
      <c r="J7" s="255"/>
      <c r="K7" s="239"/>
      <c r="L7" s="239"/>
      <c r="O7" s="239"/>
      <c r="P7" s="239"/>
    </row>
    <row r="8" spans="1:70" s="257" customFormat="1" ht="18" customHeight="1" thickBot="1">
      <c r="A8" s="515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  <c r="I8" s="239"/>
      <c r="J8" s="239"/>
      <c r="K8" s="239"/>
      <c r="L8" s="239"/>
      <c r="M8" s="239"/>
      <c r="N8" s="243"/>
      <c r="O8" s="239"/>
      <c r="P8" s="239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</row>
    <row r="9" spans="1:70" s="257" customFormat="1" ht="18" customHeight="1">
      <c r="A9" s="515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  <c r="I9" s="239"/>
      <c r="J9" s="241"/>
      <c r="K9" s="239"/>
      <c r="L9" s="239"/>
      <c r="M9" s="239"/>
      <c r="N9" s="237"/>
      <c r="O9" s="249"/>
      <c r="P9" s="239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</row>
    <row r="10" spans="1:70" s="257" customFormat="1" ht="18" customHeight="1">
      <c r="A10" s="515"/>
      <c r="B10" s="517" t="s">
        <v>147</v>
      </c>
      <c r="C10" s="518"/>
      <c r="D10" s="518"/>
      <c r="E10" s="521"/>
      <c r="F10" s="521"/>
      <c r="G10" s="520" t="s">
        <v>148</v>
      </c>
      <c r="H10" s="559"/>
      <c r="I10" s="239"/>
      <c r="J10" s="241"/>
      <c r="K10" s="239"/>
      <c r="L10" s="239"/>
      <c r="M10" s="248"/>
      <c r="N10" s="248"/>
      <c r="O10" s="249"/>
      <c r="P10" s="239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</row>
    <row r="11" spans="1:70" s="257" customFormat="1" ht="18" customHeight="1" thickBot="1">
      <c r="A11" s="515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  <c r="I11" s="239"/>
      <c r="J11" s="251"/>
      <c r="K11" s="239"/>
      <c r="L11" s="239"/>
      <c r="M11" s="252"/>
      <c r="N11" s="251"/>
      <c r="O11" s="253"/>
      <c r="P11" s="253"/>
      <c r="Q11" s="254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</row>
    <row r="12" spans="1:70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39"/>
      <c r="J12" s="251"/>
      <c r="K12" s="239"/>
      <c r="L12" s="239"/>
      <c r="M12" s="252"/>
      <c r="N12" s="251"/>
      <c r="O12" s="253"/>
      <c r="P12" s="253"/>
      <c r="Q12" s="254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</row>
    <row r="13" spans="1:70" s="257" customFormat="1" ht="18" customHeight="1">
      <c r="A13" s="524" t="s">
        <v>92</v>
      </c>
      <c r="B13" s="286"/>
      <c r="C13" s="286"/>
      <c r="D13" s="286"/>
      <c r="E13" s="286"/>
      <c r="F13" s="286"/>
      <c r="G13" s="508"/>
      <c r="H13" s="286"/>
      <c r="I13" s="239"/>
      <c r="J13" s="251"/>
      <c r="K13" s="239"/>
      <c r="L13" s="239"/>
      <c r="M13" s="252"/>
      <c r="N13" s="251"/>
      <c r="O13" s="253"/>
      <c r="P13" s="253"/>
      <c r="Q13" s="254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</row>
    <row r="14" spans="1:70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39"/>
      <c r="J14" s="251"/>
      <c r="K14" s="239"/>
      <c r="L14" s="239"/>
      <c r="M14" s="252"/>
      <c r="N14" s="251"/>
      <c r="O14" s="253"/>
      <c r="P14" s="253"/>
      <c r="Q14" s="254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</row>
    <row r="15" spans="1:70" s="257" customFormat="1" ht="18" customHeight="1">
      <c r="A15" s="504"/>
      <c r="B15" s="722" t="s">
        <v>151</v>
      </c>
      <c r="C15" s="529" t="s">
        <v>152</v>
      </c>
      <c r="D15" s="266"/>
      <c r="E15" s="264"/>
      <c r="F15" s="528">
        <v>1</v>
      </c>
      <c r="G15" s="281"/>
      <c r="H15" s="266"/>
      <c r="I15" s="266"/>
      <c r="J15" s="267"/>
      <c r="K15" s="266"/>
      <c r="L15" s="266"/>
      <c r="M15" s="268"/>
      <c r="N15" s="268"/>
      <c r="O15" s="268"/>
      <c r="P15" s="267"/>
      <c r="Q15" s="269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</row>
    <row r="16" spans="1:47" s="273" customFormat="1" ht="18" customHeight="1">
      <c r="A16" s="504"/>
      <c r="B16" s="723" t="s">
        <v>153</v>
      </c>
      <c r="C16" s="561" t="s">
        <v>154</v>
      </c>
      <c r="D16" s="266"/>
      <c r="E16" s="264"/>
      <c r="F16" s="280">
        <v>229</v>
      </c>
      <c r="G16" s="281"/>
      <c r="H16" s="264"/>
      <c r="I16" s="266"/>
      <c r="J16" s="268"/>
      <c r="K16" s="266"/>
      <c r="L16" s="266"/>
      <c r="M16" s="264"/>
      <c r="N16" s="264"/>
      <c r="O16" s="264"/>
      <c r="P16" s="264"/>
      <c r="Q16" s="264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</row>
    <row r="17" spans="1:47" s="276" customFormat="1" ht="18" customHeight="1">
      <c r="A17" s="504"/>
      <c r="B17" s="723" t="s">
        <v>155</v>
      </c>
      <c r="C17" s="561" t="s">
        <v>156</v>
      </c>
      <c r="D17" s="266"/>
      <c r="E17" s="274"/>
      <c r="F17" s="280">
        <v>42</v>
      </c>
      <c r="G17" s="281"/>
      <c r="H17" s="274"/>
      <c r="I17" s="266"/>
      <c r="J17" s="268"/>
      <c r="K17" s="266"/>
      <c r="L17" s="266"/>
      <c r="M17" s="264"/>
      <c r="N17" s="264"/>
      <c r="O17" s="264"/>
      <c r="P17" s="264"/>
      <c r="Q17" s="264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</row>
    <row r="18" spans="1:47" s="257" customFormat="1" ht="18" customHeight="1">
      <c r="A18" s="268"/>
      <c r="B18" s="277" t="s">
        <v>157</v>
      </c>
      <c r="C18" s="278" t="s">
        <v>158</v>
      </c>
      <c r="D18" s="457"/>
      <c r="E18" s="279"/>
      <c r="F18" s="280">
        <v>7</v>
      </c>
      <c r="G18" s="281"/>
      <c r="H18" s="279"/>
      <c r="I18" s="266"/>
      <c r="J18" s="268"/>
      <c r="K18" s="266"/>
      <c r="L18" s="266"/>
      <c r="M18" s="264"/>
      <c r="N18" s="264"/>
      <c r="O18" s="264"/>
      <c r="P18" s="264"/>
      <c r="Q18" s="264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</row>
    <row r="19" spans="1:47" s="257" customFormat="1" ht="18" customHeight="1">
      <c r="A19" s="268"/>
      <c r="B19" s="277" t="s">
        <v>159</v>
      </c>
      <c r="C19" s="278" t="s">
        <v>160</v>
      </c>
      <c r="D19" s="457"/>
      <c r="E19" s="279"/>
      <c r="F19" s="280">
        <v>7</v>
      </c>
      <c r="G19" s="281"/>
      <c r="H19" s="279"/>
      <c r="I19" s="266"/>
      <c r="J19" s="268"/>
      <c r="K19" s="266"/>
      <c r="L19" s="266"/>
      <c r="M19" s="264"/>
      <c r="N19" s="264"/>
      <c r="O19" s="264"/>
      <c r="P19" s="264"/>
      <c r="Q19" s="264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</row>
    <row r="20" spans="1:47" s="241" customFormat="1" ht="18" customHeight="1" thickBot="1">
      <c r="A20" s="282"/>
      <c r="B20" s="562"/>
      <c r="C20" s="284" t="s">
        <v>161</v>
      </c>
      <c r="D20" s="287"/>
      <c r="E20" s="282"/>
      <c r="F20" s="285">
        <v>286</v>
      </c>
      <c r="G20" s="281"/>
      <c r="H20" s="282"/>
      <c r="I20" s="266"/>
      <c r="J20" s="268"/>
      <c r="K20" s="266"/>
      <c r="L20" s="266"/>
      <c r="M20" s="286"/>
      <c r="N20" s="286"/>
      <c r="O20" s="286"/>
      <c r="P20" s="286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</row>
    <row r="21" spans="1:44" s="241" customFormat="1" ht="18" customHeight="1" thickBot="1">
      <c r="A21" s="513"/>
      <c r="B21" s="288" t="s">
        <v>162</v>
      </c>
      <c r="C21" s="563" t="s">
        <v>163</v>
      </c>
      <c r="D21" s="287"/>
      <c r="E21" s="282"/>
      <c r="F21" s="564">
        <v>186</v>
      </c>
      <c r="G21" s="282"/>
      <c r="H21" s="282"/>
      <c r="I21" s="239"/>
      <c r="J21" s="254"/>
      <c r="K21" s="239"/>
      <c r="L21" s="292"/>
      <c r="M21" s="260"/>
      <c r="N21" s="260"/>
      <c r="O21" s="260"/>
      <c r="P21" s="260"/>
      <c r="Q21" s="260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</row>
    <row r="22" spans="1:44" s="294" customFormat="1" ht="21.75" customHeight="1">
      <c r="A22" s="524" t="s">
        <v>164</v>
      </c>
      <c r="B22" s="524"/>
      <c r="C22" s="524"/>
      <c r="D22" s="524"/>
      <c r="E22" s="524"/>
      <c r="F22" s="524"/>
      <c r="G22" s="524"/>
      <c r="H22" s="524"/>
      <c r="I22" s="239"/>
      <c r="J22" s="251"/>
      <c r="K22" s="239"/>
      <c r="L22" s="292"/>
      <c r="M22" s="260"/>
      <c r="N22" s="260"/>
      <c r="O22" s="260"/>
      <c r="P22" s="260"/>
      <c r="Q22" s="260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</row>
    <row r="23" spans="1:44" s="294" customFormat="1" ht="4.5" customHeight="1" thickBot="1">
      <c r="A23" s="261"/>
      <c r="B23" s="261"/>
      <c r="C23" s="261"/>
      <c r="D23" s="261"/>
      <c r="E23" s="261"/>
      <c r="F23" s="261"/>
      <c r="G23" s="261"/>
      <c r="H23" s="261"/>
      <c r="I23" s="239"/>
      <c r="J23" s="295"/>
      <c r="K23" s="239"/>
      <c r="L23" s="292"/>
      <c r="M23" s="296"/>
      <c r="N23" s="292"/>
      <c r="O23" s="297"/>
      <c r="P23" s="297"/>
      <c r="Q23" s="298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</row>
    <row r="24" spans="1:44" s="241" customFormat="1" ht="18" customHeight="1" thickBot="1">
      <c r="A24" s="251"/>
      <c r="B24" s="299">
        <v>12</v>
      </c>
      <c r="C24" s="300" t="s">
        <v>165</v>
      </c>
      <c r="D24" s="468"/>
      <c r="E24" s="301"/>
      <c r="F24" s="302">
        <v>286</v>
      </c>
      <c r="G24" s="303"/>
      <c r="H24" s="304"/>
      <c r="I24" s="247"/>
      <c r="J24" s="251"/>
      <c r="K24" s="247"/>
      <c r="L24" s="265"/>
      <c r="M24" s="305"/>
      <c r="N24" s="265"/>
      <c r="O24" s="306"/>
      <c r="P24" s="306"/>
      <c r="Q24" s="307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</row>
    <row r="25" spans="1:30" s="241" customFormat="1" ht="18" customHeight="1">
      <c r="A25" s="251"/>
      <c r="B25" s="256">
        <v>15</v>
      </c>
      <c r="C25" s="308" t="s">
        <v>166</v>
      </c>
      <c r="D25" s="473"/>
      <c r="E25" s="309"/>
      <c r="F25" s="310"/>
      <c r="G25" s="308"/>
      <c r="H25" s="311"/>
      <c r="I25" s="265"/>
      <c r="J25" s="312"/>
      <c r="K25" s="265"/>
      <c r="L25" s="265"/>
      <c r="M25" s="312"/>
      <c r="N25" s="312"/>
      <c r="O25" s="312"/>
      <c r="P25" s="312"/>
      <c r="Q25" s="312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</row>
    <row r="26" spans="1:30" s="241" customFormat="1" ht="18" customHeight="1" thickBot="1">
      <c r="A26" s="251"/>
      <c r="B26" s="313"/>
      <c r="C26" s="314" t="s">
        <v>167</v>
      </c>
      <c r="D26" s="557">
        <v>499.09432540063796</v>
      </c>
      <c r="E26" s="315">
        <v>791</v>
      </c>
      <c r="F26" s="316"/>
      <c r="G26" s="862">
        <v>2045</v>
      </c>
      <c r="H26" s="318">
        <v>8</v>
      </c>
      <c r="I26" s="265"/>
      <c r="J26" s="312"/>
      <c r="K26" s="265"/>
      <c r="L26" s="265"/>
      <c r="M26" s="312"/>
      <c r="N26" s="312"/>
      <c r="O26" s="312"/>
      <c r="P26" s="312"/>
      <c r="Q26" s="312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</row>
    <row r="27" spans="1:19" s="241" customFormat="1" ht="18" customHeight="1">
      <c r="A27" s="251"/>
      <c r="B27" s="256">
        <v>20</v>
      </c>
      <c r="C27" s="319" t="s">
        <v>168</v>
      </c>
      <c r="D27" s="989">
        <v>36.620400000000004</v>
      </c>
      <c r="E27" s="320">
        <v>376</v>
      </c>
      <c r="F27" s="308">
        <v>571</v>
      </c>
      <c r="G27" s="817">
        <v>183.80268999999998</v>
      </c>
      <c r="H27" s="869">
        <v>2988.3819999999996</v>
      </c>
      <c r="I27" s="247"/>
      <c r="J27" s="251"/>
      <c r="K27" s="247"/>
      <c r="L27" s="265"/>
      <c r="M27" s="312"/>
      <c r="N27" s="312"/>
      <c r="O27" s="312"/>
      <c r="P27" s="312"/>
      <c r="Q27" s="312"/>
      <c r="R27" s="249"/>
      <c r="S27" s="249"/>
    </row>
    <row r="28" spans="1:74" s="257" customFormat="1" ht="18" customHeight="1">
      <c r="A28" s="254"/>
      <c r="B28" s="323">
        <v>25</v>
      </c>
      <c r="C28" s="324" t="s">
        <v>169</v>
      </c>
      <c r="D28" s="990">
        <v>36.5019</v>
      </c>
      <c r="E28" s="325">
        <v>219</v>
      </c>
      <c r="F28" s="326">
        <v>539</v>
      </c>
      <c r="G28" s="815">
        <v>150.75096</v>
      </c>
      <c r="H28" s="870">
        <v>1838.33665</v>
      </c>
      <c r="I28" s="292"/>
      <c r="J28" s="312"/>
      <c r="K28" s="292"/>
      <c r="L28" s="292"/>
      <c r="M28" s="312"/>
      <c r="N28" s="312"/>
      <c r="O28" s="312"/>
      <c r="P28" s="312"/>
      <c r="Q28" s="312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</row>
    <row r="29" spans="1:74" s="257" customFormat="1" ht="18" customHeight="1">
      <c r="A29" s="254"/>
      <c r="B29" s="323">
        <v>200</v>
      </c>
      <c r="C29" s="324" t="s">
        <v>170</v>
      </c>
      <c r="D29" s="991"/>
      <c r="E29" s="328"/>
      <c r="F29" s="329">
        <v>571</v>
      </c>
      <c r="G29" s="815">
        <v>104.80269</v>
      </c>
      <c r="H29" s="870">
        <v>2556.3819999999996</v>
      </c>
      <c r="I29" s="292"/>
      <c r="J29" s="312"/>
      <c r="K29" s="292"/>
      <c r="L29" s="292"/>
      <c r="M29" s="312"/>
      <c r="N29" s="312"/>
      <c r="O29" s="312"/>
      <c r="P29" s="312"/>
      <c r="Q29" s="312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</row>
    <row r="30" spans="1:19" s="257" customFormat="1" ht="18" customHeight="1" thickBot="1">
      <c r="A30" s="254"/>
      <c r="B30" s="330">
        <v>205</v>
      </c>
      <c r="C30" s="331" t="s">
        <v>171</v>
      </c>
      <c r="D30" s="992"/>
      <c r="E30" s="332"/>
      <c r="F30" s="333">
        <v>539</v>
      </c>
      <c r="G30" s="863">
        <v>98.75095999999999</v>
      </c>
      <c r="H30" s="871">
        <v>1548.33665</v>
      </c>
      <c r="I30" s="239"/>
      <c r="J30" s="251"/>
      <c r="K30" s="239"/>
      <c r="L30" s="292"/>
      <c r="M30" s="312"/>
      <c r="N30" s="312"/>
      <c r="O30" s="312"/>
      <c r="P30" s="312"/>
      <c r="Q30" s="312"/>
      <c r="R30" s="273"/>
      <c r="S30" s="273"/>
    </row>
    <row r="31" spans="1:19" s="241" customFormat="1" ht="18" customHeight="1" thickBot="1">
      <c r="A31" s="251"/>
      <c r="B31" s="335">
        <v>100</v>
      </c>
      <c r="C31" s="336" t="s">
        <v>172</v>
      </c>
      <c r="D31" s="993">
        <v>0</v>
      </c>
      <c r="E31" s="337" t="s">
        <v>173</v>
      </c>
      <c r="F31" s="302">
        <v>54</v>
      </c>
      <c r="G31" s="816">
        <v>378</v>
      </c>
      <c r="H31" s="872" t="s">
        <v>173</v>
      </c>
      <c r="I31" s="247"/>
      <c r="J31" s="251"/>
      <c r="K31" s="247"/>
      <c r="L31" s="265"/>
      <c r="M31" s="312"/>
      <c r="N31" s="339"/>
      <c r="O31" s="339"/>
      <c r="P31" s="339"/>
      <c r="Q31" s="312"/>
      <c r="R31" s="249"/>
      <c r="S31" s="249"/>
    </row>
    <row r="32" spans="1:19" s="241" customFormat="1" ht="18" customHeight="1" thickBot="1">
      <c r="A32" s="251"/>
      <c r="B32" s="335">
        <v>991</v>
      </c>
      <c r="C32" s="336" t="s">
        <v>174</v>
      </c>
      <c r="D32" s="994">
        <v>535.7147254006379</v>
      </c>
      <c r="E32" s="340">
        <v>1167</v>
      </c>
      <c r="F32" s="302">
        <v>911</v>
      </c>
      <c r="G32" s="816">
        <v>2606.80269</v>
      </c>
      <c r="H32" s="873">
        <v>2996.3819999999996</v>
      </c>
      <c r="I32" s="247"/>
      <c r="J32" s="251"/>
      <c r="K32" s="247"/>
      <c r="L32" s="265"/>
      <c r="M32" s="312"/>
      <c r="N32" s="339"/>
      <c r="O32" s="339"/>
      <c r="P32" s="339"/>
      <c r="Q32" s="312"/>
      <c r="R32" s="249"/>
      <c r="S32" s="249"/>
    </row>
    <row r="33" spans="1:19" s="241" customFormat="1" ht="18" customHeight="1">
      <c r="A33" s="251"/>
      <c r="B33" s="299">
        <v>30</v>
      </c>
      <c r="C33" s="342" t="s">
        <v>175</v>
      </c>
      <c r="D33" s="995">
        <v>219.3197</v>
      </c>
      <c r="E33" s="320">
        <v>76</v>
      </c>
      <c r="F33" s="343">
        <v>81</v>
      </c>
      <c r="G33" s="839">
        <v>924.5889499999998</v>
      </c>
      <c r="H33" s="874">
        <v>363.74834</v>
      </c>
      <c r="I33" s="247"/>
      <c r="J33" s="251"/>
      <c r="K33" s="247"/>
      <c r="L33" s="265"/>
      <c r="M33" s="312"/>
      <c r="N33" s="339"/>
      <c r="O33" s="339"/>
      <c r="P33" s="339"/>
      <c r="Q33" s="312"/>
      <c r="R33" s="249"/>
      <c r="S33" s="249"/>
    </row>
    <row r="34" spans="1:19" s="257" customFormat="1" ht="18" customHeight="1">
      <c r="A34" s="254"/>
      <c r="B34" s="323">
        <v>35</v>
      </c>
      <c r="C34" s="346" t="s">
        <v>176</v>
      </c>
      <c r="D34" s="996">
        <v>206.78529999999998</v>
      </c>
      <c r="E34" s="325">
        <v>63</v>
      </c>
      <c r="F34" s="347">
        <v>63</v>
      </c>
      <c r="G34" s="864">
        <v>787.05113</v>
      </c>
      <c r="H34" s="875">
        <v>337.95348</v>
      </c>
      <c r="I34" s="239"/>
      <c r="J34" s="254"/>
      <c r="K34" s="239"/>
      <c r="L34" s="292"/>
      <c r="M34" s="349"/>
      <c r="N34" s="350"/>
      <c r="O34" s="350"/>
      <c r="P34" s="350"/>
      <c r="Q34" s="349"/>
      <c r="R34" s="273"/>
      <c r="S34" s="273"/>
    </row>
    <row r="35" spans="1:19" s="257" customFormat="1" ht="18" customHeight="1">
      <c r="A35" s="254"/>
      <c r="B35" s="323">
        <v>300</v>
      </c>
      <c r="C35" s="324" t="s">
        <v>170</v>
      </c>
      <c r="D35" s="991"/>
      <c r="E35" s="328"/>
      <c r="F35" s="351">
        <v>81</v>
      </c>
      <c r="G35" s="864">
        <v>64.58894999999984</v>
      </c>
      <c r="H35" s="875">
        <v>327.74834</v>
      </c>
      <c r="I35" s="239"/>
      <c r="J35" s="254"/>
      <c r="K35" s="239"/>
      <c r="L35" s="292"/>
      <c r="M35" s="349"/>
      <c r="N35" s="350"/>
      <c r="O35" s="350"/>
      <c r="P35" s="350"/>
      <c r="Q35" s="349"/>
      <c r="R35" s="273"/>
      <c r="S35" s="273"/>
    </row>
    <row r="36" spans="1:19" s="257" customFormat="1" ht="18" customHeight="1" thickBot="1">
      <c r="A36" s="254"/>
      <c r="B36" s="330">
        <v>305</v>
      </c>
      <c r="C36" s="331" t="s">
        <v>171</v>
      </c>
      <c r="D36" s="992"/>
      <c r="E36" s="332"/>
      <c r="F36" s="352">
        <v>63</v>
      </c>
      <c r="G36" s="865">
        <v>56.051129999999944</v>
      </c>
      <c r="H36" s="876">
        <v>303.95348</v>
      </c>
      <c r="I36" s="239"/>
      <c r="J36" s="254"/>
      <c r="K36" s="239"/>
      <c r="L36" s="292"/>
      <c r="M36" s="349"/>
      <c r="N36" s="350"/>
      <c r="O36" s="350"/>
      <c r="P36" s="350"/>
      <c r="Q36" s="349"/>
      <c r="R36" s="273"/>
      <c r="S36" s="273"/>
    </row>
    <row r="37" spans="1:19" s="241" customFormat="1" ht="18" customHeight="1" thickBot="1">
      <c r="A37" s="251"/>
      <c r="B37" s="335">
        <v>40</v>
      </c>
      <c r="C37" s="354" t="s">
        <v>177</v>
      </c>
      <c r="D37" s="553">
        <v>0</v>
      </c>
      <c r="E37" s="337" t="s">
        <v>173</v>
      </c>
      <c r="F37" s="355">
        <v>25</v>
      </c>
      <c r="G37" s="866">
        <v>384</v>
      </c>
      <c r="H37" s="872" t="s">
        <v>173</v>
      </c>
      <c r="I37" s="247"/>
      <c r="J37" s="251"/>
      <c r="K37" s="247"/>
      <c r="L37" s="265"/>
      <c r="M37" s="312"/>
      <c r="N37" s="339"/>
      <c r="O37" s="339"/>
      <c r="P37" s="339"/>
      <c r="Q37" s="312"/>
      <c r="R37" s="249"/>
      <c r="S37" s="249"/>
    </row>
    <row r="38" spans="1:19" s="241" customFormat="1" ht="18" customHeight="1">
      <c r="A38" s="251"/>
      <c r="B38" s="299">
        <v>50</v>
      </c>
      <c r="C38" s="342" t="s">
        <v>178</v>
      </c>
      <c r="D38" s="995">
        <v>316.3950254006379</v>
      </c>
      <c r="E38" s="320">
        <v>1091</v>
      </c>
      <c r="F38" s="344">
        <v>805</v>
      </c>
      <c r="G38" s="839">
        <v>1298.2137400000001</v>
      </c>
      <c r="H38" s="874">
        <v>2632.6336599999995</v>
      </c>
      <c r="I38" s="247"/>
      <c r="J38" s="251"/>
      <c r="K38" s="247"/>
      <c r="L38" s="265"/>
      <c r="M38" s="312"/>
      <c r="N38" s="339"/>
      <c r="O38" s="339"/>
      <c r="P38" s="339"/>
      <c r="Q38" s="312"/>
      <c r="R38" s="249"/>
      <c r="S38" s="249"/>
    </row>
    <row r="39" spans="1:19" s="241" customFormat="1" ht="18" customHeight="1">
      <c r="A39" s="251"/>
      <c r="B39" s="356">
        <v>53</v>
      </c>
      <c r="C39" s="357" t="s">
        <v>179</v>
      </c>
      <c r="D39" s="997">
        <v>65.39646764999999</v>
      </c>
      <c r="E39" s="358">
        <v>86</v>
      </c>
      <c r="F39" s="359"/>
      <c r="G39" s="760">
        <v>295</v>
      </c>
      <c r="H39" s="877">
        <v>21</v>
      </c>
      <c r="I39" s="247"/>
      <c r="J39" s="251"/>
      <c r="K39" s="247"/>
      <c r="L39" s="265"/>
      <c r="M39" s="312"/>
      <c r="N39" s="339"/>
      <c r="O39" s="339"/>
      <c r="P39" s="339"/>
      <c r="Q39" s="312"/>
      <c r="R39" s="249"/>
      <c r="S39" s="249"/>
    </row>
    <row r="40" spans="1:19" s="241" customFormat="1" ht="18" customHeight="1">
      <c r="A40" s="251"/>
      <c r="B40" s="356">
        <v>55</v>
      </c>
      <c r="C40" s="357" t="s">
        <v>180</v>
      </c>
      <c r="D40" s="997">
        <v>3.44191935</v>
      </c>
      <c r="E40" s="362" t="s">
        <v>173</v>
      </c>
      <c r="F40" s="363"/>
      <c r="G40" s="760">
        <v>12</v>
      </c>
      <c r="H40" s="877" t="s">
        <v>173</v>
      </c>
      <c r="I40" s="247"/>
      <c r="J40" s="251"/>
      <c r="K40" s="247"/>
      <c r="L40" s="265"/>
      <c r="M40" s="312"/>
      <c r="N40" s="339"/>
      <c r="O40" s="339"/>
      <c r="P40" s="339"/>
      <c r="Q40" s="312"/>
      <c r="R40" s="249"/>
      <c r="S40" s="249"/>
    </row>
    <row r="41" spans="1:19" s="241" customFormat="1" ht="18" customHeight="1">
      <c r="A41" s="251"/>
      <c r="B41" s="356">
        <v>65</v>
      </c>
      <c r="C41" s="357" t="s">
        <v>181</v>
      </c>
      <c r="D41" s="997"/>
      <c r="E41" s="358">
        <v>286</v>
      </c>
      <c r="F41" s="363"/>
      <c r="G41" s="867"/>
      <c r="H41" s="878"/>
      <c r="I41" s="247"/>
      <c r="J41" s="251"/>
      <c r="K41" s="247"/>
      <c r="L41" s="265"/>
      <c r="M41" s="312"/>
      <c r="N41" s="339"/>
      <c r="O41" s="339"/>
      <c r="P41" s="339"/>
      <c r="Q41" s="312"/>
      <c r="R41" s="249"/>
      <c r="S41" s="249"/>
    </row>
    <row r="42" spans="1:19" s="241" customFormat="1" ht="18" customHeight="1">
      <c r="A42" s="251"/>
      <c r="B42" s="356">
        <v>70</v>
      </c>
      <c r="C42" s="357" t="s">
        <v>182</v>
      </c>
      <c r="D42" s="997">
        <v>247.55663840063792</v>
      </c>
      <c r="E42" s="358">
        <v>719</v>
      </c>
      <c r="F42" s="360">
        <v>805</v>
      </c>
      <c r="G42" s="760">
        <v>991.2137400000001</v>
      </c>
      <c r="H42" s="877">
        <v>2611.6336599999995</v>
      </c>
      <c r="I42" s="247"/>
      <c r="J42" s="251"/>
      <c r="K42" s="247"/>
      <c r="L42" s="265"/>
      <c r="M42" s="312"/>
      <c r="N42" s="339"/>
      <c r="O42" s="339"/>
      <c r="P42" s="339"/>
      <c r="Q42" s="312"/>
      <c r="R42" s="249"/>
      <c r="S42" s="249"/>
    </row>
    <row r="43" spans="1:19" s="257" customFormat="1" ht="18" customHeight="1" thickBot="1">
      <c r="A43" s="254"/>
      <c r="B43" s="365">
        <v>73</v>
      </c>
      <c r="C43" s="366" t="s">
        <v>183</v>
      </c>
      <c r="D43" s="998">
        <v>70.81843326629742</v>
      </c>
      <c r="E43" s="367"/>
      <c r="F43" s="368">
        <v>805</v>
      </c>
      <c r="G43" s="840">
        <v>418.21374000000014</v>
      </c>
      <c r="H43" s="879">
        <v>2236.6336599999995</v>
      </c>
      <c r="I43" s="239"/>
      <c r="J43" s="254"/>
      <c r="K43" s="239"/>
      <c r="L43" s="292"/>
      <c r="M43" s="349"/>
      <c r="N43" s="350"/>
      <c r="O43" s="350"/>
      <c r="P43" s="350"/>
      <c r="Q43" s="349"/>
      <c r="R43" s="273"/>
      <c r="S43" s="273"/>
    </row>
    <row r="44" spans="1:42" s="257" customFormat="1" ht="18" customHeight="1">
      <c r="A44" s="254"/>
      <c r="B44" s="370"/>
      <c r="C44" s="252"/>
      <c r="D44" s="252"/>
      <c r="E44" s="349"/>
      <c r="F44" s="350"/>
      <c r="G44" s="350"/>
      <c r="H44" s="350"/>
      <c r="I44" s="292"/>
      <c r="J44" s="349"/>
      <c r="K44" s="292"/>
      <c r="L44" s="292"/>
      <c r="M44" s="349"/>
      <c r="N44" s="350"/>
      <c r="O44" s="350"/>
      <c r="P44" s="350"/>
      <c r="Q44" s="349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</row>
    <row r="45" spans="1:36" s="257" customFormat="1" ht="18" customHeight="1">
      <c r="A45" s="251" t="s">
        <v>184</v>
      </c>
      <c r="B45" s="260"/>
      <c r="C45" s="307"/>
      <c r="D45" s="307"/>
      <c r="E45" s="349"/>
      <c r="F45" s="350"/>
      <c r="G45" s="350"/>
      <c r="H45" s="350"/>
      <c r="I45" s="292"/>
      <c r="J45" s="349"/>
      <c r="K45" s="292"/>
      <c r="L45" s="292"/>
      <c r="M45" s="349"/>
      <c r="N45" s="350"/>
      <c r="O45" s="350"/>
      <c r="P45" s="350"/>
      <c r="Q45" s="349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</row>
    <row r="46" spans="1:19" s="257" customFormat="1" ht="18" customHeight="1" thickBot="1">
      <c r="A46" s="349"/>
      <c r="B46" s="370"/>
      <c r="C46" s="252"/>
      <c r="D46" s="252"/>
      <c r="E46" s="349"/>
      <c r="F46" s="350"/>
      <c r="G46" s="350"/>
      <c r="H46" s="350"/>
      <c r="I46" s="292"/>
      <c r="J46" s="349"/>
      <c r="K46" s="292"/>
      <c r="L46" s="292"/>
      <c r="M46" s="349"/>
      <c r="N46" s="350"/>
      <c r="O46" s="350"/>
      <c r="P46" s="350"/>
      <c r="Q46" s="349"/>
      <c r="R46" s="273"/>
      <c r="S46" s="273"/>
    </row>
    <row r="47" spans="1:19" s="241" customFormat="1" ht="18" customHeight="1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-29</v>
      </c>
      <c r="G47" s="373">
        <v>6</v>
      </c>
      <c r="H47" s="374" t="s">
        <v>173</v>
      </c>
      <c r="I47" s="247"/>
      <c r="J47" s="251"/>
      <c r="K47" s="247"/>
      <c r="L47" s="265"/>
      <c r="M47" s="312"/>
      <c r="N47" s="339"/>
      <c r="O47" s="339"/>
      <c r="P47" s="339"/>
      <c r="Q47" s="312"/>
      <c r="R47" s="249"/>
      <c r="S47" s="249"/>
    </row>
    <row r="48" spans="1:19" s="241" customFormat="1" ht="18" customHeight="1">
      <c r="A48" s="251"/>
      <c r="B48" s="356">
        <v>80</v>
      </c>
      <c r="C48" s="375" t="s">
        <v>188</v>
      </c>
      <c r="D48" s="470">
        <v>1.5774404947380432</v>
      </c>
      <c r="E48" s="460">
        <v>0.7250229147571036</v>
      </c>
      <c r="F48" s="461">
        <v>0.3552795031055901</v>
      </c>
      <c r="G48" s="461">
        <v>1.5752413774329639</v>
      </c>
      <c r="H48" s="462">
        <v>0.0030387820840974897</v>
      </c>
      <c r="I48" s="247"/>
      <c r="J48" s="251"/>
      <c r="K48" s="247"/>
      <c r="L48" s="265"/>
      <c r="M48" s="312"/>
      <c r="N48" s="339"/>
      <c r="O48" s="339"/>
      <c r="P48" s="339"/>
      <c r="Q48" s="312"/>
      <c r="R48" s="249"/>
      <c r="S48" s="249"/>
    </row>
    <row r="49" spans="1:19" s="241" customFormat="1" ht="18" customHeight="1" thickBot="1">
      <c r="A49" s="251"/>
      <c r="B49" s="259">
        <v>90</v>
      </c>
      <c r="C49" s="376" t="s">
        <v>189</v>
      </c>
      <c r="D49" s="488">
        <v>4.127457374381239</v>
      </c>
      <c r="E49" s="377">
        <v>11.987129257598239</v>
      </c>
      <c r="F49" s="378">
        <v>13.420916623597472</v>
      </c>
      <c r="G49" s="379">
        <v>16.5262886391677</v>
      </c>
      <c r="H49" s="380">
        <v>43.5431935042849</v>
      </c>
      <c r="I49" s="247"/>
      <c r="J49" s="251"/>
      <c r="K49" s="247"/>
      <c r="L49" s="265"/>
      <c r="M49" s="312"/>
      <c r="N49" s="339"/>
      <c r="O49" s="339"/>
      <c r="P49" s="339"/>
      <c r="Q49" s="312"/>
      <c r="R49" s="249"/>
      <c r="S49" s="249"/>
    </row>
    <row r="50" spans="1:19" s="257" customFormat="1" ht="20.25" customHeight="1">
      <c r="A50" s="254"/>
      <c r="B50" s="260"/>
      <c r="C50" s="588" t="s">
        <v>190</v>
      </c>
      <c r="D50" s="252"/>
      <c r="E50" s="349"/>
      <c r="F50" s="350"/>
      <c r="G50" s="350"/>
      <c r="H50" s="350"/>
      <c r="I50" s="239"/>
      <c r="J50" s="254"/>
      <c r="K50" s="239"/>
      <c r="L50" s="292"/>
      <c r="M50" s="349"/>
      <c r="N50" s="350"/>
      <c r="O50" s="350"/>
      <c r="P50" s="350"/>
      <c r="Q50" s="349"/>
      <c r="R50" s="273"/>
      <c r="S50" s="273"/>
    </row>
    <row r="51" spans="1:19" s="257" customFormat="1" ht="19.5" customHeight="1">
      <c r="A51" s="254"/>
      <c r="B51" s="286"/>
      <c r="C51" s="524" t="s">
        <v>83</v>
      </c>
      <c r="D51" s="612">
        <v>59978</v>
      </c>
      <c r="E51" s="755">
        <v>59978</v>
      </c>
      <c r="F51" s="755">
        <v>59978</v>
      </c>
      <c r="G51" s="755">
        <v>59978</v>
      </c>
      <c r="H51" s="755">
        <v>59978</v>
      </c>
      <c r="I51" s="504"/>
      <c r="J51" s="254"/>
      <c r="K51" s="239"/>
      <c r="L51" s="292"/>
      <c r="M51" s="349"/>
      <c r="N51" s="350"/>
      <c r="O51" s="350"/>
      <c r="P51" s="350"/>
      <c r="Q51" s="349"/>
      <c r="R51" s="273"/>
      <c r="S51" s="273"/>
    </row>
    <row r="52" spans="1:19" s="257" customFormat="1" ht="18" customHeight="1">
      <c r="A52" s="254"/>
      <c r="B52" s="264"/>
      <c r="C52" s="513" t="s">
        <v>195</v>
      </c>
      <c r="E52" s="268"/>
      <c r="F52" s="286"/>
      <c r="G52" s="424"/>
      <c r="H52" s="424"/>
      <c r="I52" s="266"/>
      <c r="J52" s="349"/>
      <c r="K52" s="292"/>
      <c r="L52" s="292"/>
      <c r="M52" s="349"/>
      <c r="N52" s="350"/>
      <c r="O52" s="350"/>
      <c r="P52" s="350"/>
      <c r="Q52" s="349"/>
      <c r="R52" s="273"/>
      <c r="S52" s="273"/>
    </row>
    <row r="53" spans="1:19" s="257" customFormat="1" ht="19.5" customHeight="1">
      <c r="A53" s="254"/>
      <c r="B53" s="530"/>
      <c r="D53" s="514"/>
      <c r="E53" s="514"/>
      <c r="F53" s="390"/>
      <c r="G53" s="403"/>
      <c r="H53" s="609"/>
      <c r="I53" s="504"/>
      <c r="J53" s="239"/>
      <c r="K53" s="239"/>
      <c r="L53" s="292"/>
      <c r="M53" s="292"/>
      <c r="N53" s="292"/>
      <c r="O53" s="292"/>
      <c r="P53" s="292"/>
      <c r="Q53" s="292"/>
      <c r="R53" s="273"/>
      <c r="S53" s="273"/>
    </row>
    <row r="54" spans="1:19" ht="19.5" customHeight="1">
      <c r="A54" s="254"/>
      <c r="B54" s="514"/>
      <c r="C54" s="509"/>
      <c r="D54" s="524"/>
      <c r="E54" s="509"/>
      <c r="F54" s="390"/>
      <c r="G54" s="610"/>
      <c r="H54" s="611"/>
      <c r="I54" s="515"/>
      <c r="J54" s="254"/>
      <c r="K54" s="239"/>
      <c r="L54" s="292"/>
      <c r="M54" s="387"/>
      <c r="N54" s="382"/>
      <c r="O54" s="298"/>
      <c r="P54" s="349"/>
      <c r="Q54" s="349"/>
      <c r="R54" s="388"/>
      <c r="S54" s="388"/>
    </row>
    <row r="55" spans="1:19" ht="19.5" customHeight="1">
      <c r="A55" s="254"/>
      <c r="B55" s="589"/>
      <c r="C55" s="509"/>
      <c r="D55" s="513"/>
      <c r="E55" s="515"/>
      <c r="F55" s="515"/>
      <c r="G55" s="515"/>
      <c r="H55" s="515"/>
      <c r="I55" s="515"/>
      <c r="J55" s="254"/>
      <c r="K55" s="384"/>
      <c r="L55" s="349"/>
      <c r="M55" s="349"/>
      <c r="N55" s="349"/>
      <c r="O55" s="349"/>
      <c r="P55" s="349"/>
      <c r="Q55" s="349"/>
      <c r="R55" s="388"/>
      <c r="S55" s="388"/>
    </row>
    <row r="56" spans="2:19" ht="19.5" customHeight="1">
      <c r="B56" s="510"/>
      <c r="C56" s="409"/>
      <c r="D56" s="409"/>
      <c r="E56" s="409"/>
      <c r="F56" s="409"/>
      <c r="G56" s="266"/>
      <c r="H56" s="504"/>
      <c r="I56" s="515"/>
      <c r="J56" s="254"/>
      <c r="K56" s="384"/>
      <c r="L56" s="349"/>
      <c r="M56" s="349"/>
      <c r="N56" s="349"/>
      <c r="O56" s="349"/>
      <c r="P56" s="349"/>
      <c r="Q56" s="349"/>
      <c r="R56" s="388"/>
      <c r="S56" s="388"/>
    </row>
    <row r="57" spans="1:19" ht="19.5" customHeight="1">
      <c r="A57" s="241"/>
      <c r="B57" s="504"/>
      <c r="C57" s="266"/>
      <c r="D57" s="266"/>
      <c r="E57" s="590"/>
      <c r="F57" s="441"/>
      <c r="G57" s="266"/>
      <c r="H57" s="504"/>
      <c r="I57" s="515"/>
      <c r="J57" s="254"/>
      <c r="K57" s="384"/>
      <c r="L57" s="349"/>
      <c r="M57" s="349"/>
      <c r="N57" s="349"/>
      <c r="O57" s="349"/>
      <c r="P57" s="349"/>
      <c r="Q57" s="349"/>
      <c r="R57" s="388"/>
      <c r="S57" s="388"/>
    </row>
    <row r="58" spans="1:19" ht="19.5" customHeight="1">
      <c r="A58" s="241"/>
      <c r="B58" s="591"/>
      <c r="C58" s="511"/>
      <c r="D58" s="511"/>
      <c r="E58" s="266"/>
      <c r="F58" s="409"/>
      <c r="G58" s="287"/>
      <c r="H58" s="504"/>
      <c r="I58" s="509"/>
      <c r="K58" s="393"/>
      <c r="L58" s="349"/>
      <c r="M58" s="388"/>
      <c r="N58" s="388"/>
      <c r="O58" s="388"/>
      <c r="P58" s="388"/>
      <c r="Q58" s="388"/>
      <c r="R58" s="388"/>
      <c r="S58" s="388"/>
    </row>
    <row r="59" spans="1:19" ht="19.5" customHeight="1">
      <c r="A59" s="266"/>
      <c r="B59" s="266"/>
      <c r="C59" s="266"/>
      <c r="D59" s="266"/>
      <c r="E59" s="445"/>
      <c r="F59" s="445"/>
      <c r="G59" s="287"/>
      <c r="H59" s="504"/>
      <c r="I59" s="509"/>
      <c r="K59" s="393"/>
      <c r="L59" s="349"/>
      <c r="M59" s="388"/>
      <c r="N59" s="388"/>
      <c r="O59" s="388"/>
      <c r="P59" s="388"/>
      <c r="Q59" s="388"/>
      <c r="R59" s="388"/>
      <c r="S59" s="388"/>
    </row>
    <row r="60" spans="1:19" ht="19.5" customHeight="1">
      <c r="A60" s="282"/>
      <c r="B60" s="395"/>
      <c r="C60" s="267"/>
      <c r="D60" s="267"/>
      <c r="E60" s="403"/>
      <c r="F60" s="282"/>
      <c r="G60" s="267"/>
      <c r="H60" s="514"/>
      <c r="I60" s="509"/>
      <c r="K60" s="393"/>
      <c r="L60" s="349"/>
      <c r="M60" s="388"/>
      <c r="N60" s="388"/>
      <c r="O60" s="388"/>
      <c r="P60" s="388"/>
      <c r="Q60" s="388"/>
      <c r="R60" s="388"/>
      <c r="S60" s="388"/>
    </row>
    <row r="61" spans="1:19" ht="19.5" customHeight="1">
      <c r="A61" s="267"/>
      <c r="B61" s="395"/>
      <c r="C61" s="268"/>
      <c r="D61" s="268"/>
      <c r="E61" s="282"/>
      <c r="F61" s="282"/>
      <c r="G61" s="282"/>
      <c r="H61" s="267"/>
      <c r="I61" s="509"/>
      <c r="K61" s="393"/>
      <c r="L61" s="349"/>
      <c r="M61" s="388"/>
      <c r="N61" s="388"/>
      <c r="O61" s="388"/>
      <c r="P61" s="388"/>
      <c r="Q61" s="388"/>
      <c r="R61" s="388"/>
      <c r="S61" s="388"/>
    </row>
    <row r="62" spans="1:19" ht="19.5" customHeight="1">
      <c r="A62" s="268"/>
      <c r="B62" s="286"/>
      <c r="C62" s="286"/>
      <c r="D62" s="286"/>
      <c r="E62" s="286"/>
      <c r="F62" s="286"/>
      <c r="G62" s="286"/>
      <c r="H62" s="286"/>
      <c r="I62" s="509"/>
      <c r="K62" s="393"/>
      <c r="L62" s="349"/>
      <c r="M62" s="388"/>
      <c r="N62" s="388"/>
      <c r="O62" s="388"/>
      <c r="P62" s="388"/>
      <c r="Q62" s="388"/>
      <c r="R62" s="388"/>
      <c r="S62" s="388"/>
    </row>
    <row r="63" spans="1:19" ht="19.5" customHeight="1">
      <c r="A63" s="268"/>
      <c r="B63" s="286"/>
      <c r="C63" s="286"/>
      <c r="D63" s="286"/>
      <c r="E63" s="286"/>
      <c r="F63" s="286"/>
      <c r="G63" s="286"/>
      <c r="H63" s="286"/>
      <c r="I63" s="509"/>
      <c r="K63" s="393"/>
      <c r="L63" s="349"/>
      <c r="M63" s="388"/>
      <c r="N63" s="388"/>
      <c r="O63" s="388"/>
      <c r="P63" s="388"/>
      <c r="Q63" s="388"/>
      <c r="R63" s="388"/>
      <c r="S63" s="388"/>
    </row>
    <row r="64" spans="1:19" ht="15.75">
      <c r="A64" s="268"/>
      <c r="B64" s="286"/>
      <c r="C64" s="286"/>
      <c r="D64" s="286"/>
      <c r="E64" s="286"/>
      <c r="F64" s="286"/>
      <c r="G64" s="286"/>
      <c r="H64" s="286"/>
      <c r="I64" s="509"/>
      <c r="K64" s="393"/>
      <c r="L64" s="349"/>
      <c r="M64" s="388"/>
      <c r="N64" s="388"/>
      <c r="O64" s="388"/>
      <c r="P64" s="388"/>
      <c r="Q64" s="388"/>
      <c r="R64" s="388"/>
      <c r="S64" s="388"/>
    </row>
    <row r="65" spans="1:19" ht="15.75">
      <c r="A65" s="268"/>
      <c r="B65" s="286"/>
      <c r="C65" s="286"/>
      <c r="D65" s="286"/>
      <c r="E65" s="286"/>
      <c r="F65" s="286"/>
      <c r="G65" s="286"/>
      <c r="H65" s="286"/>
      <c r="I65" s="509"/>
      <c r="K65" s="393"/>
      <c r="L65" s="349"/>
      <c r="M65" s="388"/>
      <c r="N65" s="388"/>
      <c r="O65" s="388"/>
      <c r="P65" s="388"/>
      <c r="Q65" s="388"/>
      <c r="R65" s="388"/>
      <c r="S65" s="388"/>
    </row>
    <row r="66" spans="1:19" ht="15.75">
      <c r="A66" s="282"/>
      <c r="B66" s="264"/>
      <c r="C66" s="268"/>
      <c r="D66" s="268"/>
      <c r="E66" s="286"/>
      <c r="F66" s="286"/>
      <c r="G66" s="286"/>
      <c r="H66" s="286"/>
      <c r="I66" s="509"/>
      <c r="K66" s="393"/>
      <c r="L66" s="349"/>
      <c r="M66" s="388"/>
      <c r="N66" s="388"/>
      <c r="O66" s="388"/>
      <c r="P66" s="388"/>
      <c r="Q66" s="388"/>
      <c r="R66" s="388"/>
      <c r="S66" s="388"/>
    </row>
    <row r="67" spans="1:19" ht="15.75">
      <c r="A67" s="267"/>
      <c r="B67" s="264"/>
      <c r="C67" s="268"/>
      <c r="D67" s="268"/>
      <c r="E67" s="286"/>
      <c r="F67" s="286"/>
      <c r="G67" s="286"/>
      <c r="H67" s="286"/>
      <c r="I67" s="509"/>
      <c r="K67" s="393"/>
      <c r="L67" s="349"/>
      <c r="M67" s="388"/>
      <c r="N67" s="388"/>
      <c r="O67" s="388"/>
      <c r="P67" s="388"/>
      <c r="Q67" s="388"/>
      <c r="R67" s="388"/>
      <c r="S67" s="388"/>
    </row>
    <row r="68" spans="1:19" ht="15.75">
      <c r="A68" s="397"/>
      <c r="B68" s="398"/>
      <c r="C68" s="296"/>
      <c r="D68" s="296"/>
      <c r="E68" s="296"/>
      <c r="F68" s="266"/>
      <c r="G68" s="296"/>
      <c r="H68" s="296"/>
      <c r="I68" s="509"/>
      <c r="K68" s="393"/>
      <c r="L68" s="349"/>
      <c r="M68" s="388"/>
      <c r="N68" s="388"/>
      <c r="O68" s="388"/>
      <c r="P68" s="388"/>
      <c r="Q68" s="388"/>
      <c r="R68" s="388"/>
      <c r="S68" s="388"/>
    </row>
    <row r="69" spans="1:19" ht="15.75">
      <c r="A69" s="282"/>
      <c r="B69" s="286"/>
      <c r="C69" s="399"/>
      <c r="D69" s="399"/>
      <c r="E69" s="305"/>
      <c r="F69" s="266"/>
      <c r="G69" s="305"/>
      <c r="H69" s="305"/>
      <c r="I69" s="509"/>
      <c r="K69" s="393"/>
      <c r="L69" s="349"/>
      <c r="M69" s="388"/>
      <c r="N69" s="388"/>
      <c r="O69" s="388"/>
      <c r="P69" s="388"/>
      <c r="Q69" s="388"/>
      <c r="R69" s="388"/>
      <c r="S69" s="388"/>
    </row>
    <row r="70" spans="1:19" ht="15.75">
      <c r="A70" s="282"/>
      <c r="B70" s="286"/>
      <c r="C70" s="282"/>
      <c r="D70" s="282"/>
      <c r="E70" s="282"/>
      <c r="F70" s="266"/>
      <c r="G70" s="282"/>
      <c r="H70" s="282"/>
      <c r="I70" s="509"/>
      <c r="K70" s="393"/>
      <c r="L70" s="349"/>
      <c r="M70" s="388"/>
      <c r="N70" s="388"/>
      <c r="O70" s="388"/>
      <c r="P70" s="388"/>
      <c r="Q70" s="388"/>
      <c r="R70" s="388"/>
      <c r="S70" s="388"/>
    </row>
    <row r="71" spans="1:19" ht="15.75">
      <c r="A71" s="400"/>
      <c r="B71" s="400"/>
      <c r="C71" s="400"/>
      <c r="D71" s="400"/>
      <c r="E71" s="400"/>
      <c r="F71" s="400"/>
      <c r="G71" s="400"/>
      <c r="H71" s="400"/>
      <c r="I71" s="509"/>
      <c r="K71" s="393"/>
      <c r="L71" s="349"/>
      <c r="M71" s="388"/>
      <c r="N71" s="388"/>
      <c r="O71" s="388"/>
      <c r="P71" s="388"/>
      <c r="Q71" s="388"/>
      <c r="R71" s="388"/>
      <c r="S71" s="388"/>
    </row>
    <row r="72" spans="1:19" ht="15.75">
      <c r="A72" s="400"/>
      <c r="B72" s="400"/>
      <c r="C72" s="400"/>
      <c r="D72" s="400"/>
      <c r="E72" s="400"/>
      <c r="F72" s="400"/>
      <c r="G72" s="400"/>
      <c r="H72" s="400"/>
      <c r="I72" s="509"/>
      <c r="K72" s="393"/>
      <c r="L72" s="349"/>
      <c r="M72" s="388"/>
      <c r="N72" s="388"/>
      <c r="O72" s="388"/>
      <c r="P72" s="388"/>
      <c r="Q72" s="388"/>
      <c r="R72" s="388"/>
      <c r="S72" s="388"/>
    </row>
    <row r="73" spans="1:19" ht="15.75">
      <c r="A73" s="400"/>
      <c r="B73" s="400"/>
      <c r="C73" s="400"/>
      <c r="D73" s="400"/>
      <c r="E73" s="400"/>
      <c r="F73" s="400"/>
      <c r="G73" s="400"/>
      <c r="H73" s="400"/>
      <c r="I73" s="509"/>
      <c r="K73" s="393"/>
      <c r="L73" s="349"/>
      <c r="M73" s="388"/>
      <c r="N73" s="388"/>
      <c r="O73" s="388"/>
      <c r="P73" s="388"/>
      <c r="Q73" s="388"/>
      <c r="R73" s="388"/>
      <c r="S73" s="388"/>
    </row>
    <row r="74" spans="1:19" ht="15.75">
      <c r="A74" s="282"/>
      <c r="B74" s="264"/>
      <c r="C74" s="282"/>
      <c r="D74" s="282"/>
      <c r="E74" s="282"/>
      <c r="F74" s="282"/>
      <c r="G74" s="282"/>
      <c r="H74" s="282"/>
      <c r="I74" s="509"/>
      <c r="K74" s="393"/>
      <c r="L74" s="349"/>
      <c r="M74" s="388"/>
      <c r="N74" s="388"/>
      <c r="O74" s="388"/>
      <c r="P74" s="388"/>
      <c r="Q74" s="388"/>
      <c r="R74" s="388"/>
      <c r="S74" s="388"/>
    </row>
    <row r="75" spans="1:19" ht="15.75">
      <c r="A75" s="282"/>
      <c r="B75" s="264"/>
      <c r="C75" s="401"/>
      <c r="D75" s="401"/>
      <c r="E75" s="282"/>
      <c r="F75" s="282"/>
      <c r="G75" s="282"/>
      <c r="H75" s="282"/>
      <c r="I75" s="509"/>
      <c r="K75" s="393"/>
      <c r="L75" s="349"/>
      <c r="M75" s="388"/>
      <c r="N75" s="388"/>
      <c r="O75" s="388"/>
      <c r="P75" s="388"/>
      <c r="Q75" s="388"/>
      <c r="R75" s="388"/>
      <c r="S75" s="388"/>
    </row>
    <row r="76" spans="1:19" ht="15.75">
      <c r="A76" s="282"/>
      <c r="B76" s="264"/>
      <c r="C76" s="401"/>
      <c r="D76" s="401"/>
      <c r="E76" s="282"/>
      <c r="F76" s="282"/>
      <c r="G76" s="282"/>
      <c r="H76" s="282"/>
      <c r="I76" s="509"/>
      <c r="K76" s="393"/>
      <c r="L76" s="349"/>
      <c r="M76" s="388"/>
      <c r="N76" s="388"/>
      <c r="O76" s="388"/>
      <c r="P76" s="388"/>
      <c r="Q76" s="388"/>
      <c r="R76" s="388"/>
      <c r="S76" s="388"/>
    </row>
    <row r="77" spans="1:19" ht="15.75">
      <c r="A77" s="282"/>
      <c r="B77" s="264"/>
      <c r="C77" s="282"/>
      <c r="D77" s="282"/>
      <c r="E77" s="282"/>
      <c r="F77" s="282"/>
      <c r="G77" s="282"/>
      <c r="H77" s="282"/>
      <c r="I77" s="509"/>
      <c r="K77" s="393"/>
      <c r="L77" s="349"/>
      <c r="M77" s="388"/>
      <c r="N77" s="388"/>
      <c r="O77" s="388"/>
      <c r="P77" s="388"/>
      <c r="Q77" s="388"/>
      <c r="R77" s="388"/>
      <c r="S77" s="388"/>
    </row>
    <row r="78" spans="1:19" ht="15.75">
      <c r="A78" s="282"/>
      <c r="B78" s="264"/>
      <c r="C78" s="402"/>
      <c r="D78" s="402"/>
      <c r="E78" s="268"/>
      <c r="F78" s="268"/>
      <c r="G78" s="268"/>
      <c r="H78" s="268"/>
      <c r="I78" s="509"/>
      <c r="K78" s="393"/>
      <c r="L78" s="349"/>
      <c r="M78" s="388"/>
      <c r="N78" s="388"/>
      <c r="O78" s="388"/>
      <c r="P78" s="388"/>
      <c r="Q78" s="388"/>
      <c r="R78" s="388"/>
      <c r="S78" s="388"/>
    </row>
    <row r="79" spans="1:19" ht="15.75">
      <c r="A79" s="282"/>
      <c r="B79" s="264"/>
      <c r="C79" s="403"/>
      <c r="D79" s="403"/>
      <c r="E79" s="268"/>
      <c r="F79" s="268"/>
      <c r="G79" s="268"/>
      <c r="H79" s="268"/>
      <c r="I79" s="509"/>
      <c r="K79" s="393"/>
      <c r="L79" s="349"/>
      <c r="M79" s="388"/>
      <c r="N79" s="388"/>
      <c r="O79" s="388"/>
      <c r="P79" s="388"/>
      <c r="Q79" s="388"/>
      <c r="R79" s="388"/>
      <c r="S79" s="388"/>
    </row>
    <row r="80" spans="1:19" ht="15.75">
      <c r="A80" s="282"/>
      <c r="B80" s="264"/>
      <c r="C80" s="402"/>
      <c r="D80" s="402"/>
      <c r="E80" s="268"/>
      <c r="F80" s="268"/>
      <c r="G80" s="268"/>
      <c r="H80" s="268"/>
      <c r="I80" s="509"/>
      <c r="K80" s="393"/>
      <c r="L80" s="349"/>
      <c r="M80" s="388"/>
      <c r="N80" s="388"/>
      <c r="O80" s="388"/>
      <c r="P80" s="388"/>
      <c r="Q80" s="388"/>
      <c r="R80" s="388"/>
      <c r="S80" s="388"/>
    </row>
    <row r="81" spans="1:19" ht="15.75">
      <c r="A81" s="282"/>
      <c r="B81" s="264"/>
      <c r="C81" s="403"/>
      <c r="D81" s="403"/>
      <c r="E81" s="282"/>
      <c r="F81" s="282"/>
      <c r="G81" s="282"/>
      <c r="H81" s="282"/>
      <c r="I81" s="509"/>
      <c r="K81" s="393"/>
      <c r="L81" s="349"/>
      <c r="M81" s="388"/>
      <c r="N81" s="388"/>
      <c r="O81" s="388"/>
      <c r="P81" s="388"/>
      <c r="Q81" s="388"/>
      <c r="R81" s="388"/>
      <c r="S81" s="388"/>
    </row>
    <row r="82" spans="1:19" ht="15.75">
      <c r="A82" s="282"/>
      <c r="B82" s="264"/>
      <c r="C82" s="269"/>
      <c r="D82" s="269"/>
      <c r="E82" s="282"/>
      <c r="F82" s="282"/>
      <c r="G82" s="282"/>
      <c r="H82" s="282"/>
      <c r="I82" s="509"/>
      <c r="K82" s="393"/>
      <c r="L82" s="349"/>
      <c r="M82" s="388"/>
      <c r="N82" s="388"/>
      <c r="O82" s="388"/>
      <c r="P82" s="388"/>
      <c r="Q82" s="388"/>
      <c r="R82" s="388"/>
      <c r="S82" s="388"/>
    </row>
    <row r="83" spans="1:19" ht="15.75">
      <c r="A83" s="282"/>
      <c r="B83" s="264"/>
      <c r="C83" s="282"/>
      <c r="D83" s="282"/>
      <c r="E83" s="282"/>
      <c r="F83" s="282"/>
      <c r="G83" s="282"/>
      <c r="H83" s="282"/>
      <c r="I83" s="509"/>
      <c r="K83" s="393"/>
      <c r="L83" s="349"/>
      <c r="M83" s="388"/>
      <c r="N83" s="388"/>
      <c r="O83" s="388"/>
      <c r="P83" s="388"/>
      <c r="Q83" s="388"/>
      <c r="R83" s="388"/>
      <c r="S83" s="388"/>
    </row>
    <row r="84" spans="1:19" ht="15.75">
      <c r="A84" s="282"/>
      <c r="B84" s="264"/>
      <c r="C84" s="282"/>
      <c r="D84" s="282"/>
      <c r="E84" s="282"/>
      <c r="F84" s="282"/>
      <c r="G84" s="282"/>
      <c r="H84" s="282"/>
      <c r="I84" s="509"/>
      <c r="K84" s="393"/>
      <c r="L84" s="349"/>
      <c r="M84" s="388"/>
      <c r="N84" s="388"/>
      <c r="O84" s="388"/>
      <c r="P84" s="388"/>
      <c r="Q84" s="388"/>
      <c r="R84" s="388"/>
      <c r="S84" s="388"/>
    </row>
    <row r="85" spans="1:19" ht="15.75">
      <c r="A85" s="268"/>
      <c r="B85" s="264"/>
      <c r="C85" s="402"/>
      <c r="D85" s="402"/>
      <c r="E85" s="268"/>
      <c r="F85" s="268"/>
      <c r="G85" s="268"/>
      <c r="H85" s="268"/>
      <c r="I85" s="509"/>
      <c r="K85" s="393"/>
      <c r="L85" s="349"/>
      <c r="M85" s="388"/>
      <c r="N85" s="388"/>
      <c r="O85" s="388"/>
      <c r="P85" s="388"/>
      <c r="Q85" s="388"/>
      <c r="R85" s="388"/>
      <c r="S85" s="388"/>
    </row>
    <row r="86" spans="1:19" ht="15.75">
      <c r="A86" s="268"/>
      <c r="B86" s="264"/>
      <c r="C86" s="403"/>
      <c r="D86" s="403"/>
      <c r="E86" s="349"/>
      <c r="F86" s="349"/>
      <c r="G86" s="349"/>
      <c r="H86" s="349"/>
      <c r="K86" s="393"/>
      <c r="L86" s="349"/>
      <c r="M86" s="388"/>
      <c r="N86" s="388"/>
      <c r="O86" s="388"/>
      <c r="P86" s="388"/>
      <c r="Q86" s="388"/>
      <c r="R86" s="388"/>
      <c r="S86" s="388"/>
    </row>
    <row r="87" spans="1:19" ht="15.75">
      <c r="A87" s="268"/>
      <c r="B87" s="264"/>
      <c r="C87" s="269"/>
      <c r="D87" s="269"/>
      <c r="E87" s="349"/>
      <c r="F87" s="349"/>
      <c r="G87" s="349"/>
      <c r="H87" s="349"/>
      <c r="K87" s="393"/>
      <c r="L87" s="349"/>
      <c r="M87" s="388"/>
      <c r="N87" s="388"/>
      <c r="O87" s="388"/>
      <c r="P87" s="388"/>
      <c r="Q87" s="388"/>
      <c r="R87" s="388"/>
      <c r="S87" s="388"/>
    </row>
    <row r="88" spans="1:19" ht="15.75">
      <c r="A88" s="282"/>
      <c r="B88" s="264"/>
      <c r="C88" s="282"/>
      <c r="D88" s="282"/>
      <c r="E88" s="312"/>
      <c r="F88" s="312"/>
      <c r="G88" s="312"/>
      <c r="H88" s="312"/>
      <c r="K88" s="393"/>
      <c r="L88" s="349"/>
      <c r="M88" s="388"/>
      <c r="N88" s="388"/>
      <c r="O88" s="388"/>
      <c r="P88" s="388"/>
      <c r="Q88" s="388"/>
      <c r="R88" s="388"/>
      <c r="S88" s="388"/>
    </row>
    <row r="89" spans="1:19" ht="15.75">
      <c r="A89" s="282"/>
      <c r="B89" s="264"/>
      <c r="C89" s="269"/>
      <c r="D89" s="269"/>
      <c r="E89" s="312"/>
      <c r="F89" s="312"/>
      <c r="G89" s="312"/>
      <c r="H89" s="312"/>
      <c r="K89" s="393"/>
      <c r="L89" s="349"/>
      <c r="M89" s="388"/>
      <c r="N89" s="388"/>
      <c r="O89" s="388"/>
      <c r="P89" s="388"/>
      <c r="Q89" s="388"/>
      <c r="R89" s="388"/>
      <c r="S89" s="388"/>
    </row>
    <row r="90" spans="1:19" ht="15.75">
      <c r="A90" s="282"/>
      <c r="B90" s="264"/>
      <c r="C90" s="282"/>
      <c r="D90" s="282"/>
      <c r="E90" s="312"/>
      <c r="F90" s="312"/>
      <c r="G90" s="312"/>
      <c r="H90" s="312"/>
      <c r="L90" s="388"/>
      <c r="M90" s="388"/>
      <c r="N90" s="388"/>
      <c r="O90" s="388"/>
      <c r="P90" s="388"/>
      <c r="Q90" s="388"/>
      <c r="R90" s="388"/>
      <c r="S90" s="388"/>
    </row>
    <row r="91" spans="1:19" ht="15.75">
      <c r="A91" s="282"/>
      <c r="B91" s="264"/>
      <c r="C91" s="395"/>
      <c r="D91" s="395"/>
      <c r="E91" s="312"/>
      <c r="F91" s="312"/>
      <c r="G91" s="312"/>
      <c r="H91" s="312"/>
      <c r="L91" s="388"/>
      <c r="M91" s="388"/>
      <c r="N91" s="388"/>
      <c r="O91" s="388"/>
      <c r="P91" s="388"/>
      <c r="Q91" s="388"/>
      <c r="R91" s="388"/>
      <c r="S91" s="388"/>
    </row>
    <row r="92" spans="1:19" ht="15.75">
      <c r="A92" s="268"/>
      <c r="B92" s="264"/>
      <c r="C92" s="269"/>
      <c r="D92" s="269"/>
      <c r="E92" s="349"/>
      <c r="F92" s="350"/>
      <c r="G92" s="350"/>
      <c r="H92" s="350"/>
      <c r="L92" s="388"/>
      <c r="M92" s="388"/>
      <c r="N92" s="388"/>
      <c r="O92" s="388"/>
      <c r="P92" s="388"/>
      <c r="Q92" s="388"/>
      <c r="R92" s="388"/>
      <c r="S92" s="388"/>
    </row>
    <row r="93" spans="1:19" ht="15.75">
      <c r="A93" s="268"/>
      <c r="B93" s="264"/>
      <c r="C93" s="269"/>
      <c r="D93" s="269"/>
      <c r="E93" s="349"/>
      <c r="F93" s="350"/>
      <c r="G93" s="350"/>
      <c r="H93" s="350"/>
      <c r="L93" s="388"/>
      <c r="M93" s="388"/>
      <c r="N93" s="388"/>
      <c r="O93" s="388"/>
      <c r="P93" s="388"/>
      <c r="Q93" s="388"/>
      <c r="R93" s="388"/>
      <c r="S93" s="388"/>
    </row>
    <row r="94" spans="1:19" ht="15.75">
      <c r="A94" s="268"/>
      <c r="B94" s="264"/>
      <c r="C94" s="269"/>
      <c r="D94" s="269"/>
      <c r="E94" s="349"/>
      <c r="F94" s="350"/>
      <c r="G94" s="350"/>
      <c r="H94" s="350"/>
      <c r="L94" s="388"/>
      <c r="M94" s="388"/>
      <c r="N94" s="388"/>
      <c r="O94" s="388"/>
      <c r="P94" s="388"/>
      <c r="Q94" s="388"/>
      <c r="R94" s="388"/>
      <c r="S94" s="388"/>
    </row>
    <row r="95" spans="1:19" ht="15.75">
      <c r="A95" s="268"/>
      <c r="B95" s="264"/>
      <c r="C95" s="402"/>
      <c r="D95" s="402"/>
      <c r="E95" s="349"/>
      <c r="F95" s="350"/>
      <c r="G95" s="350"/>
      <c r="H95" s="350"/>
      <c r="L95" s="388"/>
      <c r="M95" s="388"/>
      <c r="N95" s="388"/>
      <c r="O95" s="388"/>
      <c r="P95" s="388"/>
      <c r="Q95" s="388"/>
      <c r="R95" s="388"/>
      <c r="S95" s="388"/>
    </row>
    <row r="96" spans="1:19" ht="15.75">
      <c r="A96" s="282"/>
      <c r="B96" s="264"/>
      <c r="C96" s="395"/>
      <c r="D96" s="395"/>
      <c r="E96" s="312"/>
      <c r="F96" s="312"/>
      <c r="G96" s="312"/>
      <c r="H96" s="312"/>
      <c r="L96" s="388"/>
      <c r="M96" s="388"/>
      <c r="N96" s="388"/>
      <c r="O96" s="388"/>
      <c r="P96" s="388"/>
      <c r="Q96" s="388"/>
      <c r="R96" s="388"/>
      <c r="S96" s="388"/>
    </row>
    <row r="97" spans="1:8" ht="15.75">
      <c r="A97" s="282"/>
      <c r="B97" s="264"/>
      <c r="C97" s="395"/>
      <c r="D97" s="395"/>
      <c r="E97" s="312"/>
      <c r="F97" s="312"/>
      <c r="G97" s="312"/>
      <c r="H97" s="312"/>
    </row>
    <row r="98" spans="1:8" ht="15.75">
      <c r="A98" s="268"/>
      <c r="B98" s="264"/>
      <c r="C98" s="269"/>
      <c r="D98" s="269"/>
      <c r="E98" s="349"/>
      <c r="F98" s="349"/>
      <c r="G98" s="349"/>
      <c r="H98" s="349"/>
    </row>
    <row r="99" spans="1:8" ht="15.75">
      <c r="A99" s="268"/>
      <c r="B99" s="264"/>
      <c r="C99" s="269"/>
      <c r="D99" s="269"/>
      <c r="E99" s="349"/>
      <c r="F99" s="350"/>
      <c r="G99" s="350"/>
      <c r="H99" s="350"/>
    </row>
    <row r="100" spans="1:8" ht="15.75">
      <c r="A100" s="268"/>
      <c r="B100" s="264"/>
      <c r="C100" s="269"/>
      <c r="D100" s="269"/>
      <c r="E100" s="349"/>
      <c r="F100" s="349"/>
      <c r="G100" s="349"/>
      <c r="H100" s="349"/>
    </row>
    <row r="101" spans="1:8" ht="15.75">
      <c r="A101" s="268"/>
      <c r="B101" s="264"/>
      <c r="C101" s="402"/>
      <c r="D101" s="402"/>
      <c r="E101" s="349"/>
      <c r="F101" s="349"/>
      <c r="G101" s="349"/>
      <c r="H101" s="349"/>
    </row>
    <row r="102" spans="1:8" ht="15.75">
      <c r="A102" s="282"/>
      <c r="B102" s="264"/>
      <c r="C102" s="395"/>
      <c r="D102" s="395"/>
      <c r="E102" s="312"/>
      <c r="F102" s="312"/>
      <c r="G102" s="312"/>
      <c r="H102" s="312"/>
    </row>
    <row r="103" spans="1:8" ht="15.75">
      <c r="A103" s="268"/>
      <c r="B103" s="264"/>
      <c r="C103" s="269"/>
      <c r="D103" s="269"/>
      <c r="E103" s="350"/>
      <c r="F103" s="350"/>
      <c r="G103" s="350"/>
      <c r="H103" s="350"/>
    </row>
    <row r="104" spans="1:8" ht="15.75">
      <c r="A104" s="268"/>
      <c r="B104" s="264"/>
      <c r="C104" s="269"/>
      <c r="D104" s="269"/>
      <c r="E104" s="350"/>
      <c r="F104" s="350"/>
      <c r="G104" s="350"/>
      <c r="H104" s="350"/>
    </row>
    <row r="105" spans="1:8" ht="15.75">
      <c r="A105" s="282"/>
      <c r="B105" s="264"/>
      <c r="C105" s="395"/>
      <c r="D105" s="395"/>
      <c r="E105" s="312"/>
      <c r="F105" s="312"/>
      <c r="G105" s="312"/>
      <c r="H105" s="405"/>
    </row>
    <row r="106" spans="1:8" ht="15.75">
      <c r="A106" s="282"/>
      <c r="B106" s="264"/>
      <c r="C106" s="395"/>
      <c r="D106" s="395"/>
      <c r="E106" s="312"/>
      <c r="F106" s="312"/>
      <c r="G106" s="312"/>
      <c r="H106" s="312"/>
    </row>
    <row r="107" spans="1:8" ht="15.75">
      <c r="A107" s="268"/>
      <c r="B107" s="264"/>
      <c r="C107" s="269"/>
      <c r="D107" s="269"/>
      <c r="E107" s="349"/>
      <c r="F107" s="349"/>
      <c r="G107" s="349"/>
      <c r="H107" s="349"/>
    </row>
    <row r="108" spans="1:8" ht="15.75">
      <c r="A108" s="282"/>
      <c r="B108" s="403"/>
      <c r="C108" s="268"/>
      <c r="D108" s="268"/>
      <c r="E108" s="349"/>
      <c r="F108" s="349"/>
      <c r="G108" s="349"/>
      <c r="H108" s="349"/>
    </row>
    <row r="109" spans="1:8" ht="15.75">
      <c r="A109" s="282"/>
      <c r="B109" s="403"/>
      <c r="C109" s="268"/>
      <c r="D109" s="268"/>
      <c r="E109" s="349"/>
      <c r="F109" s="349"/>
      <c r="G109" s="349"/>
      <c r="H109" s="349"/>
    </row>
    <row r="110" spans="1:8" ht="15.75">
      <c r="A110" s="268"/>
      <c r="B110" s="286"/>
      <c r="C110" s="282"/>
      <c r="D110" s="282"/>
      <c r="E110" s="312"/>
      <c r="F110" s="312"/>
      <c r="G110" s="312"/>
      <c r="H110" s="312"/>
    </row>
    <row r="111" spans="1:8" ht="15.75">
      <c r="A111" s="282"/>
      <c r="B111" s="286"/>
      <c r="C111" s="282"/>
      <c r="D111" s="282"/>
      <c r="E111" s="406"/>
      <c r="F111" s="406"/>
      <c r="G111" s="406"/>
      <c r="H111" s="406"/>
    </row>
    <row r="112" spans="1:8" ht="15.75">
      <c r="A112" s="282"/>
      <c r="B112" s="286"/>
      <c r="C112" s="400"/>
      <c r="D112" s="400"/>
      <c r="E112" s="406"/>
      <c r="F112" s="406"/>
      <c r="G112" s="406"/>
      <c r="H112" s="406"/>
    </row>
    <row r="113" spans="1:8" ht="15.75">
      <c r="A113" s="268"/>
      <c r="B113" s="264"/>
      <c r="C113" s="400"/>
      <c r="D113" s="400"/>
      <c r="E113" s="387"/>
      <c r="F113" s="387"/>
      <c r="G113" s="387"/>
      <c r="H113" s="349"/>
    </row>
    <row r="114" spans="1:8" ht="15.75">
      <c r="A114" s="268"/>
      <c r="B114" s="407"/>
      <c r="C114" s="267"/>
      <c r="D114" s="267"/>
      <c r="E114" s="396"/>
      <c r="F114" s="382"/>
      <c r="G114" s="298"/>
      <c r="H114" s="349"/>
    </row>
    <row r="115" spans="1:8" ht="15.75">
      <c r="A115" s="268"/>
      <c r="B115" s="264"/>
      <c r="C115" s="400"/>
      <c r="D115" s="400"/>
      <c r="E115" s="387"/>
      <c r="F115" s="382"/>
      <c r="G115" s="298"/>
      <c r="H115" s="349"/>
    </row>
    <row r="116" spans="1:8" ht="15.75">
      <c r="A116" s="268"/>
      <c r="B116" s="267"/>
      <c r="C116" s="400"/>
      <c r="D116" s="400"/>
      <c r="E116" s="408"/>
      <c r="F116" s="382"/>
      <c r="G116" s="298"/>
      <c r="H116" s="349"/>
    </row>
    <row r="117" spans="1:8" ht="15.75">
      <c r="A117" s="409"/>
      <c r="B117" s="410"/>
      <c r="C117" s="409"/>
      <c r="D117" s="409"/>
      <c r="E117" s="388"/>
      <c r="F117" s="388"/>
      <c r="G117" s="388"/>
      <c r="H117" s="388"/>
    </row>
    <row r="118" spans="1:8" ht="15.75">
      <c r="A118" s="266"/>
      <c r="B118" s="266"/>
      <c r="C118" s="266"/>
      <c r="D118" s="266"/>
      <c r="E118" s="292"/>
      <c r="F118" s="292"/>
      <c r="G118" s="292"/>
      <c r="H118" s="292"/>
    </row>
    <row r="119" spans="1:8" ht="15.75">
      <c r="A119" s="266"/>
      <c r="B119" s="266"/>
      <c r="C119" s="266"/>
      <c r="D119" s="266"/>
      <c r="E119" s="292"/>
      <c r="F119" s="292"/>
      <c r="G119" s="292"/>
      <c r="H119" s="292"/>
    </row>
    <row r="120" spans="1:8" ht="15.75">
      <c r="A120" s="266"/>
      <c r="B120" s="266"/>
      <c r="C120" s="266"/>
      <c r="D120" s="266"/>
      <c r="E120" s="292"/>
      <c r="F120" s="292"/>
      <c r="G120" s="292"/>
      <c r="H120" s="292"/>
    </row>
    <row r="121" spans="1:8" ht="15.75">
      <c r="A121" s="266"/>
      <c r="B121" s="266"/>
      <c r="C121" s="266"/>
      <c r="D121" s="266"/>
      <c r="E121" s="292"/>
      <c r="F121" s="292"/>
      <c r="G121" s="292"/>
      <c r="H121" s="292"/>
    </row>
    <row r="122" spans="1:8" ht="15.75">
      <c r="A122" s="266"/>
      <c r="B122" s="266"/>
      <c r="C122" s="266"/>
      <c r="D122" s="266"/>
      <c r="E122" s="292"/>
      <c r="F122" s="292"/>
      <c r="G122" s="292"/>
      <c r="H122" s="292"/>
    </row>
    <row r="123" spans="1:8" ht="15.75">
      <c r="A123" s="266"/>
      <c r="B123" s="266"/>
      <c r="C123" s="266"/>
      <c r="D123" s="266"/>
      <c r="E123" s="292"/>
      <c r="F123" s="292"/>
      <c r="G123" s="292"/>
      <c r="H123" s="292"/>
    </row>
    <row r="124" spans="1:8" ht="15.75">
      <c r="A124" s="266"/>
      <c r="B124" s="266"/>
      <c r="C124" s="266"/>
      <c r="D124" s="266"/>
      <c r="E124" s="292"/>
      <c r="F124" s="292"/>
      <c r="G124" s="292"/>
      <c r="H124" s="292"/>
    </row>
    <row r="125" spans="1:8" ht="15.75">
      <c r="A125" s="266"/>
      <c r="B125" s="266"/>
      <c r="C125" s="266"/>
      <c r="D125" s="266"/>
      <c r="E125" s="292"/>
      <c r="F125" s="292"/>
      <c r="G125" s="292"/>
      <c r="H125" s="239"/>
    </row>
    <row r="126" spans="1:8" ht="15.75">
      <c r="A126" s="266"/>
      <c r="B126" s="266"/>
      <c r="C126" s="266"/>
      <c r="D126" s="266"/>
      <c r="E126" s="292"/>
      <c r="F126" s="292"/>
      <c r="G126" s="292"/>
      <c r="H126" s="239"/>
    </row>
    <row r="127" spans="1:8" ht="15.75">
      <c r="A127" s="266"/>
      <c r="B127" s="266"/>
      <c r="C127" s="266"/>
      <c r="D127" s="266"/>
      <c r="E127" s="292"/>
      <c r="F127" s="292"/>
      <c r="G127" s="292"/>
      <c r="H127" s="239"/>
    </row>
    <row r="128" spans="1:8" ht="15.75">
      <c r="A128" s="266"/>
      <c r="B128" s="266"/>
      <c r="C128" s="266"/>
      <c r="D128" s="266"/>
      <c r="E128" s="292"/>
      <c r="F128" s="292"/>
      <c r="G128" s="292"/>
      <c r="H128" s="239"/>
    </row>
    <row r="129" spans="1:8" ht="15.75">
      <c r="A129" s="266"/>
      <c r="B129" s="266"/>
      <c r="C129" s="266"/>
      <c r="D129" s="266"/>
      <c r="E129" s="292"/>
      <c r="F129" s="292"/>
      <c r="G129" s="292"/>
      <c r="H129" s="239"/>
    </row>
    <row r="130" spans="1:8" ht="15.75">
      <c r="A130" s="266"/>
      <c r="B130" s="266"/>
      <c r="C130" s="266"/>
      <c r="D130" s="266"/>
      <c r="E130" s="292"/>
      <c r="F130" s="292"/>
      <c r="G130" s="292"/>
      <c r="H130" s="239"/>
    </row>
    <row r="131" spans="1:8" ht="15.75">
      <c r="A131" s="266"/>
      <c r="B131" s="266"/>
      <c r="C131" s="266"/>
      <c r="D131" s="266"/>
      <c r="E131" s="292"/>
      <c r="F131" s="292"/>
      <c r="G131" s="292"/>
      <c r="H131" s="239"/>
    </row>
    <row r="132" spans="1:8" ht="15.75">
      <c r="A132" s="266"/>
      <c r="B132" s="266"/>
      <c r="C132" s="266"/>
      <c r="D132" s="266"/>
      <c r="E132" s="292"/>
      <c r="F132" s="292"/>
      <c r="G132" s="292"/>
      <c r="H132" s="239"/>
    </row>
    <row r="133" spans="1:8" ht="15.75">
      <c r="A133" s="266"/>
      <c r="B133" s="266"/>
      <c r="C133" s="266"/>
      <c r="D133" s="266"/>
      <c r="E133" s="292"/>
      <c r="F133" s="292"/>
      <c r="G133" s="292"/>
      <c r="H133" s="239"/>
    </row>
    <row r="134" spans="1:8" ht="15.75">
      <c r="A134" s="266"/>
      <c r="B134" s="266"/>
      <c r="C134" s="266"/>
      <c r="D134" s="266"/>
      <c r="E134" s="292"/>
      <c r="F134" s="292"/>
      <c r="G134" s="292"/>
      <c r="H134" s="239"/>
    </row>
    <row r="135" spans="1:8" ht="15.75">
      <c r="A135" s="266"/>
      <c r="B135" s="266"/>
      <c r="C135" s="266"/>
      <c r="D135" s="266"/>
      <c r="E135" s="292"/>
      <c r="F135" s="292"/>
      <c r="G135" s="292"/>
      <c r="H135" s="239"/>
    </row>
    <row r="136" spans="1:8" ht="15.75">
      <c r="A136" s="266"/>
      <c r="B136" s="266"/>
      <c r="C136" s="266"/>
      <c r="D136" s="266"/>
      <c r="E136" s="292"/>
      <c r="F136" s="292"/>
      <c r="G136" s="292"/>
      <c r="H136" s="239"/>
    </row>
    <row r="137" spans="1:8" ht="15.75">
      <c r="A137" s="266"/>
      <c r="B137" s="266"/>
      <c r="C137" s="266"/>
      <c r="D137" s="266"/>
      <c r="E137" s="292"/>
      <c r="F137" s="292"/>
      <c r="G137" s="292"/>
      <c r="H137" s="239"/>
    </row>
    <row r="138" spans="1:8" ht="15.75">
      <c r="A138" s="266"/>
      <c r="B138" s="266"/>
      <c r="C138" s="266"/>
      <c r="D138" s="266"/>
      <c r="E138" s="292"/>
      <c r="F138" s="292"/>
      <c r="G138" s="292"/>
      <c r="H138" s="239"/>
    </row>
    <row r="139" spans="1:8" ht="15.75">
      <c r="A139" s="266"/>
      <c r="B139" s="266"/>
      <c r="C139" s="266"/>
      <c r="D139" s="266"/>
      <c r="E139" s="292"/>
      <c r="F139" s="292"/>
      <c r="G139" s="292"/>
      <c r="H139" s="239"/>
    </row>
    <row r="140" spans="1:8" ht="15.75">
      <c r="A140" s="266"/>
      <c r="B140" s="266"/>
      <c r="C140" s="266"/>
      <c r="D140" s="266"/>
      <c r="E140" s="292"/>
      <c r="F140" s="292"/>
      <c r="G140" s="292"/>
      <c r="H140" s="239"/>
    </row>
    <row r="141" spans="1:8" ht="15.75">
      <c r="A141" s="266"/>
      <c r="B141" s="266"/>
      <c r="C141" s="266"/>
      <c r="D141" s="266"/>
      <c r="E141" s="292"/>
      <c r="F141" s="292"/>
      <c r="G141" s="292"/>
      <c r="H141" s="239"/>
    </row>
    <row r="142" spans="1:8" ht="15.75">
      <c r="A142" s="266"/>
      <c r="B142" s="266"/>
      <c r="C142" s="266"/>
      <c r="D142" s="266"/>
      <c r="E142" s="292"/>
      <c r="F142" s="292"/>
      <c r="G142" s="292"/>
      <c r="H142" s="239"/>
    </row>
    <row r="143" spans="1:8" ht="15.75">
      <c r="A143" s="266"/>
      <c r="B143" s="266"/>
      <c r="C143" s="266"/>
      <c r="D143" s="266"/>
      <c r="E143" s="292"/>
      <c r="F143" s="292"/>
      <c r="G143" s="292"/>
      <c r="H143" s="239"/>
    </row>
    <row r="144" spans="1:8" ht="15.75">
      <c r="A144" s="266"/>
      <c r="B144" s="266"/>
      <c r="C144" s="266"/>
      <c r="D144" s="266"/>
      <c r="E144" s="292"/>
      <c r="F144" s="292"/>
      <c r="G144" s="292"/>
      <c r="H144" s="239"/>
    </row>
    <row r="145" spans="1:8" ht="15.75">
      <c r="A145" s="266"/>
      <c r="B145" s="266"/>
      <c r="C145" s="266"/>
      <c r="D145" s="266"/>
      <c r="E145" s="292"/>
      <c r="F145" s="292"/>
      <c r="G145" s="292"/>
      <c r="H145" s="239"/>
    </row>
    <row r="146" spans="1:8" ht="15.75">
      <c r="A146" s="266"/>
      <c r="B146" s="266"/>
      <c r="C146" s="266"/>
      <c r="D146" s="266"/>
      <c r="E146" s="292"/>
      <c r="F146" s="292"/>
      <c r="G146" s="292"/>
      <c r="H146" s="239"/>
    </row>
    <row r="147" spans="1:8" ht="15.75">
      <c r="A147" s="266"/>
      <c r="B147" s="266"/>
      <c r="C147" s="266"/>
      <c r="D147" s="266"/>
      <c r="E147" s="292"/>
      <c r="F147" s="292"/>
      <c r="G147" s="292"/>
      <c r="H147" s="239"/>
    </row>
    <row r="148" spans="1:8" ht="15.75">
      <c r="A148" s="266"/>
      <c r="B148" s="266"/>
      <c r="C148" s="266"/>
      <c r="D148" s="266"/>
      <c r="E148" s="292"/>
      <c r="F148" s="292"/>
      <c r="G148" s="292"/>
      <c r="H148" s="239"/>
    </row>
    <row r="149" spans="1:8" ht="15.75">
      <c r="A149" s="266"/>
      <c r="B149" s="266"/>
      <c r="C149" s="266"/>
      <c r="D149" s="266"/>
      <c r="E149" s="292"/>
      <c r="F149" s="292"/>
      <c r="G149" s="292"/>
      <c r="H149" s="239"/>
    </row>
    <row r="150" spans="1:8" ht="15.75">
      <c r="A150" s="266"/>
      <c r="B150" s="266"/>
      <c r="C150" s="266"/>
      <c r="D150" s="266"/>
      <c r="E150" s="292"/>
      <c r="F150" s="292"/>
      <c r="G150" s="292"/>
      <c r="H150" s="239"/>
    </row>
    <row r="151" spans="1:8" ht="15.75">
      <c r="A151" s="266"/>
      <c r="B151" s="266"/>
      <c r="C151" s="266"/>
      <c r="D151" s="266"/>
      <c r="E151" s="292"/>
      <c r="F151" s="292"/>
      <c r="G151" s="292"/>
      <c r="H151" s="239"/>
    </row>
    <row r="152" spans="1:8" ht="15.75">
      <c r="A152" s="266"/>
      <c r="B152" s="266"/>
      <c r="C152" s="266"/>
      <c r="D152" s="266"/>
      <c r="E152" s="292"/>
      <c r="F152" s="292"/>
      <c r="G152" s="292"/>
      <c r="H152" s="239"/>
    </row>
    <row r="153" spans="1:8" ht="15.75">
      <c r="A153" s="266"/>
      <c r="B153" s="266"/>
      <c r="C153" s="266"/>
      <c r="D153" s="266"/>
      <c r="E153" s="292"/>
      <c r="F153" s="292"/>
      <c r="G153" s="292"/>
      <c r="H153" s="239"/>
    </row>
    <row r="154" spans="1:8" ht="15.75">
      <c r="A154" s="266"/>
      <c r="B154" s="266"/>
      <c r="C154" s="266"/>
      <c r="D154" s="266"/>
      <c r="E154" s="292"/>
      <c r="F154" s="292"/>
      <c r="G154" s="292"/>
      <c r="H154" s="239"/>
    </row>
    <row r="155" spans="1:8" ht="15.75">
      <c r="A155" s="266"/>
      <c r="B155" s="266"/>
      <c r="C155" s="266"/>
      <c r="D155" s="266"/>
      <c r="E155" s="292"/>
      <c r="F155" s="292"/>
      <c r="G155" s="292"/>
      <c r="H155" s="239"/>
    </row>
    <row r="156" spans="1:8" ht="15.75">
      <c r="A156" s="266"/>
      <c r="B156" s="266"/>
      <c r="C156" s="266"/>
      <c r="D156" s="266"/>
      <c r="E156" s="292"/>
      <c r="F156" s="292"/>
      <c r="G156" s="292"/>
      <c r="H156" s="239"/>
    </row>
    <row r="157" spans="1:8" ht="15.75">
      <c r="A157" s="266"/>
      <c r="B157" s="266"/>
      <c r="C157" s="266"/>
      <c r="D157" s="266"/>
      <c r="E157" s="292"/>
      <c r="F157" s="292"/>
      <c r="G157" s="292"/>
      <c r="H157" s="239"/>
    </row>
    <row r="158" spans="1:8" ht="15.75">
      <c r="A158" s="266"/>
      <c r="B158" s="266"/>
      <c r="C158" s="266"/>
      <c r="D158" s="266"/>
      <c r="E158" s="292"/>
      <c r="F158" s="292"/>
      <c r="G158" s="292"/>
      <c r="H158" s="239"/>
    </row>
    <row r="159" spans="1:8" ht="15.75">
      <c r="A159" s="266"/>
      <c r="B159" s="266"/>
      <c r="C159" s="266"/>
      <c r="D159" s="266"/>
      <c r="E159" s="292"/>
      <c r="F159" s="292"/>
      <c r="G159" s="292"/>
      <c r="H159" s="239"/>
    </row>
    <row r="160" spans="1:8" ht="15.75">
      <c r="A160" s="266"/>
      <c r="B160" s="266"/>
      <c r="C160" s="266"/>
      <c r="D160" s="266"/>
      <c r="E160" s="292"/>
      <c r="F160" s="292"/>
      <c r="G160" s="292"/>
      <c r="H160" s="239"/>
    </row>
    <row r="161" spans="1:8" ht="15.75">
      <c r="A161" s="266"/>
      <c r="B161" s="266"/>
      <c r="C161" s="266"/>
      <c r="D161" s="266"/>
      <c r="E161" s="292"/>
      <c r="F161" s="292"/>
      <c r="G161" s="292"/>
      <c r="H161" s="239"/>
    </row>
    <row r="162" spans="1:8" ht="15.75">
      <c r="A162" s="266"/>
      <c r="B162" s="266"/>
      <c r="C162" s="266"/>
      <c r="D162" s="266"/>
      <c r="E162" s="292"/>
      <c r="F162" s="292"/>
      <c r="G162" s="292"/>
      <c r="H162" s="239"/>
    </row>
    <row r="163" spans="1:8" ht="15.75">
      <c r="A163" s="266"/>
      <c r="B163" s="266"/>
      <c r="C163" s="266"/>
      <c r="D163" s="266"/>
      <c r="E163" s="292"/>
      <c r="F163" s="292"/>
      <c r="G163" s="292"/>
      <c r="H163" s="239"/>
    </row>
    <row r="164" spans="1:8" ht="15.75">
      <c r="A164" s="266"/>
      <c r="B164" s="266"/>
      <c r="C164" s="266"/>
      <c r="D164" s="266"/>
      <c r="E164" s="292"/>
      <c r="F164" s="292"/>
      <c r="G164" s="292"/>
      <c r="H164" s="239"/>
    </row>
    <row r="165" spans="1:8" ht="15.75">
      <c r="A165" s="266"/>
      <c r="B165" s="266"/>
      <c r="C165" s="266"/>
      <c r="D165" s="266"/>
      <c r="E165" s="292"/>
      <c r="F165" s="292"/>
      <c r="G165" s="292"/>
      <c r="H165" s="239"/>
    </row>
    <row r="166" spans="1:8" ht="15.75">
      <c r="A166" s="266"/>
      <c r="B166" s="266"/>
      <c r="C166" s="266"/>
      <c r="D166" s="266"/>
      <c r="E166" s="292"/>
      <c r="F166" s="292"/>
      <c r="G166" s="292"/>
      <c r="H166" s="239"/>
    </row>
    <row r="167" spans="1:8" ht="15.75">
      <c r="A167" s="266"/>
      <c r="B167" s="266"/>
      <c r="C167" s="266"/>
      <c r="D167" s="266"/>
      <c r="E167" s="292"/>
      <c r="F167" s="292"/>
      <c r="G167" s="292"/>
      <c r="H167" s="239"/>
    </row>
    <row r="168" spans="1:8" ht="15.75">
      <c r="A168" s="266"/>
      <c r="B168" s="266"/>
      <c r="C168" s="266"/>
      <c r="D168" s="266"/>
      <c r="E168" s="292"/>
      <c r="F168" s="292"/>
      <c r="G168" s="292"/>
      <c r="H168" s="239"/>
    </row>
    <row r="169" spans="1:8" ht="15.75">
      <c r="A169" s="266"/>
      <c r="B169" s="266"/>
      <c r="C169" s="266"/>
      <c r="D169" s="266"/>
      <c r="E169" s="292"/>
      <c r="F169" s="292"/>
      <c r="G169" s="292"/>
      <c r="H169" s="239"/>
    </row>
    <row r="170" spans="1:8" ht="15.75">
      <c r="A170" s="266"/>
      <c r="B170" s="266"/>
      <c r="C170" s="266"/>
      <c r="D170" s="266"/>
      <c r="E170" s="292"/>
      <c r="F170" s="292"/>
      <c r="G170" s="292"/>
      <c r="H170" s="239"/>
    </row>
    <row r="171" spans="1:8" ht="15.75">
      <c r="A171" s="266"/>
      <c r="B171" s="266"/>
      <c r="C171" s="266"/>
      <c r="D171" s="266"/>
      <c r="E171" s="292"/>
      <c r="F171" s="292"/>
      <c r="G171" s="292"/>
      <c r="H171" s="239"/>
    </row>
    <row r="172" spans="1:8" ht="15.75">
      <c r="A172" s="266"/>
      <c r="B172" s="266"/>
      <c r="C172" s="266"/>
      <c r="D172" s="266"/>
      <c r="E172" s="292"/>
      <c r="F172" s="292"/>
      <c r="G172" s="292"/>
      <c r="H172" s="239"/>
    </row>
    <row r="173" spans="1:8" ht="15.75">
      <c r="A173" s="266"/>
      <c r="B173" s="266"/>
      <c r="C173" s="266"/>
      <c r="D173" s="266"/>
      <c r="E173" s="292"/>
      <c r="F173" s="292"/>
      <c r="G173" s="292"/>
      <c r="H173" s="239"/>
    </row>
    <row r="174" spans="1:8" ht="15.75">
      <c r="A174" s="266"/>
      <c r="B174" s="266"/>
      <c r="C174" s="266"/>
      <c r="D174" s="266"/>
      <c r="E174" s="292"/>
      <c r="F174" s="292"/>
      <c r="G174" s="292"/>
      <c r="H174" s="239"/>
    </row>
    <row r="175" spans="1:8" ht="19.5" customHeight="1">
      <c r="A175" s="266"/>
      <c r="B175" s="266"/>
      <c r="C175" s="266"/>
      <c r="D175" s="266"/>
      <c r="E175" s="292"/>
      <c r="F175" s="292"/>
      <c r="G175" s="292"/>
      <c r="H175" s="239"/>
    </row>
    <row r="176" spans="1:8" ht="19.5" customHeight="1">
      <c r="A176" s="266"/>
      <c r="B176" s="266"/>
      <c r="C176" s="266"/>
      <c r="D176" s="266"/>
      <c r="E176" s="292"/>
      <c r="F176" s="292"/>
      <c r="G176" s="292"/>
      <c r="H176" s="239"/>
    </row>
    <row r="177" spans="1:8" ht="19.5" customHeight="1">
      <c r="A177" s="266"/>
      <c r="B177" s="266"/>
      <c r="C177" s="266"/>
      <c r="D177" s="266"/>
      <c r="E177" s="292"/>
      <c r="F177" s="292"/>
      <c r="G177" s="292"/>
      <c r="H177" s="239"/>
    </row>
    <row r="178" spans="1:7" ht="19.5" customHeight="1">
      <c r="A178" s="409"/>
      <c r="B178" s="410"/>
      <c r="C178" s="409"/>
      <c r="D178" s="409"/>
      <c r="E178" s="388"/>
      <c r="F178" s="388"/>
      <c r="G178" s="388"/>
    </row>
    <row r="179" spans="1:7" ht="19.5" customHeight="1">
      <c r="A179" s="409"/>
      <c r="B179" s="410"/>
      <c r="C179" s="409"/>
      <c r="D179" s="409"/>
      <c r="E179" s="388"/>
      <c r="F179" s="388"/>
      <c r="G179" s="388"/>
    </row>
    <row r="180" spans="1:7" ht="19.5" customHeight="1">
      <c r="A180" s="409"/>
      <c r="B180" s="410"/>
      <c r="C180" s="409"/>
      <c r="D180" s="409"/>
      <c r="E180" s="388"/>
      <c r="F180" s="388"/>
      <c r="G180" s="388"/>
    </row>
    <row r="181" spans="1:7" ht="19.5" customHeight="1">
      <c r="A181" s="409"/>
      <c r="B181" s="410"/>
      <c r="C181" s="409"/>
      <c r="D181" s="409"/>
      <c r="E181" s="388"/>
      <c r="F181" s="388"/>
      <c r="G181" s="388"/>
    </row>
    <row r="182" spans="1:7" ht="19.5" customHeight="1">
      <c r="A182" s="409"/>
      <c r="B182" s="410"/>
      <c r="C182" s="409"/>
      <c r="D182" s="409"/>
      <c r="E182" s="388"/>
      <c r="F182" s="388"/>
      <c r="G182" s="388"/>
    </row>
    <row r="183" spans="1:7" ht="19.5" customHeight="1">
      <c r="A183" s="409"/>
      <c r="B183" s="410"/>
      <c r="C183" s="409"/>
      <c r="D183" s="409"/>
      <c r="E183" s="388"/>
      <c r="F183" s="388"/>
      <c r="G183" s="388"/>
    </row>
    <row r="184" spans="1:7" ht="19.5" customHeight="1">
      <c r="A184" s="409"/>
      <c r="B184" s="410"/>
      <c r="C184" s="409"/>
      <c r="D184" s="409"/>
      <c r="E184" s="388"/>
      <c r="F184" s="388"/>
      <c r="G184" s="388"/>
    </row>
    <row r="185" spans="1:7" ht="19.5" customHeight="1">
      <c r="A185" s="409"/>
      <c r="B185" s="410"/>
      <c r="C185" s="409"/>
      <c r="D185" s="409"/>
      <c r="E185" s="388"/>
      <c r="F185" s="388"/>
      <c r="G185" s="388"/>
    </row>
    <row r="186" spans="1:7" ht="19.5" customHeight="1">
      <c r="A186" s="409"/>
      <c r="B186" s="410"/>
      <c r="C186" s="409"/>
      <c r="D186" s="409"/>
      <c r="E186" s="388"/>
      <c r="F186" s="388"/>
      <c r="G186" s="388"/>
    </row>
    <row r="187" spans="1:7" ht="19.5" customHeight="1">
      <c r="A187" s="409"/>
      <c r="B187" s="410"/>
      <c r="C187" s="409"/>
      <c r="D187" s="409"/>
      <c r="E187" s="388"/>
      <c r="F187" s="388"/>
      <c r="G187" s="388"/>
    </row>
    <row r="188" spans="1:7" ht="19.5" customHeight="1">
      <c r="A188" s="409"/>
      <c r="B188" s="410"/>
      <c r="C188" s="409"/>
      <c r="D188" s="409"/>
      <c r="E188" s="388"/>
      <c r="F188" s="388"/>
      <c r="G188" s="388"/>
    </row>
    <row r="189" spans="1:7" ht="19.5" customHeight="1">
      <c r="A189" s="409"/>
      <c r="B189" s="410"/>
      <c r="C189" s="409"/>
      <c r="D189" s="409"/>
      <c r="E189" s="388"/>
      <c r="F189" s="388"/>
      <c r="G189" s="388"/>
    </row>
    <row r="190" spans="1:7" ht="19.5" customHeight="1">
      <c r="A190" s="409"/>
      <c r="B190" s="410"/>
      <c r="C190" s="409"/>
      <c r="D190" s="409"/>
      <c r="E190" s="388"/>
      <c r="F190" s="388"/>
      <c r="G190" s="388"/>
    </row>
    <row r="191" spans="1:7" ht="19.5" customHeight="1">
      <c r="A191" s="409"/>
      <c r="B191" s="410"/>
      <c r="C191" s="409"/>
      <c r="D191" s="409"/>
      <c r="E191" s="388"/>
      <c r="F191" s="388"/>
      <c r="G191" s="388"/>
    </row>
    <row r="192" spans="1:7" ht="19.5" customHeight="1">
      <c r="A192" s="409"/>
      <c r="B192" s="410"/>
      <c r="C192" s="409"/>
      <c r="D192" s="409"/>
      <c r="E192" s="388"/>
      <c r="F192" s="388"/>
      <c r="G192" s="388"/>
    </row>
    <row r="193" spans="1:7" ht="19.5" customHeight="1">
      <c r="A193" s="409"/>
      <c r="B193" s="410"/>
      <c r="C193" s="409"/>
      <c r="D193" s="409"/>
      <c r="E193" s="388"/>
      <c r="F193" s="388"/>
      <c r="G193" s="388"/>
    </row>
    <row r="194" spans="1:7" ht="19.5" customHeight="1">
      <c r="A194" s="409"/>
      <c r="B194" s="410"/>
      <c r="C194" s="409"/>
      <c r="D194" s="409"/>
      <c r="E194" s="388"/>
      <c r="F194" s="388"/>
      <c r="G194" s="388"/>
    </row>
    <row r="195" spans="1:7" ht="19.5" customHeight="1">
      <c r="A195" s="409"/>
      <c r="B195" s="410"/>
      <c r="C195" s="409"/>
      <c r="D195" s="409"/>
      <c r="E195" s="388"/>
      <c r="F195" s="388"/>
      <c r="G195" s="388"/>
    </row>
    <row r="196" spans="1:7" ht="19.5" customHeight="1">
      <c r="A196" s="409"/>
      <c r="B196" s="410"/>
      <c r="C196" s="409"/>
      <c r="D196" s="409"/>
      <c r="E196" s="388"/>
      <c r="F196" s="388"/>
      <c r="G196" s="388"/>
    </row>
    <row r="197" spans="1:7" ht="19.5" customHeight="1">
      <c r="A197" s="409"/>
      <c r="B197" s="410"/>
      <c r="C197" s="409"/>
      <c r="D197" s="409"/>
      <c r="E197" s="388"/>
      <c r="F197" s="388"/>
      <c r="G197" s="388"/>
    </row>
    <row r="198" spans="1:7" ht="19.5" customHeight="1">
      <c r="A198" s="409"/>
      <c r="B198" s="410"/>
      <c r="C198" s="409"/>
      <c r="D198" s="409"/>
      <c r="E198" s="388"/>
      <c r="F198" s="388"/>
      <c r="G198" s="388"/>
    </row>
    <row r="199" spans="1:7" ht="19.5" customHeight="1">
      <c r="A199" s="409"/>
      <c r="B199" s="410"/>
      <c r="C199" s="409"/>
      <c r="D199" s="409"/>
      <c r="E199" s="388"/>
      <c r="F199" s="388"/>
      <c r="G199" s="388"/>
    </row>
    <row r="200" spans="1:7" ht="19.5" customHeight="1">
      <c r="A200" s="409"/>
      <c r="B200" s="410"/>
      <c r="C200" s="409"/>
      <c r="D200" s="409"/>
      <c r="E200" s="388"/>
      <c r="F200" s="388"/>
      <c r="G200" s="388"/>
    </row>
    <row r="201" spans="1:7" ht="19.5" customHeight="1">
      <c r="A201" s="409"/>
      <c r="B201" s="410"/>
      <c r="C201" s="409"/>
      <c r="D201" s="409"/>
      <c r="E201" s="388"/>
      <c r="F201" s="388"/>
      <c r="G201" s="388"/>
    </row>
    <row r="202" spans="1:7" ht="19.5" customHeight="1">
      <c r="A202" s="409"/>
      <c r="B202" s="410"/>
      <c r="C202" s="409"/>
      <c r="D202" s="409"/>
      <c r="E202" s="388"/>
      <c r="F202" s="388"/>
      <c r="G202" s="388"/>
    </row>
    <row r="203" spans="1:7" ht="19.5" customHeight="1">
      <c r="A203" s="409"/>
      <c r="B203" s="410"/>
      <c r="C203" s="409"/>
      <c r="D203" s="409"/>
      <c r="E203" s="388"/>
      <c r="F203" s="388"/>
      <c r="G203" s="388"/>
    </row>
    <row r="204" spans="1:7" ht="19.5" customHeight="1">
      <c r="A204" s="409"/>
      <c r="B204" s="410"/>
      <c r="C204" s="409"/>
      <c r="D204" s="409"/>
      <c r="E204" s="388"/>
      <c r="F204" s="388"/>
      <c r="G204" s="388"/>
    </row>
    <row r="205" spans="1:7" ht="19.5" customHeight="1">
      <c r="A205" s="409"/>
      <c r="B205" s="410"/>
      <c r="C205" s="409"/>
      <c r="D205" s="409"/>
      <c r="E205" s="388"/>
      <c r="F205" s="388"/>
      <c r="G205" s="388"/>
    </row>
    <row r="206" spans="1:7" ht="19.5" customHeight="1">
      <c r="A206" s="409"/>
      <c r="B206" s="410"/>
      <c r="C206" s="409"/>
      <c r="D206" s="409"/>
      <c r="E206" s="388"/>
      <c r="F206" s="388"/>
      <c r="G206" s="388"/>
    </row>
    <row r="207" spans="1:7" ht="19.5" customHeight="1">
      <c r="A207" s="409"/>
      <c r="B207" s="410"/>
      <c r="C207" s="409"/>
      <c r="D207" s="409"/>
      <c r="E207" s="388"/>
      <c r="F207" s="388"/>
      <c r="G207" s="388"/>
    </row>
    <row r="208" spans="1:7" ht="19.5" customHeight="1">
      <c r="A208" s="409"/>
      <c r="B208" s="410"/>
      <c r="C208" s="409"/>
      <c r="D208" s="409"/>
      <c r="E208" s="388"/>
      <c r="F208" s="388"/>
      <c r="G208" s="388"/>
    </row>
    <row r="209" spans="1:7" ht="19.5" customHeight="1">
      <c r="A209" s="409"/>
      <c r="B209" s="410"/>
      <c r="C209" s="409"/>
      <c r="D209" s="409"/>
      <c r="E209" s="388"/>
      <c r="F209" s="388"/>
      <c r="G209" s="388"/>
    </row>
    <row r="210" spans="1:7" ht="19.5" customHeight="1">
      <c r="A210" s="409"/>
      <c r="B210" s="410"/>
      <c r="C210" s="409"/>
      <c r="D210" s="409"/>
      <c r="E210" s="388"/>
      <c r="F210" s="388"/>
      <c r="G210" s="388"/>
    </row>
    <row r="211" spans="1:7" ht="19.5" customHeight="1">
      <c r="A211" s="409"/>
      <c r="B211" s="410"/>
      <c r="C211" s="409"/>
      <c r="D211" s="409"/>
      <c r="E211" s="388"/>
      <c r="F211" s="388"/>
      <c r="G211" s="388"/>
    </row>
    <row r="212" spans="1:4" ht="19.5" customHeight="1">
      <c r="A212" s="409"/>
      <c r="B212" s="410"/>
      <c r="C212" s="409"/>
      <c r="D212" s="409"/>
    </row>
    <row r="213" spans="1:4" ht="19.5" customHeight="1">
      <c r="A213" s="409"/>
      <c r="B213" s="410"/>
      <c r="C213" s="409"/>
      <c r="D213" s="409"/>
    </row>
    <row r="214" spans="1:4" ht="19.5" customHeight="1">
      <c r="A214" s="409"/>
      <c r="B214" s="410"/>
      <c r="C214" s="409"/>
      <c r="D214" s="409"/>
    </row>
    <row r="215" spans="1:4" ht="19.5" customHeight="1">
      <c r="A215" s="409"/>
      <c r="B215" s="410"/>
      <c r="C215" s="409"/>
      <c r="D215" s="409"/>
    </row>
    <row r="216" spans="1:4" ht="19.5" customHeight="1">
      <c r="A216" s="409"/>
      <c r="B216" s="410"/>
      <c r="C216" s="409"/>
      <c r="D216" s="409"/>
    </row>
    <row r="217" spans="1:4" ht="19.5" customHeight="1">
      <c r="A217" s="409"/>
      <c r="B217" s="410"/>
      <c r="C217" s="409"/>
      <c r="D217" s="409"/>
    </row>
    <row r="218" spans="1:4" ht="19.5" customHeight="1">
      <c r="A218" s="409"/>
      <c r="B218" s="410"/>
      <c r="C218" s="409"/>
      <c r="D218" s="409"/>
    </row>
    <row r="219" spans="1:4" ht="19.5" customHeight="1">
      <c r="A219" s="409"/>
      <c r="B219" s="410"/>
      <c r="C219" s="409"/>
      <c r="D219" s="409"/>
    </row>
    <row r="220" spans="1:4" ht="19.5" customHeight="1">
      <c r="A220" s="409"/>
      <c r="B220" s="410"/>
      <c r="C220" s="409"/>
      <c r="D220" s="409"/>
    </row>
    <row r="221" spans="1:4" ht="19.5" customHeight="1">
      <c r="A221" s="409"/>
      <c r="B221" s="410"/>
      <c r="C221" s="409"/>
      <c r="D221" s="409"/>
    </row>
    <row r="222" spans="1:4" ht="19.5" customHeight="1">
      <c r="A222" s="409"/>
      <c r="B222" s="410"/>
      <c r="C222" s="409"/>
      <c r="D222" s="409"/>
    </row>
    <row r="223" spans="1:4" ht="19.5" customHeight="1">
      <c r="A223" s="409"/>
      <c r="B223" s="410"/>
      <c r="C223" s="409"/>
      <c r="D223" s="409"/>
    </row>
    <row r="224" spans="1:4" ht="19.5" customHeight="1">
      <c r="A224" s="409"/>
      <c r="B224" s="410"/>
      <c r="C224" s="409"/>
      <c r="D224" s="409"/>
    </row>
    <row r="225" spans="1:4" ht="19.5" customHeight="1">
      <c r="A225" s="409"/>
      <c r="B225" s="410"/>
      <c r="C225" s="409"/>
      <c r="D225" s="409"/>
    </row>
    <row r="226" spans="1:4" ht="19.5" customHeight="1">
      <c r="A226" s="409"/>
      <c r="B226" s="410"/>
      <c r="C226" s="409"/>
      <c r="D226" s="409"/>
    </row>
    <row r="227" spans="1:4" ht="19.5" customHeight="1">
      <c r="A227" s="409"/>
      <c r="B227" s="410"/>
      <c r="C227" s="409"/>
      <c r="D227" s="409"/>
    </row>
    <row r="228" spans="1:4" ht="19.5" customHeight="1">
      <c r="A228" s="409"/>
      <c r="B228" s="410"/>
      <c r="C228" s="409"/>
      <c r="D228" s="409"/>
    </row>
    <row r="229" spans="1:4" ht="19.5" customHeight="1">
      <c r="A229" s="409"/>
      <c r="B229" s="410"/>
      <c r="C229" s="409"/>
      <c r="D229" s="409"/>
    </row>
    <row r="230" spans="1:4" ht="19.5" customHeight="1">
      <c r="A230" s="409"/>
      <c r="B230" s="410"/>
      <c r="C230" s="409"/>
      <c r="D230" s="409"/>
    </row>
    <row r="231" spans="1:4" ht="19.5" customHeight="1">
      <c r="A231" s="409"/>
      <c r="B231" s="410"/>
      <c r="C231" s="409"/>
      <c r="D231" s="409"/>
    </row>
    <row r="232" spans="1:4" ht="19.5" customHeight="1">
      <c r="A232" s="409"/>
      <c r="B232" s="410"/>
      <c r="C232" s="409"/>
      <c r="D232" s="409"/>
    </row>
    <row r="233" spans="1:4" ht="19.5" customHeight="1">
      <c r="A233" s="409"/>
      <c r="B233" s="410"/>
      <c r="C233" s="409"/>
      <c r="D233" s="409"/>
    </row>
    <row r="234" spans="1:4" ht="19.5" customHeight="1">
      <c r="A234" s="409"/>
      <c r="B234" s="410"/>
      <c r="C234" s="409"/>
      <c r="D234" s="409"/>
    </row>
    <row r="235" spans="1:4" ht="19.5" customHeight="1">
      <c r="A235" s="409"/>
      <c r="B235" s="410"/>
      <c r="C235" s="409"/>
      <c r="D235" s="409"/>
    </row>
    <row r="236" spans="1:4" ht="19.5" customHeight="1">
      <c r="A236" s="409"/>
      <c r="B236" s="410"/>
      <c r="C236" s="409"/>
      <c r="D236" s="409"/>
    </row>
    <row r="237" spans="1:4" ht="19.5" customHeight="1">
      <c r="A237" s="409"/>
      <c r="B237" s="410"/>
      <c r="C237" s="409"/>
      <c r="D237" s="409"/>
    </row>
    <row r="238" spans="1:4" ht="19.5" customHeight="1">
      <c r="A238" s="409"/>
      <c r="B238" s="410"/>
      <c r="C238" s="409"/>
      <c r="D238" s="409"/>
    </row>
    <row r="239" spans="1:4" ht="19.5" customHeight="1">
      <c r="A239" s="409"/>
      <c r="B239" s="410"/>
      <c r="C239" s="409"/>
      <c r="D239" s="409"/>
    </row>
    <row r="240" spans="1:4" ht="19.5" customHeight="1">
      <c r="A240" s="409"/>
      <c r="B240" s="410"/>
      <c r="C240" s="409"/>
      <c r="D240" s="409"/>
    </row>
    <row r="241" spans="1:4" ht="19.5" customHeight="1">
      <c r="A241" s="409"/>
      <c r="B241" s="410"/>
      <c r="C241" s="409"/>
      <c r="D241" s="409"/>
    </row>
    <row r="242" spans="1:4" ht="19.5" customHeight="1">
      <c r="A242" s="409"/>
      <c r="B242" s="410"/>
      <c r="C242" s="409"/>
      <c r="D242" s="409"/>
    </row>
    <row r="243" spans="1:4" ht="19.5" customHeight="1">
      <c r="A243" s="409"/>
      <c r="B243" s="410"/>
      <c r="C243" s="409"/>
      <c r="D243" s="409"/>
    </row>
    <row r="244" spans="1:4" ht="19.5" customHeight="1">
      <c r="A244" s="409"/>
      <c r="B244" s="410"/>
      <c r="C244" s="409"/>
      <c r="D244" s="409"/>
    </row>
    <row r="245" spans="1:4" ht="19.5" customHeight="1">
      <c r="A245" s="409"/>
      <c r="B245" s="410"/>
      <c r="C245" s="409"/>
      <c r="D245" s="409"/>
    </row>
    <row r="246" spans="1:4" ht="19.5" customHeight="1">
      <c r="A246" s="409"/>
      <c r="B246" s="410"/>
      <c r="C246" s="409"/>
      <c r="D246" s="409"/>
    </row>
    <row r="247" spans="1:4" ht="19.5" customHeight="1">
      <c r="A247" s="409"/>
      <c r="B247" s="410"/>
      <c r="C247" s="409"/>
      <c r="D247" s="409"/>
    </row>
    <row r="248" spans="1:4" ht="19.5" customHeight="1">
      <c r="A248" s="409"/>
      <c r="B248" s="410"/>
      <c r="C248" s="409"/>
      <c r="D248" s="409"/>
    </row>
    <row r="249" spans="1:4" ht="19.5" customHeight="1">
      <c r="A249" s="409"/>
      <c r="B249" s="410"/>
      <c r="C249" s="409"/>
      <c r="D249" s="409"/>
    </row>
    <row r="250" spans="1:4" ht="19.5" customHeight="1">
      <c r="A250" s="409"/>
      <c r="B250" s="410"/>
      <c r="C250" s="409"/>
      <c r="D250" s="409"/>
    </row>
    <row r="251" spans="1:4" ht="19.5" customHeight="1">
      <c r="A251" s="409"/>
      <c r="B251" s="410"/>
      <c r="C251" s="409"/>
      <c r="D251" s="409"/>
    </row>
    <row r="252" spans="1:4" ht="19.5" customHeight="1">
      <c r="A252" s="409"/>
      <c r="B252" s="410"/>
      <c r="C252" s="409"/>
      <c r="D252" s="409"/>
    </row>
    <row r="253" spans="1:4" ht="19.5" customHeight="1">
      <c r="A253" s="409"/>
      <c r="B253" s="410"/>
      <c r="C253" s="409"/>
      <c r="D253" s="409"/>
    </row>
    <row r="254" spans="1:4" ht="19.5" customHeight="1">
      <c r="A254" s="409"/>
      <c r="B254" s="410"/>
      <c r="C254" s="409"/>
      <c r="D254" s="409"/>
    </row>
    <row r="255" spans="1:4" ht="19.5" customHeight="1">
      <c r="A255" s="409"/>
      <c r="B255" s="410"/>
      <c r="C255" s="409"/>
      <c r="D255" s="409"/>
    </row>
    <row r="256" spans="1:4" ht="19.5" customHeight="1">
      <c r="A256" s="409"/>
      <c r="B256" s="410"/>
      <c r="C256" s="409"/>
      <c r="D256" s="409"/>
    </row>
    <row r="257" spans="1:4" ht="19.5" customHeight="1">
      <c r="A257" s="409"/>
      <c r="B257" s="410"/>
      <c r="C257" s="409"/>
      <c r="D257" s="409"/>
    </row>
    <row r="258" spans="1:4" ht="19.5" customHeight="1">
      <c r="A258" s="409"/>
      <c r="B258" s="410"/>
      <c r="C258" s="409"/>
      <c r="D258" s="409"/>
    </row>
  </sheetData>
  <sheetProtection/>
  <printOptions horizontalCentered="1"/>
  <pageMargins left="0" right="0" top="0.5905511811023623" bottom="1.1811023622047245" header="0.5118110236220472" footer="0.5118110236220472"/>
  <pageSetup orientation="portrait" paperSize="9" scale="74"/>
  <rowBreaks count="2" manualBreakCount="2">
    <brk id="117" max="65535" man="1"/>
    <brk id="118" max="65535" man="1"/>
  </rowBreaks>
  <colBreaks count="1" manualBreakCount="1">
    <brk id="1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5"/>
  <sheetViews>
    <sheetView showGridLines="0" zoomScalePageLayoutView="0" workbookViewId="0" topLeftCell="A1">
      <selection activeCell="D28" sqref="A1:IV16384"/>
    </sheetView>
  </sheetViews>
  <sheetFormatPr defaultColWidth="8.8515625" defaultRowHeight="19.5" customHeight="1"/>
  <cols>
    <col min="1" max="1" width="3.8515625" style="1117" customWidth="1"/>
    <col min="2" max="2" width="4.7109375" style="1117" customWidth="1"/>
    <col min="3" max="3" width="35.28125" style="1117" customWidth="1"/>
    <col min="4" max="5" width="12.421875" style="1117" customWidth="1"/>
    <col min="6" max="6" width="19.00390625" style="1117" customWidth="1"/>
    <col min="7" max="8" width="12.421875" style="1117" customWidth="1"/>
    <col min="9" max="9" width="18.8515625" style="1117" customWidth="1"/>
    <col min="10" max="13" width="15.7109375" style="1117" customWidth="1"/>
    <col min="14" max="23" width="13.7109375" style="1117" customWidth="1"/>
    <col min="24" max="16384" width="8.8515625" style="1117" customWidth="1"/>
  </cols>
  <sheetData>
    <row r="2" spans="3:9" ht="19.5" customHeight="1">
      <c r="C2" s="1495" t="s">
        <v>196</v>
      </c>
      <c r="D2" s="1496"/>
      <c r="E2" s="1496"/>
      <c r="F2" s="1496"/>
      <c r="G2" s="1496"/>
      <c r="H2" s="1496"/>
      <c r="I2" s="1496"/>
    </row>
    <row r="3" ht="19.5" customHeight="1">
      <c r="C3" s="1126"/>
    </row>
    <row r="4" spans="1:8" ht="19.5" customHeight="1">
      <c r="A4" s="1126" t="s">
        <v>247</v>
      </c>
      <c r="H4" s="1126" t="s">
        <v>115</v>
      </c>
    </row>
    <row r="5" spans="3:45" s="1256" customFormat="1" ht="18" customHeight="1">
      <c r="C5" s="1148"/>
      <c r="D5" s="1148"/>
      <c r="E5" s="1148"/>
      <c r="F5" s="1148"/>
      <c r="G5" s="1148"/>
      <c r="H5" s="1123"/>
      <c r="I5" s="1148"/>
      <c r="J5" s="1123"/>
      <c r="K5" s="1497"/>
      <c r="L5" s="1123"/>
      <c r="M5" s="1498"/>
      <c r="N5" s="1499"/>
      <c r="O5" s="1498"/>
      <c r="P5" s="1500"/>
      <c r="Q5" s="1500"/>
      <c r="R5" s="1501"/>
      <c r="S5" s="1502"/>
      <c r="T5" s="1502"/>
      <c r="U5" s="1502"/>
      <c r="V5" s="1502"/>
      <c r="W5" s="1502"/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</row>
    <row r="6" spans="3:45" s="1256" customFormat="1" ht="18" customHeight="1">
      <c r="C6" s="1123"/>
      <c r="D6" s="1148"/>
      <c r="E6" s="1148"/>
      <c r="F6" s="1148"/>
      <c r="G6" s="1123"/>
      <c r="H6" s="1257"/>
      <c r="I6" s="1148"/>
      <c r="J6" s="1123"/>
      <c r="K6" s="1497"/>
      <c r="L6" s="1123"/>
      <c r="M6" s="1498"/>
      <c r="N6" s="1499"/>
      <c r="O6" s="1498"/>
      <c r="P6" s="1500"/>
      <c r="Q6" s="1500"/>
      <c r="R6" s="1501"/>
      <c r="S6" s="1502"/>
      <c r="T6" s="1502"/>
      <c r="U6" s="1502"/>
      <c r="V6" s="1502"/>
      <c r="W6" s="1502"/>
      <c r="X6" s="1502"/>
      <c r="Y6" s="1502"/>
      <c r="Z6" s="1502"/>
      <c r="AA6" s="1502"/>
      <c r="AB6" s="1502"/>
      <c r="AC6" s="1502"/>
      <c r="AD6" s="1502"/>
      <c r="AE6" s="1502"/>
      <c r="AF6" s="1502"/>
      <c r="AG6" s="1502"/>
      <c r="AH6" s="1502"/>
      <c r="AI6" s="1502"/>
      <c r="AJ6" s="1502"/>
      <c r="AK6" s="1502"/>
      <c r="AL6" s="1502"/>
      <c r="AM6" s="1502"/>
      <c r="AN6" s="1502"/>
      <c r="AO6" s="1502"/>
      <c r="AP6" s="1502"/>
      <c r="AQ6" s="1502"/>
      <c r="AR6" s="1502"/>
      <c r="AS6" s="1502"/>
    </row>
    <row r="7" spans="3:45" s="1256" customFormat="1" ht="18" customHeight="1" thickBot="1">
      <c r="C7" s="1123"/>
      <c r="D7" s="1148"/>
      <c r="E7" s="1148"/>
      <c r="F7" s="1148"/>
      <c r="G7" s="1148"/>
      <c r="H7" s="1123"/>
      <c r="I7" s="1148"/>
      <c r="J7" s="1123"/>
      <c r="K7" s="1497"/>
      <c r="L7" s="1123"/>
      <c r="M7" s="1498"/>
      <c r="N7" s="1499"/>
      <c r="O7" s="1498"/>
      <c r="P7" s="1500"/>
      <c r="Q7" s="1500"/>
      <c r="R7" s="1501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  <c r="AC7" s="1502"/>
      <c r="AD7" s="1502"/>
      <c r="AE7" s="1502"/>
      <c r="AF7" s="1502"/>
      <c r="AG7" s="1502"/>
      <c r="AH7" s="1502"/>
      <c r="AI7" s="1502"/>
      <c r="AJ7" s="1502"/>
      <c r="AK7" s="1502"/>
      <c r="AL7" s="1502"/>
      <c r="AM7" s="1502"/>
      <c r="AN7" s="1502"/>
      <c r="AO7" s="1502"/>
      <c r="AP7" s="1502"/>
      <c r="AQ7" s="1502"/>
      <c r="AR7" s="1502"/>
      <c r="AS7" s="1502"/>
    </row>
    <row r="8" spans="2:45" s="1120" customFormat="1" ht="18" customHeight="1" thickBot="1"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  <c r="J8" s="1123"/>
      <c r="K8" s="1126"/>
      <c r="L8" s="1123"/>
      <c r="M8" s="1498"/>
      <c r="N8" s="1272"/>
      <c r="O8" s="1152"/>
      <c r="P8" s="1272"/>
      <c r="Q8" s="1272"/>
      <c r="R8" s="1147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</row>
    <row r="9" spans="2:45" s="1260" customFormat="1" ht="18" customHeight="1"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  <c r="J9" s="1123"/>
      <c r="K9" s="1126"/>
      <c r="L9" s="1123"/>
      <c r="M9" s="1498"/>
      <c r="N9" s="1166"/>
      <c r="O9" s="1166"/>
      <c r="P9" s="1166"/>
      <c r="Q9" s="1166"/>
      <c r="R9" s="1166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3"/>
      <c r="AN9" s="1503"/>
      <c r="AO9" s="1503"/>
      <c r="AP9" s="1503"/>
      <c r="AQ9" s="1503"/>
      <c r="AR9" s="1503"/>
      <c r="AS9" s="1503"/>
    </row>
    <row r="10" spans="2:45" s="1260" customFormat="1" ht="18" customHeight="1" thickBot="1">
      <c r="B10" s="1261" t="s">
        <v>147</v>
      </c>
      <c r="C10" s="1199"/>
      <c r="D10" s="1262"/>
      <c r="E10" s="1262"/>
      <c r="F10" s="1253"/>
      <c r="G10" s="1253"/>
      <c r="H10" s="1262"/>
      <c r="I10" s="1263"/>
      <c r="J10" s="1123"/>
      <c r="K10" s="1126"/>
      <c r="L10" s="1123"/>
      <c r="M10" s="1498"/>
      <c r="N10" s="1160"/>
      <c r="O10" s="1160"/>
      <c r="P10" s="1160"/>
      <c r="Q10" s="1166"/>
      <c r="R10" s="1166"/>
      <c r="S10" s="1503"/>
      <c r="T10" s="1503"/>
      <c r="U10" s="1503"/>
      <c r="V10" s="1503"/>
      <c r="W10" s="1503"/>
      <c r="X10" s="1503"/>
      <c r="Y10" s="1503"/>
      <c r="Z10" s="1503"/>
      <c r="AA10" s="1503"/>
      <c r="AB10" s="1503"/>
      <c r="AC10" s="1503"/>
      <c r="AD10" s="1503"/>
      <c r="AE10" s="1503"/>
      <c r="AF10" s="1503"/>
      <c r="AG10" s="1503"/>
      <c r="AH10" s="1503"/>
      <c r="AI10" s="1503"/>
      <c r="AJ10" s="1503"/>
      <c r="AK10" s="1503"/>
      <c r="AL10" s="1503"/>
      <c r="AM10" s="1503"/>
      <c r="AN10" s="1503"/>
      <c r="AO10" s="1503"/>
      <c r="AP10" s="1503"/>
      <c r="AQ10" s="1503"/>
      <c r="AR10" s="1503"/>
      <c r="AS10" s="1503"/>
    </row>
    <row r="11" spans="2:45" s="1260" customFormat="1" ht="18" customHeight="1" thickBot="1"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  <c r="J11" s="1123"/>
      <c r="K11" s="1126"/>
      <c r="L11" s="1123"/>
      <c r="M11" s="1498"/>
      <c r="N11" s="1504"/>
      <c r="O11" s="1504"/>
      <c r="P11" s="1504"/>
      <c r="Q11" s="1166"/>
      <c r="R11" s="1166"/>
      <c r="S11" s="1503"/>
      <c r="T11" s="1503"/>
      <c r="U11" s="1503"/>
      <c r="V11" s="1503"/>
      <c r="W11" s="1503"/>
      <c r="X11" s="1503"/>
      <c r="Y11" s="1503"/>
      <c r="Z11" s="1503"/>
      <c r="AA11" s="1503"/>
      <c r="AB11" s="1503"/>
      <c r="AC11" s="1503"/>
      <c r="AD11" s="1503"/>
      <c r="AE11" s="1503"/>
      <c r="AF11" s="1503"/>
      <c r="AG11" s="1503"/>
      <c r="AH11" s="1503"/>
      <c r="AI11" s="1503"/>
      <c r="AJ11" s="1503"/>
      <c r="AK11" s="1503"/>
      <c r="AL11" s="1503"/>
      <c r="AM11" s="1503"/>
      <c r="AN11" s="1503"/>
      <c r="AO11" s="1503"/>
      <c r="AP11" s="1503"/>
      <c r="AQ11" s="1503"/>
      <c r="AR11" s="1503"/>
      <c r="AS11" s="1503"/>
    </row>
    <row r="12" spans="1:45" s="1120" customFormat="1" ht="12.75" customHeight="1">
      <c r="A12" s="1252"/>
      <c r="B12" s="1147"/>
      <c r="C12" s="1147"/>
      <c r="D12" s="1147"/>
      <c r="E12" s="1147"/>
      <c r="F12" s="1147"/>
      <c r="G12" s="1147"/>
      <c r="H12" s="1147"/>
      <c r="I12" s="1147"/>
      <c r="J12" s="1123"/>
      <c r="K12" s="1134"/>
      <c r="L12" s="1123"/>
      <c r="M12" s="1498"/>
      <c r="N12" s="1504"/>
      <c r="O12" s="1504"/>
      <c r="P12" s="1504"/>
      <c r="Q12" s="1504"/>
      <c r="R12" s="1160"/>
      <c r="S12" s="1169"/>
      <c r="T12" s="1169"/>
      <c r="U12" s="1169"/>
      <c r="V12" s="1169"/>
      <c r="W12" s="1169"/>
      <c r="X12" s="1169"/>
      <c r="Y12" s="1169"/>
      <c r="Z12" s="1169"/>
      <c r="AA12" s="1169"/>
      <c r="AB12" s="1169"/>
      <c r="AC12" s="1169"/>
      <c r="AD12" s="1169"/>
      <c r="AE12" s="1169"/>
      <c r="AF12" s="1169"/>
      <c r="AG12" s="1169"/>
      <c r="AH12" s="1169"/>
      <c r="AI12" s="1169"/>
      <c r="AJ12" s="1169"/>
      <c r="AK12" s="1169"/>
      <c r="AL12" s="1169"/>
      <c r="AM12" s="1169"/>
      <c r="AN12" s="1169"/>
      <c r="AO12" s="1169"/>
      <c r="AP12" s="1169"/>
      <c r="AQ12" s="1169"/>
      <c r="AR12" s="1169"/>
      <c r="AS12" s="1169"/>
    </row>
    <row r="13" spans="1:45" s="1260" customFormat="1" ht="12.75" customHeight="1">
      <c r="A13" s="1166"/>
      <c r="B13" s="1153"/>
      <c r="C13" s="1160"/>
      <c r="D13" s="1149"/>
      <c r="E13" s="1149"/>
      <c r="F13" s="1149"/>
      <c r="G13" s="1149"/>
      <c r="H13" s="1149"/>
      <c r="I13" s="1597"/>
      <c r="J13" s="1123" t="s">
        <v>204</v>
      </c>
      <c r="K13" s="1134"/>
      <c r="L13" s="1123"/>
      <c r="M13" s="1498"/>
      <c r="N13" s="1504"/>
      <c r="O13" s="1504"/>
      <c r="P13" s="1504"/>
      <c r="Q13" s="1166"/>
      <c r="R13" s="1166"/>
      <c r="S13" s="1166"/>
      <c r="T13" s="1166"/>
      <c r="U13" s="1503"/>
      <c r="V13" s="1503"/>
      <c r="W13" s="1503"/>
      <c r="X13" s="1503"/>
      <c r="Y13" s="1503"/>
      <c r="Z13" s="1503"/>
      <c r="AA13" s="1503"/>
      <c r="AB13" s="1503"/>
      <c r="AC13" s="1503"/>
      <c r="AD13" s="1503"/>
      <c r="AE13" s="1503"/>
      <c r="AF13" s="1503"/>
      <c r="AG13" s="1503"/>
      <c r="AH13" s="1503"/>
      <c r="AI13" s="1503"/>
      <c r="AJ13" s="1503"/>
      <c r="AK13" s="1503"/>
      <c r="AL13" s="1503"/>
      <c r="AM13" s="1503"/>
      <c r="AN13" s="1503"/>
      <c r="AO13" s="1503"/>
      <c r="AP13" s="1503"/>
      <c r="AQ13" s="1503"/>
      <c r="AR13" s="1503"/>
      <c r="AS13" s="1503"/>
    </row>
    <row r="14" spans="1:45" s="1260" customFormat="1" ht="3" customHeight="1">
      <c r="A14" s="1166"/>
      <c r="B14" s="1147"/>
      <c r="C14" s="1271"/>
      <c r="D14" s="1272"/>
      <c r="E14" s="1598"/>
      <c r="F14" s="1599"/>
      <c r="G14" s="1597"/>
      <c r="H14" s="1598"/>
      <c r="I14" s="1598"/>
      <c r="J14" s="1123"/>
      <c r="K14" s="1134"/>
      <c r="L14" s="1123"/>
      <c r="M14" s="1498"/>
      <c r="N14" s="1504"/>
      <c r="O14" s="1504"/>
      <c r="P14" s="1504"/>
      <c r="Q14" s="1232"/>
      <c r="R14" s="1160"/>
      <c r="S14" s="1160"/>
      <c r="T14" s="1160"/>
      <c r="U14" s="1503"/>
      <c r="V14" s="1503"/>
      <c r="W14" s="1503"/>
      <c r="X14" s="1503"/>
      <c r="Y14" s="1503"/>
      <c r="Z14" s="1503"/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  <c r="AN14" s="1503"/>
      <c r="AO14" s="1503"/>
      <c r="AP14" s="1503"/>
      <c r="AQ14" s="1503"/>
      <c r="AR14" s="1503"/>
      <c r="AS14" s="1503"/>
    </row>
    <row r="15" spans="1:45" s="1260" customFormat="1" ht="3" customHeight="1">
      <c r="A15" s="1166"/>
      <c r="B15" s="1147"/>
      <c r="C15" s="1166"/>
      <c r="D15" s="1166"/>
      <c r="E15" s="1166"/>
      <c r="F15" s="1274"/>
      <c r="G15" s="1152"/>
      <c r="H15" s="1166"/>
      <c r="I15" s="1166"/>
      <c r="J15" s="1123"/>
      <c r="K15" s="1134"/>
      <c r="L15" s="1123"/>
      <c r="M15" s="1498"/>
      <c r="N15" s="1504"/>
      <c r="O15" s="1504"/>
      <c r="P15" s="1504"/>
      <c r="Q15" s="1505"/>
      <c r="R15" s="1160"/>
      <c r="S15" s="1160"/>
      <c r="T15" s="1160"/>
      <c r="U15" s="1503"/>
      <c r="V15" s="1503"/>
      <c r="W15" s="1503"/>
      <c r="X15" s="1503"/>
      <c r="Y15" s="1503"/>
      <c r="Z15" s="1503"/>
      <c r="AA15" s="1503"/>
      <c r="AB15" s="1503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3"/>
      <c r="AN15" s="1503"/>
      <c r="AO15" s="1503"/>
      <c r="AP15" s="1503"/>
      <c r="AQ15" s="1503"/>
      <c r="AR15" s="1503"/>
      <c r="AS15" s="1503"/>
    </row>
    <row r="16" spans="1:45" s="1260" customFormat="1" ht="3" customHeight="1">
      <c r="A16" s="1251"/>
      <c r="B16" s="1147"/>
      <c r="C16" s="1166"/>
      <c r="D16" s="1166"/>
      <c r="E16" s="1166"/>
      <c r="F16" s="1166"/>
      <c r="G16" s="1152"/>
      <c r="H16" s="1166"/>
      <c r="I16" s="1166"/>
      <c r="J16" s="1123"/>
      <c r="K16" s="1134"/>
      <c r="L16" s="1123"/>
      <c r="M16" s="1498"/>
      <c r="N16" s="1504"/>
      <c r="O16" s="1504"/>
      <c r="P16" s="1504"/>
      <c r="Q16" s="1505"/>
      <c r="R16" s="1160"/>
      <c r="S16" s="1160"/>
      <c r="T16" s="1160"/>
      <c r="U16" s="1503"/>
      <c r="V16" s="1503"/>
      <c r="W16" s="1503"/>
      <c r="X16" s="1503"/>
      <c r="Y16" s="1503"/>
      <c r="Z16" s="1503"/>
      <c r="AA16" s="1503"/>
      <c r="AB16" s="1503"/>
      <c r="AC16" s="1503"/>
      <c r="AD16" s="1503"/>
      <c r="AE16" s="1503"/>
      <c r="AF16" s="1503"/>
      <c r="AG16" s="1503"/>
      <c r="AH16" s="1503"/>
      <c r="AI16" s="1503"/>
      <c r="AJ16" s="1503"/>
      <c r="AK16" s="1503"/>
      <c r="AL16" s="1503"/>
      <c r="AM16" s="1503"/>
      <c r="AN16" s="1503"/>
      <c r="AO16" s="1503"/>
      <c r="AP16" s="1503"/>
      <c r="AQ16" s="1503"/>
      <c r="AR16" s="1503"/>
      <c r="AS16" s="1503"/>
    </row>
    <row r="17" spans="1:45" s="1260" customFormat="1" ht="18" customHeight="1">
      <c r="A17" s="1174" t="s">
        <v>222</v>
      </c>
      <c r="B17" s="1174"/>
      <c r="C17" s="1174"/>
      <c r="D17" s="1174"/>
      <c r="E17" s="1174"/>
      <c r="F17" s="1174"/>
      <c r="G17" s="1174"/>
      <c r="H17" s="1174"/>
      <c r="I17" s="1174"/>
      <c r="J17" s="1123"/>
      <c r="K17" s="1134"/>
      <c r="L17" s="1123"/>
      <c r="M17" s="1498"/>
      <c r="N17" s="1504"/>
      <c r="O17" s="1504"/>
      <c r="P17" s="1504"/>
      <c r="Q17" s="1505"/>
      <c r="R17" s="1160"/>
      <c r="S17" s="1160"/>
      <c r="T17" s="1160"/>
      <c r="U17" s="1503"/>
      <c r="V17" s="1503"/>
      <c r="W17" s="1503"/>
      <c r="X17" s="1503"/>
      <c r="Y17" s="1503"/>
      <c r="Z17" s="1503"/>
      <c r="AA17" s="1503"/>
      <c r="AB17" s="1503"/>
      <c r="AC17" s="1503"/>
      <c r="AD17" s="1503"/>
      <c r="AE17" s="1503"/>
      <c r="AF17" s="1503"/>
      <c r="AG17" s="1503"/>
      <c r="AH17" s="1503"/>
      <c r="AI17" s="1503"/>
      <c r="AJ17" s="1503"/>
      <c r="AK17" s="1503"/>
      <c r="AL17" s="1503"/>
      <c r="AM17" s="1503"/>
      <c r="AN17" s="1503"/>
      <c r="AO17" s="1503"/>
      <c r="AP17" s="1503"/>
      <c r="AQ17" s="1503"/>
      <c r="AR17" s="1503"/>
      <c r="AS17" s="1503"/>
    </row>
    <row r="18" spans="1:45" s="1260" customFormat="1" ht="15.75" customHeight="1" thickBot="1">
      <c r="A18" s="1148" t="s">
        <v>28</v>
      </c>
      <c r="B18" s="1148"/>
      <c r="C18" s="1148"/>
      <c r="D18" s="1148"/>
      <c r="E18" s="1148"/>
      <c r="F18" s="1148"/>
      <c r="G18" s="1148"/>
      <c r="H18" s="1123"/>
      <c r="I18" s="1148"/>
      <c r="J18" s="1123"/>
      <c r="K18" s="1134"/>
      <c r="L18" s="1123"/>
      <c r="M18" s="1498"/>
      <c r="N18" s="1504"/>
      <c r="O18" s="1504"/>
      <c r="P18" s="1504"/>
      <c r="Q18" s="1232"/>
      <c r="R18" s="1160"/>
      <c r="S18" s="1160"/>
      <c r="T18" s="1160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503"/>
      <c r="AM18" s="1503"/>
      <c r="AN18" s="1503"/>
      <c r="AO18" s="1503"/>
      <c r="AP18" s="1503"/>
      <c r="AQ18" s="1503"/>
      <c r="AR18" s="1503"/>
      <c r="AS18" s="1503"/>
    </row>
    <row r="19" spans="1:45" s="1120" customFormat="1" ht="18" customHeight="1" thickBot="1">
      <c r="A19" s="1148"/>
      <c r="B19" s="1175">
        <v>12</v>
      </c>
      <c r="C19" s="1275" t="s">
        <v>205</v>
      </c>
      <c r="D19" s="1288">
        <v>378</v>
      </c>
      <c r="E19" s="1506"/>
      <c r="F19" s="1600">
        <v>378</v>
      </c>
      <c r="G19" s="1288">
        <v>8</v>
      </c>
      <c r="H19" s="1509"/>
      <c r="I19" s="1510">
        <v>8</v>
      </c>
      <c r="J19" s="1352"/>
      <c r="K19" s="1126"/>
      <c r="L19" s="1352"/>
      <c r="M19" s="1511"/>
      <c r="N19" s="1269"/>
      <c r="O19" s="1269"/>
      <c r="P19" s="1269"/>
      <c r="Q19" s="1232"/>
      <c r="R19" s="1166"/>
      <c r="S19" s="1166"/>
      <c r="T19" s="1166"/>
      <c r="U19" s="1169"/>
      <c r="V19" s="1169"/>
      <c r="W19" s="1169"/>
      <c r="X19" s="1169"/>
      <c r="Y19" s="1169"/>
      <c r="Z19" s="1169"/>
      <c r="AA19" s="1169"/>
      <c r="AB19" s="1169"/>
      <c r="AC19" s="1169"/>
      <c r="AD19" s="1169"/>
      <c r="AE19" s="1169"/>
      <c r="AF19" s="1169"/>
      <c r="AG19" s="1169"/>
      <c r="AH19" s="1169"/>
      <c r="AI19" s="1169"/>
      <c r="AJ19" s="1169"/>
      <c r="AK19" s="1169"/>
      <c r="AL19" s="1169"/>
      <c r="AM19" s="1169"/>
      <c r="AN19" s="1169"/>
      <c r="AO19" s="1169"/>
      <c r="AP19" s="1169"/>
      <c r="AQ19" s="1169"/>
      <c r="AR19" s="1169"/>
      <c r="AS19" s="1169"/>
    </row>
    <row r="20" spans="1:45" s="1120" customFormat="1" ht="18" customHeight="1">
      <c r="A20" s="1126"/>
      <c r="B20" s="1180">
        <v>15</v>
      </c>
      <c r="C20" s="1181" t="s">
        <v>166</v>
      </c>
      <c r="D20" s="1280"/>
      <c r="E20" s="1181"/>
      <c r="F20" s="1184"/>
      <c r="G20" s="1280"/>
      <c r="H20" s="1181"/>
      <c r="I20" s="1512"/>
      <c r="J20" s="1352"/>
      <c r="K20" s="1126"/>
      <c r="L20" s="1352"/>
      <c r="M20" s="1511"/>
      <c r="N20" s="1269"/>
      <c r="O20" s="1269"/>
      <c r="P20" s="1269"/>
      <c r="Q20" s="1130"/>
      <c r="R20" s="1166"/>
      <c r="S20" s="1166"/>
      <c r="T20" s="1166"/>
      <c r="U20" s="1169"/>
      <c r="V20" s="1169"/>
      <c r="W20" s="1169"/>
      <c r="X20" s="1169"/>
      <c r="Y20" s="1169"/>
      <c r="Z20" s="1169"/>
      <c r="AA20" s="1169"/>
      <c r="AB20" s="1169"/>
      <c r="AC20" s="1169"/>
      <c r="AD20" s="1169"/>
      <c r="AE20" s="1169"/>
      <c r="AF20" s="1169"/>
      <c r="AG20" s="1169"/>
      <c r="AH20" s="1169"/>
      <c r="AI20" s="1169"/>
      <c r="AJ20" s="1169"/>
      <c r="AK20" s="1169"/>
      <c r="AL20" s="1169"/>
      <c r="AM20" s="1169"/>
      <c r="AN20" s="1169"/>
      <c r="AO20" s="1169"/>
      <c r="AP20" s="1169"/>
      <c r="AQ20" s="1169"/>
      <c r="AR20" s="1169"/>
      <c r="AS20" s="1169"/>
    </row>
    <row r="21" spans="1:45" s="1120" customFormat="1" ht="18" customHeight="1" thickBot="1">
      <c r="A21" s="1126"/>
      <c r="B21" s="1185"/>
      <c r="C21" s="1186" t="s">
        <v>167</v>
      </c>
      <c r="D21" s="1284">
        <v>2045</v>
      </c>
      <c r="E21" s="1513">
        <v>2045</v>
      </c>
      <c r="F21" s="1514"/>
      <c r="G21" s="1284">
        <v>8</v>
      </c>
      <c r="H21" s="1513">
        <v>8</v>
      </c>
      <c r="I21" s="1515"/>
      <c r="J21" s="1352"/>
      <c r="K21" s="1126"/>
      <c r="L21" s="1352"/>
      <c r="M21" s="1511"/>
      <c r="N21" s="1269"/>
      <c r="O21" s="1269"/>
      <c r="P21" s="1269"/>
      <c r="Q21" s="1130"/>
      <c r="R21" s="1166"/>
      <c r="S21" s="1166"/>
      <c r="T21" s="1166"/>
      <c r="U21" s="1169"/>
      <c r="V21" s="1169"/>
      <c r="W21" s="1169"/>
      <c r="X21" s="1169"/>
      <c r="Y21" s="1169"/>
      <c r="Z21" s="1169"/>
      <c r="AA21" s="1169"/>
      <c r="AB21" s="1169"/>
      <c r="AC21" s="1169"/>
      <c r="AD21" s="1169"/>
      <c r="AE21" s="1169"/>
      <c r="AF21" s="1169"/>
      <c r="AG21" s="1169"/>
      <c r="AH21" s="1169"/>
      <c r="AI21" s="1169"/>
      <c r="AJ21" s="1169"/>
      <c r="AK21" s="1169"/>
      <c r="AL21" s="1169"/>
      <c r="AM21" s="1169"/>
      <c r="AN21" s="1169"/>
      <c r="AO21" s="1169"/>
      <c r="AP21" s="1169"/>
      <c r="AQ21" s="1169"/>
      <c r="AR21" s="1169"/>
      <c r="AS21" s="1169"/>
    </row>
    <row r="22" spans="1:45" s="1120" customFormat="1" ht="18" customHeight="1" thickBot="1">
      <c r="A22" s="1126"/>
      <c r="B22" s="1180">
        <v>20</v>
      </c>
      <c r="C22" s="1287" t="s">
        <v>168</v>
      </c>
      <c r="D22" s="1288">
        <v>183.80268999999998</v>
      </c>
      <c r="E22" s="1516">
        <v>79</v>
      </c>
      <c r="F22" s="1532">
        <v>104.80269</v>
      </c>
      <c r="G22" s="1288">
        <v>2988.3819999999996</v>
      </c>
      <c r="H22" s="1516">
        <v>432</v>
      </c>
      <c r="I22" s="1601">
        <v>2556.3819999999996</v>
      </c>
      <c r="J22" s="1352"/>
      <c r="K22" s="1126"/>
      <c r="L22" s="1352"/>
      <c r="M22" s="1511"/>
      <c r="N22" s="1269"/>
      <c r="O22" s="1269"/>
      <c r="P22" s="1269"/>
      <c r="Q22" s="1232"/>
      <c r="R22" s="1166"/>
      <c r="S22" s="1166"/>
      <c r="T22" s="1166"/>
      <c r="U22" s="1169"/>
      <c r="V22" s="1169"/>
      <c r="W22" s="1169"/>
      <c r="X22" s="1169"/>
      <c r="Y22" s="1169"/>
      <c r="Z22" s="1169"/>
      <c r="AA22" s="1169"/>
      <c r="AB22" s="1169"/>
      <c r="AC22" s="1169"/>
      <c r="AD22" s="1169"/>
      <c r="AE22" s="1169"/>
      <c r="AF22" s="1169"/>
      <c r="AG22" s="1169"/>
      <c r="AH22" s="1169"/>
      <c r="AI22" s="1169"/>
      <c r="AJ22" s="1169"/>
      <c r="AK22" s="1169"/>
      <c r="AL22" s="1169"/>
      <c r="AM22" s="1169"/>
      <c r="AN22" s="1169"/>
      <c r="AO22" s="1169"/>
      <c r="AP22" s="1169"/>
      <c r="AQ22" s="1169"/>
      <c r="AR22" s="1169"/>
      <c r="AS22" s="1169"/>
    </row>
    <row r="23" spans="1:45" s="1260" customFormat="1" ht="18" customHeight="1" thickBot="1">
      <c r="A23" s="1134"/>
      <c r="B23" s="1192">
        <v>25</v>
      </c>
      <c r="C23" s="1213" t="s">
        <v>169</v>
      </c>
      <c r="D23" s="1338">
        <v>150.75096</v>
      </c>
      <c r="E23" s="1518">
        <v>52</v>
      </c>
      <c r="F23" s="1533">
        <v>98.75095999999999</v>
      </c>
      <c r="G23" s="1338">
        <v>1838.33665</v>
      </c>
      <c r="H23" s="1518">
        <v>290</v>
      </c>
      <c r="I23" s="1602">
        <v>1548.33665</v>
      </c>
      <c r="J23" s="1123"/>
      <c r="K23" s="1134"/>
      <c r="L23" s="1123"/>
      <c r="M23" s="1498"/>
      <c r="N23" s="1504"/>
      <c r="O23" s="1504"/>
      <c r="P23" s="1504"/>
      <c r="Q23" s="1232"/>
      <c r="R23" s="1160"/>
      <c r="S23" s="1160"/>
      <c r="T23" s="1160"/>
      <c r="U23" s="1503"/>
      <c r="V23" s="1503"/>
      <c r="W23" s="1503"/>
      <c r="X23" s="1503"/>
      <c r="Y23" s="1503"/>
      <c r="Z23" s="1503"/>
      <c r="AA23" s="1503"/>
      <c r="AB23" s="1503"/>
      <c r="AC23" s="1503"/>
      <c r="AD23" s="1503"/>
      <c r="AE23" s="1503"/>
      <c r="AF23" s="1503"/>
      <c r="AG23" s="1503"/>
      <c r="AH23" s="1503"/>
      <c r="AI23" s="1503"/>
      <c r="AJ23" s="1503"/>
      <c r="AK23" s="1503"/>
      <c r="AL23" s="1503"/>
      <c r="AM23" s="1503"/>
      <c r="AN23" s="1503"/>
      <c r="AO23" s="1503"/>
      <c r="AP23" s="1503"/>
      <c r="AQ23" s="1503"/>
      <c r="AR23" s="1503"/>
      <c r="AS23" s="1503"/>
    </row>
    <row r="24" spans="1:45" s="1120" customFormat="1" ht="18" customHeight="1" thickBot="1">
      <c r="A24" s="1134"/>
      <c r="B24" s="1192">
        <v>200</v>
      </c>
      <c r="C24" s="1213" t="s">
        <v>170</v>
      </c>
      <c r="D24" s="1338">
        <v>104.80269</v>
      </c>
      <c r="E24" s="1520"/>
      <c r="F24" s="1536">
        <v>104.80269</v>
      </c>
      <c r="G24" s="1338">
        <v>2556.3819999999996</v>
      </c>
      <c r="H24" s="1520"/>
      <c r="I24" s="1603">
        <v>2556.3819999999996</v>
      </c>
      <c r="J24" s="1511"/>
      <c r="K24" s="1523"/>
      <c r="L24" s="1511"/>
      <c r="M24" s="1511"/>
      <c r="N24" s="1504"/>
      <c r="O24" s="1504"/>
      <c r="P24" s="1504"/>
      <c r="Q24" s="1130"/>
      <c r="R24" s="1160"/>
      <c r="S24" s="1160"/>
      <c r="T24" s="1160"/>
      <c r="U24" s="1169"/>
      <c r="V24" s="1169"/>
      <c r="W24" s="1169"/>
      <c r="X24" s="1169"/>
      <c r="Y24" s="1169"/>
      <c r="Z24" s="1169"/>
      <c r="AA24" s="1169"/>
      <c r="AB24" s="1169"/>
      <c r="AC24" s="1169"/>
      <c r="AD24" s="1169"/>
      <c r="AE24" s="1169"/>
      <c r="AF24" s="1169"/>
      <c r="AG24" s="1169"/>
      <c r="AH24" s="1169"/>
      <c r="AI24" s="1169"/>
      <c r="AJ24" s="1169"/>
      <c r="AK24" s="1169"/>
      <c r="AL24" s="1169"/>
      <c r="AM24" s="1169"/>
      <c r="AN24" s="1169"/>
      <c r="AO24" s="1169"/>
      <c r="AP24" s="1169"/>
      <c r="AQ24" s="1169"/>
      <c r="AR24" s="1169"/>
      <c r="AS24" s="1169"/>
    </row>
    <row r="25" spans="1:45" s="1260" customFormat="1" ht="18" customHeight="1" thickBot="1">
      <c r="A25" s="1134"/>
      <c r="B25" s="1198">
        <v>205</v>
      </c>
      <c r="C25" s="1214" t="s">
        <v>171</v>
      </c>
      <c r="D25" s="1338">
        <v>98.75095999999999</v>
      </c>
      <c r="E25" s="1524"/>
      <c r="F25" s="1604">
        <v>98.75095999999999</v>
      </c>
      <c r="G25" s="1338">
        <v>1548.33665</v>
      </c>
      <c r="H25" s="1524"/>
      <c r="I25" s="1603">
        <v>1548.33665</v>
      </c>
      <c r="J25" s="1123"/>
      <c r="K25" s="1134"/>
      <c r="L25" s="1123"/>
      <c r="M25" s="1498"/>
      <c r="N25" s="1147"/>
      <c r="O25" s="1504"/>
      <c r="P25" s="1504"/>
      <c r="Q25" s="1130"/>
      <c r="R25" s="1166"/>
      <c r="S25" s="1166"/>
      <c r="T25" s="1166"/>
      <c r="U25" s="1503"/>
      <c r="V25" s="1503"/>
      <c r="W25" s="1503"/>
      <c r="X25" s="1503"/>
      <c r="Y25" s="1503"/>
      <c r="Z25" s="1503"/>
      <c r="AA25" s="1503"/>
      <c r="AB25" s="1503"/>
      <c r="AC25" s="1503"/>
      <c r="AD25" s="1503"/>
      <c r="AE25" s="1503"/>
      <c r="AF25" s="1503"/>
      <c r="AG25" s="1503"/>
      <c r="AH25" s="1503"/>
      <c r="AI25" s="1503"/>
      <c r="AJ25" s="1503"/>
      <c r="AK25" s="1503"/>
      <c r="AL25" s="1503"/>
      <c r="AM25" s="1503"/>
      <c r="AN25" s="1503"/>
      <c r="AO25" s="1503"/>
      <c r="AP25" s="1503"/>
      <c r="AQ25" s="1503"/>
      <c r="AR25" s="1503"/>
      <c r="AS25" s="1503"/>
    </row>
    <row r="26" spans="1:45" s="1120" customFormat="1" ht="18" customHeight="1" thickBot="1">
      <c r="A26" s="1126"/>
      <c r="B26" s="1202">
        <v>100</v>
      </c>
      <c r="C26" s="1295" t="s">
        <v>172</v>
      </c>
      <c r="D26" s="1296">
        <v>378</v>
      </c>
      <c r="E26" s="1490">
        <v>378</v>
      </c>
      <c r="F26" s="1526" t="s">
        <v>173</v>
      </c>
      <c r="G26" s="1296" t="s">
        <v>173</v>
      </c>
      <c r="H26" s="1526" t="s">
        <v>173</v>
      </c>
      <c r="I26" s="1527" t="s">
        <v>173</v>
      </c>
      <c r="J26" s="1352"/>
      <c r="K26" s="1126"/>
      <c r="L26" s="1352"/>
      <c r="M26" s="1511"/>
      <c r="N26" s="1250"/>
      <c r="O26" s="1528"/>
      <c r="P26" s="1529"/>
      <c r="Q26" s="1130"/>
      <c r="R26" s="1166"/>
      <c r="S26" s="1166"/>
      <c r="T26" s="1166"/>
      <c r="U26" s="1169"/>
      <c r="V26" s="1169"/>
      <c r="W26" s="1169"/>
      <c r="X26" s="1169"/>
      <c r="Y26" s="1169"/>
      <c r="Z26" s="1169"/>
      <c r="AA26" s="1169"/>
      <c r="AB26" s="1169"/>
      <c r="AC26" s="1169"/>
      <c r="AD26" s="1169"/>
      <c r="AE26" s="1169"/>
      <c r="AF26" s="1169"/>
      <c r="AG26" s="1169"/>
      <c r="AH26" s="1169"/>
      <c r="AI26" s="1169"/>
      <c r="AJ26" s="1169"/>
      <c r="AK26" s="1169"/>
      <c r="AL26" s="1169"/>
      <c r="AM26" s="1169"/>
      <c r="AN26" s="1169"/>
      <c r="AO26" s="1169"/>
      <c r="AP26" s="1169"/>
      <c r="AQ26" s="1169"/>
      <c r="AR26" s="1169"/>
      <c r="AS26" s="1169"/>
    </row>
    <row r="27" spans="1:45" s="1120" customFormat="1" ht="18" customHeight="1" thickBot="1">
      <c r="A27" s="1126"/>
      <c r="B27" s="1202">
        <v>991</v>
      </c>
      <c r="C27" s="1295" t="s">
        <v>174</v>
      </c>
      <c r="D27" s="1296">
        <v>2984.80269</v>
      </c>
      <c r="E27" s="1490">
        <v>2502</v>
      </c>
      <c r="F27" s="1605">
        <v>482.80269</v>
      </c>
      <c r="G27" s="1296">
        <v>3004.3819999999996</v>
      </c>
      <c r="H27" s="1490">
        <v>440</v>
      </c>
      <c r="I27" s="1606">
        <v>2564.3819999999996</v>
      </c>
      <c r="J27" s="1352"/>
      <c r="K27" s="1126"/>
      <c r="L27" s="1352"/>
      <c r="M27" s="1511"/>
      <c r="N27" s="1250"/>
      <c r="O27" s="1531"/>
      <c r="P27" s="1528"/>
      <c r="Q27" s="1130"/>
      <c r="R27" s="1166"/>
      <c r="S27" s="1166"/>
      <c r="T27" s="1166"/>
      <c r="U27" s="1169"/>
      <c r="V27" s="1169"/>
      <c r="W27" s="1169"/>
      <c r="X27" s="1169"/>
      <c r="Y27" s="1169"/>
      <c r="Z27" s="1169"/>
      <c r="AA27" s="1169"/>
      <c r="AB27" s="1169"/>
      <c r="AC27" s="1169"/>
      <c r="AD27" s="1169"/>
      <c r="AE27" s="1169"/>
      <c r="AF27" s="1169"/>
      <c r="AG27" s="1169"/>
      <c r="AH27" s="1169"/>
      <c r="AI27" s="1169"/>
      <c r="AJ27" s="1169"/>
      <c r="AK27" s="1169"/>
      <c r="AL27" s="1169"/>
      <c r="AM27" s="1169"/>
      <c r="AN27" s="1169"/>
      <c r="AO27" s="1169"/>
      <c r="AP27" s="1169"/>
      <c r="AQ27" s="1169"/>
      <c r="AR27" s="1169"/>
      <c r="AS27" s="1169"/>
    </row>
    <row r="28" spans="1:45" s="1120" customFormat="1" ht="18" customHeight="1" thickBot="1">
      <c r="A28" s="1126"/>
      <c r="B28" s="1175">
        <v>30</v>
      </c>
      <c r="C28" s="1190" t="s">
        <v>175</v>
      </c>
      <c r="D28" s="1288">
        <v>924.5889499999998</v>
      </c>
      <c r="E28" s="1516">
        <v>860</v>
      </c>
      <c r="F28" s="1532">
        <v>64.58894999999984</v>
      </c>
      <c r="G28" s="1288">
        <v>363.74834</v>
      </c>
      <c r="H28" s="1607">
        <v>36</v>
      </c>
      <c r="I28" s="1608">
        <v>327.74834</v>
      </c>
      <c r="J28" s="1511"/>
      <c r="K28" s="1523"/>
      <c r="L28" s="1511"/>
      <c r="M28" s="1511"/>
      <c r="N28" s="1250"/>
      <c r="O28" s="1531"/>
      <c r="P28" s="1528"/>
      <c r="Q28" s="1130"/>
      <c r="R28" s="1166"/>
      <c r="S28" s="1166"/>
      <c r="T28" s="1166"/>
      <c r="U28" s="1169"/>
      <c r="V28" s="1169"/>
      <c r="W28" s="1169"/>
      <c r="X28" s="1169"/>
      <c r="Y28" s="1169"/>
      <c r="Z28" s="1169"/>
      <c r="AA28" s="1169"/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1169"/>
      <c r="AL28" s="1169"/>
      <c r="AM28" s="1169"/>
      <c r="AN28" s="1169"/>
      <c r="AO28" s="1169"/>
      <c r="AP28" s="1169"/>
      <c r="AQ28" s="1169"/>
      <c r="AR28" s="1169"/>
      <c r="AS28" s="1169"/>
    </row>
    <row r="29" spans="1:45" s="1260" customFormat="1" ht="19.5" customHeight="1" thickBot="1">
      <c r="A29" s="1134"/>
      <c r="B29" s="1192">
        <v>35</v>
      </c>
      <c r="C29" s="1193" t="s">
        <v>176</v>
      </c>
      <c r="D29" s="1338">
        <v>787.05113</v>
      </c>
      <c r="E29" s="1518">
        <v>731</v>
      </c>
      <c r="F29" s="1533">
        <v>56.051129999999944</v>
      </c>
      <c r="G29" s="1338">
        <v>337.95348</v>
      </c>
      <c r="H29" s="1534">
        <v>34</v>
      </c>
      <c r="I29" s="1609">
        <v>303.95348</v>
      </c>
      <c r="J29" s="1123"/>
      <c r="K29" s="1123"/>
      <c r="L29" s="1123"/>
      <c r="M29" s="1498"/>
      <c r="N29" s="1160"/>
      <c r="O29" s="1160"/>
      <c r="P29" s="1160"/>
      <c r="Q29" s="1232"/>
      <c r="R29" s="1160"/>
      <c r="S29" s="1160"/>
      <c r="T29" s="1160"/>
      <c r="U29" s="1503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3"/>
      <c r="AO29" s="1503"/>
      <c r="AP29" s="1503"/>
      <c r="AQ29" s="1503"/>
      <c r="AR29" s="1503"/>
      <c r="AS29" s="1503"/>
    </row>
    <row r="30" spans="1:45" ht="19.5" customHeight="1">
      <c r="A30" s="1134"/>
      <c r="B30" s="1192">
        <v>300</v>
      </c>
      <c r="C30" s="1213" t="s">
        <v>170</v>
      </c>
      <c r="D30" s="1342">
        <v>64.58894999999984</v>
      </c>
      <c r="E30" s="1520"/>
      <c r="F30" s="1536">
        <v>64.58894999999984</v>
      </c>
      <c r="G30" s="1342">
        <v>327.74834</v>
      </c>
      <c r="H30" s="1537"/>
      <c r="I30" s="1610">
        <v>327.74834</v>
      </c>
      <c r="J30" s="1134"/>
      <c r="K30" s="1134"/>
      <c r="L30" s="1123"/>
      <c r="M30" s="1498"/>
      <c r="N30" s="1539"/>
      <c r="O30" s="1152"/>
      <c r="P30" s="1152"/>
      <c r="Q30" s="1540"/>
      <c r="R30" s="1540"/>
      <c r="S30" s="1540"/>
      <c r="T30" s="1540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1539"/>
      <c r="AI30" s="1539"/>
      <c r="AJ30" s="1539"/>
      <c r="AK30" s="1539"/>
      <c r="AL30" s="1539"/>
      <c r="AM30" s="1539"/>
      <c r="AN30" s="1539"/>
      <c r="AO30" s="1539"/>
      <c r="AP30" s="1539"/>
      <c r="AQ30" s="1539"/>
      <c r="AR30" s="1539"/>
      <c r="AS30" s="1539"/>
    </row>
    <row r="31" spans="1:45" ht="19.5" customHeight="1" thickBot="1">
      <c r="A31" s="1134"/>
      <c r="B31" s="1198">
        <v>305</v>
      </c>
      <c r="C31" s="1214" t="s">
        <v>171</v>
      </c>
      <c r="D31" s="1290">
        <v>56.051129999999944</v>
      </c>
      <c r="E31" s="1524"/>
      <c r="F31" s="1604">
        <v>56.051129999999944</v>
      </c>
      <c r="G31" s="1290">
        <v>303.95348</v>
      </c>
      <c r="H31" s="1541"/>
      <c r="I31" s="1610">
        <v>303.95348</v>
      </c>
      <c r="J31" s="1134"/>
      <c r="K31" s="1134"/>
      <c r="L31" s="1123"/>
      <c r="M31" s="1498"/>
      <c r="N31" s="1125"/>
      <c r="O31" s="1152"/>
      <c r="P31" s="1152"/>
      <c r="Q31" s="1543"/>
      <c r="R31" s="1543"/>
      <c r="S31" s="1543"/>
      <c r="T31" s="1543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1539"/>
      <c r="AI31" s="1539"/>
      <c r="AJ31" s="1539"/>
      <c r="AK31" s="1539"/>
      <c r="AL31" s="1539"/>
      <c r="AM31" s="1539"/>
      <c r="AN31" s="1539"/>
      <c r="AO31" s="1539"/>
      <c r="AP31" s="1539"/>
      <c r="AQ31" s="1539"/>
      <c r="AR31" s="1539"/>
      <c r="AS31" s="1539"/>
    </row>
    <row r="32" spans="1:45" s="1255" customFormat="1" ht="19.5" customHeight="1" thickBot="1">
      <c r="A32" s="1126"/>
      <c r="B32" s="1202">
        <v>40</v>
      </c>
      <c r="C32" s="1203" t="s">
        <v>177</v>
      </c>
      <c r="D32" s="1296">
        <v>384</v>
      </c>
      <c r="E32" s="1490">
        <v>384</v>
      </c>
      <c r="F32" s="1526" t="s">
        <v>173</v>
      </c>
      <c r="G32" s="1296" t="s">
        <v>173</v>
      </c>
      <c r="H32" s="1526" t="s">
        <v>173</v>
      </c>
      <c r="I32" s="1527" t="s">
        <v>173</v>
      </c>
      <c r="J32" s="1126"/>
      <c r="K32" s="1126"/>
      <c r="L32" s="1544"/>
      <c r="M32" s="1523"/>
      <c r="N32" s="1545"/>
      <c r="O32" s="1169"/>
      <c r="P32" s="1546"/>
      <c r="Q32" s="1543"/>
      <c r="R32" s="1547"/>
      <c r="S32" s="1547"/>
      <c r="T32" s="1547"/>
      <c r="U32" s="1545"/>
      <c r="V32" s="1545"/>
      <c r="W32" s="1545"/>
      <c r="X32" s="1545"/>
      <c r="Y32" s="1545"/>
      <c r="Z32" s="1545"/>
      <c r="AA32" s="1545"/>
      <c r="AB32" s="1545"/>
      <c r="AC32" s="1545"/>
      <c r="AD32" s="1545"/>
      <c r="AE32" s="1545"/>
      <c r="AF32" s="1545"/>
      <c r="AG32" s="1545"/>
      <c r="AH32" s="1545"/>
      <c r="AI32" s="1545"/>
      <c r="AJ32" s="1545"/>
      <c r="AK32" s="1545"/>
      <c r="AL32" s="1545"/>
      <c r="AM32" s="1545"/>
      <c r="AN32" s="1545"/>
      <c r="AO32" s="1545"/>
      <c r="AP32" s="1545"/>
      <c r="AQ32" s="1545"/>
      <c r="AR32" s="1545"/>
      <c r="AS32" s="1545"/>
    </row>
    <row r="33" spans="1:45" s="1255" customFormat="1" ht="19.5" customHeight="1">
      <c r="A33" s="1126"/>
      <c r="B33" s="1175">
        <v>50</v>
      </c>
      <c r="C33" s="1190" t="s">
        <v>178</v>
      </c>
      <c r="D33" s="1288">
        <v>1676.2137400000001</v>
      </c>
      <c r="E33" s="1516">
        <v>1258</v>
      </c>
      <c r="F33" s="1548">
        <v>418.21374000000014</v>
      </c>
      <c r="G33" s="1288">
        <v>2640.6336599999995</v>
      </c>
      <c r="H33" s="1325">
        <v>404</v>
      </c>
      <c r="I33" s="1608">
        <v>2236.6336599999995</v>
      </c>
      <c r="J33" s="1126"/>
      <c r="K33" s="1126"/>
      <c r="L33" s="1544"/>
      <c r="M33" s="1523"/>
      <c r="N33" s="1549"/>
      <c r="O33" s="1169"/>
      <c r="P33" s="1546"/>
      <c r="Q33" s="1166"/>
      <c r="R33" s="1166"/>
      <c r="S33" s="1166"/>
      <c r="T33" s="1166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1545"/>
      <c r="AJ33" s="1545"/>
      <c r="AK33" s="1545"/>
      <c r="AL33" s="1545"/>
      <c r="AM33" s="1545"/>
      <c r="AN33" s="1545"/>
      <c r="AO33" s="1545"/>
      <c r="AP33" s="1545"/>
      <c r="AQ33" s="1545"/>
      <c r="AR33" s="1545"/>
      <c r="AS33" s="1545"/>
    </row>
    <row r="34" spans="1:45" s="1255" customFormat="1" ht="19.5" customHeight="1">
      <c r="A34" s="1126"/>
      <c r="B34" s="1219">
        <v>53</v>
      </c>
      <c r="C34" s="1220" t="s">
        <v>179</v>
      </c>
      <c r="D34" s="1303">
        <v>295</v>
      </c>
      <c r="E34" s="1550">
        <v>295</v>
      </c>
      <c r="F34" s="1551" t="s">
        <v>173</v>
      </c>
      <c r="G34" s="1303">
        <v>21</v>
      </c>
      <c r="H34" s="1552">
        <v>21</v>
      </c>
      <c r="I34" s="1553" t="s">
        <v>173</v>
      </c>
      <c r="J34" s="1126"/>
      <c r="K34" s="1126"/>
      <c r="L34" s="1544"/>
      <c r="M34" s="1523"/>
      <c r="N34" s="1166"/>
      <c r="O34" s="1554"/>
      <c r="P34" s="1554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1545"/>
      <c r="AJ34" s="1545"/>
      <c r="AK34" s="1545"/>
      <c r="AL34" s="1545"/>
      <c r="AM34" s="1545"/>
      <c r="AN34" s="1545"/>
      <c r="AO34" s="1545"/>
      <c r="AP34" s="1545"/>
      <c r="AQ34" s="1545"/>
      <c r="AR34" s="1545"/>
      <c r="AS34" s="1545"/>
    </row>
    <row r="35" spans="1:45" s="1255" customFormat="1" ht="19.5" customHeight="1">
      <c r="A35" s="1126"/>
      <c r="B35" s="1219">
        <v>55</v>
      </c>
      <c r="C35" s="1220" t="s">
        <v>180</v>
      </c>
      <c r="D35" s="1303">
        <v>12</v>
      </c>
      <c r="E35" s="1550">
        <v>12</v>
      </c>
      <c r="F35" s="1555" t="s">
        <v>173</v>
      </c>
      <c r="G35" s="1303" t="s">
        <v>173</v>
      </c>
      <c r="H35" s="1556" t="s">
        <v>173</v>
      </c>
      <c r="I35" s="1553" t="s">
        <v>173</v>
      </c>
      <c r="L35" s="1557"/>
      <c r="M35" s="1523"/>
      <c r="N35" s="1166"/>
      <c r="O35" s="1166"/>
      <c r="P35" s="1554"/>
      <c r="Q35" s="1546"/>
      <c r="R35" s="1558"/>
      <c r="S35" s="1558"/>
      <c r="T35" s="1558"/>
      <c r="U35" s="1545"/>
      <c r="V35" s="1545"/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1545"/>
      <c r="AM35" s="1545"/>
      <c r="AN35" s="1545"/>
      <c r="AO35" s="1545"/>
      <c r="AP35" s="1545"/>
      <c r="AQ35" s="1545"/>
      <c r="AR35" s="1545"/>
      <c r="AS35" s="1545"/>
    </row>
    <row r="36" spans="1:45" s="1255" customFormat="1" ht="19.5" customHeight="1">
      <c r="A36" s="1126"/>
      <c r="B36" s="1219">
        <v>65</v>
      </c>
      <c r="C36" s="1220" t="s">
        <v>181</v>
      </c>
      <c r="D36" s="1303">
        <v>378</v>
      </c>
      <c r="E36" s="1562">
        <v>378</v>
      </c>
      <c r="F36" s="1559"/>
      <c r="G36" s="1303">
        <v>8</v>
      </c>
      <c r="H36" s="1560">
        <v>8</v>
      </c>
      <c r="I36" s="1561"/>
      <c r="L36" s="1557"/>
      <c r="M36" s="1523"/>
      <c r="N36" s="1147"/>
      <c r="O36" s="1147"/>
      <c r="P36" s="1147"/>
      <c r="Q36" s="1169"/>
      <c r="R36" s="1546"/>
      <c r="S36" s="1546"/>
      <c r="T36" s="1546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545"/>
      <c r="AJ36" s="1545"/>
      <c r="AK36" s="1545"/>
      <c r="AL36" s="1545"/>
      <c r="AM36" s="1545"/>
      <c r="AN36" s="1545"/>
      <c r="AO36" s="1545"/>
      <c r="AP36" s="1545"/>
      <c r="AQ36" s="1545"/>
      <c r="AR36" s="1545"/>
      <c r="AS36" s="1545"/>
    </row>
    <row r="37" spans="1:45" s="1255" customFormat="1" ht="19.5" customHeight="1">
      <c r="A37" s="1126"/>
      <c r="B37" s="1219">
        <v>70</v>
      </c>
      <c r="C37" s="1220" t="s">
        <v>182</v>
      </c>
      <c r="D37" s="1303">
        <v>991.2137400000001</v>
      </c>
      <c r="E37" s="1550">
        <v>573</v>
      </c>
      <c r="F37" s="1562">
        <v>418.21374000000014</v>
      </c>
      <c r="G37" s="1303">
        <v>2611.6336599999995</v>
      </c>
      <c r="H37" s="1552">
        <v>375</v>
      </c>
      <c r="I37" s="1611">
        <v>2236.6336599999995</v>
      </c>
      <c r="L37" s="1557"/>
      <c r="M37" s="1523"/>
      <c r="N37" s="1147"/>
      <c r="O37" s="1147"/>
      <c r="P37" s="1147"/>
      <c r="Q37" s="1546"/>
      <c r="R37" s="1549"/>
      <c r="S37" s="1549"/>
      <c r="T37" s="1549"/>
      <c r="U37" s="1545"/>
      <c r="V37" s="1545"/>
      <c r="W37" s="1545"/>
      <c r="X37" s="1545"/>
      <c r="Y37" s="1545"/>
      <c r="Z37" s="1545"/>
      <c r="AA37" s="1545"/>
      <c r="AB37" s="1545"/>
      <c r="AC37" s="1545"/>
      <c r="AD37" s="1545"/>
      <c r="AE37" s="1545"/>
      <c r="AF37" s="1545"/>
      <c r="AG37" s="1545"/>
      <c r="AH37" s="1545"/>
      <c r="AI37" s="1545"/>
      <c r="AJ37" s="1545"/>
      <c r="AK37" s="1545"/>
      <c r="AL37" s="1545"/>
      <c r="AM37" s="1545"/>
      <c r="AN37" s="1545"/>
      <c r="AO37" s="1545"/>
      <c r="AP37" s="1545"/>
      <c r="AQ37" s="1545"/>
      <c r="AR37" s="1545"/>
      <c r="AS37" s="1545"/>
    </row>
    <row r="38" spans="1:45" ht="19.5" customHeight="1" thickBot="1">
      <c r="A38" s="1134"/>
      <c r="B38" s="1227">
        <v>73</v>
      </c>
      <c r="C38" s="1228" t="s">
        <v>183</v>
      </c>
      <c r="D38" s="1293">
        <v>418.21374000000014</v>
      </c>
      <c r="E38" s="1564"/>
      <c r="F38" s="1565">
        <v>418.21374000000014</v>
      </c>
      <c r="G38" s="1293">
        <v>2236.6336599999995</v>
      </c>
      <c r="H38" s="1566"/>
      <c r="I38" s="1612">
        <v>2236.6336599999995</v>
      </c>
      <c r="L38" s="1568"/>
      <c r="M38" s="1235"/>
      <c r="N38" s="1147"/>
      <c r="O38" s="1147"/>
      <c r="P38" s="1147"/>
      <c r="Q38" s="1540"/>
      <c r="R38" s="1232"/>
      <c r="S38" s="1232"/>
      <c r="T38" s="1232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1539"/>
      <c r="AJ38" s="1539"/>
      <c r="AK38" s="1539"/>
      <c r="AL38" s="1539"/>
      <c r="AM38" s="1539"/>
      <c r="AN38" s="1539"/>
      <c r="AO38" s="1539"/>
      <c r="AP38" s="1539"/>
      <c r="AQ38" s="1539"/>
      <c r="AR38" s="1539"/>
      <c r="AS38" s="1539"/>
    </row>
    <row r="39" spans="1:45" ht="19.5" customHeight="1">
      <c r="A39" s="1134"/>
      <c r="B39" s="1153"/>
      <c r="C39" s="1131"/>
      <c r="D39" s="1235"/>
      <c r="E39" s="1235"/>
      <c r="F39" s="1235"/>
      <c r="G39" s="1246"/>
      <c r="H39" s="1246"/>
      <c r="I39" s="1246"/>
      <c r="L39" s="1568"/>
      <c r="M39" s="1235"/>
      <c r="N39" s="1147"/>
      <c r="O39" s="1147"/>
      <c r="P39" s="1147"/>
      <c r="Q39" s="1160"/>
      <c r="R39" s="1166"/>
      <c r="S39" s="1166"/>
      <c r="T39" s="1166"/>
      <c r="U39" s="1539"/>
      <c r="V39" s="1539"/>
      <c r="W39" s="1539"/>
      <c r="X39" s="1539"/>
      <c r="Y39" s="1539"/>
      <c r="Z39" s="1539"/>
      <c r="AA39" s="1539"/>
      <c r="AB39" s="1539"/>
      <c r="AC39" s="1539"/>
      <c r="AD39" s="1539"/>
      <c r="AE39" s="1539"/>
      <c r="AF39" s="1539"/>
      <c r="AG39" s="1539"/>
      <c r="AH39" s="1539"/>
      <c r="AI39" s="1539"/>
      <c r="AJ39" s="1539"/>
      <c r="AK39" s="1539"/>
      <c r="AL39" s="1539"/>
      <c r="AM39" s="1539"/>
      <c r="AN39" s="1539"/>
      <c r="AO39" s="1539"/>
      <c r="AP39" s="1539"/>
      <c r="AQ39" s="1539"/>
      <c r="AR39" s="1539"/>
      <c r="AS39" s="1539"/>
    </row>
    <row r="40" spans="1:45" ht="19.5" customHeight="1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  <c r="L40" s="1568"/>
      <c r="M40" s="1235"/>
      <c r="N40" s="1147"/>
      <c r="O40" s="1147"/>
      <c r="P40" s="1147"/>
      <c r="Q40" s="1539"/>
      <c r="R40" s="1539"/>
      <c r="S40" s="1539"/>
      <c r="T40" s="1539"/>
      <c r="U40" s="1539"/>
      <c r="V40" s="1539"/>
      <c r="W40" s="1539"/>
      <c r="X40" s="1539"/>
      <c r="Y40" s="1539"/>
      <c r="Z40" s="1539"/>
      <c r="AA40" s="1539"/>
      <c r="AB40" s="1539"/>
      <c r="AC40" s="1539"/>
      <c r="AD40" s="1539"/>
      <c r="AE40" s="1539"/>
      <c r="AF40" s="1539"/>
      <c r="AG40" s="1539"/>
      <c r="AH40" s="1539"/>
      <c r="AI40" s="1539"/>
      <c r="AJ40" s="1539"/>
      <c r="AK40" s="1539"/>
      <c r="AL40" s="1539"/>
      <c r="AM40" s="1539"/>
      <c r="AN40" s="1539"/>
      <c r="AO40" s="1539"/>
      <c r="AP40" s="1539"/>
      <c r="AQ40" s="1539"/>
      <c r="AR40" s="1539"/>
      <c r="AS40" s="1539"/>
    </row>
    <row r="41" spans="1:45" ht="16.5" thickBot="1">
      <c r="A41" s="1235"/>
      <c r="B41" s="1153"/>
      <c r="C41" s="1131"/>
      <c r="D41" s="1235"/>
      <c r="E41" s="1235"/>
      <c r="F41" s="1235"/>
      <c r="G41" s="1246"/>
      <c r="H41" s="1246"/>
      <c r="I41" s="1246"/>
      <c r="L41" s="1568"/>
      <c r="M41" s="1235"/>
      <c r="N41" s="1147"/>
      <c r="O41" s="1147"/>
      <c r="P41" s="1147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</row>
    <row r="42" spans="1:45" s="1255" customFormat="1" ht="15.75">
      <c r="A42" s="1126"/>
      <c r="B42" s="1175">
        <v>45</v>
      </c>
      <c r="C42" s="1190" t="s">
        <v>185</v>
      </c>
      <c r="D42" s="1492">
        <v>6</v>
      </c>
      <c r="E42" s="1492">
        <v>6</v>
      </c>
      <c r="F42" s="1324" t="s">
        <v>173</v>
      </c>
      <c r="G42" s="1324" t="s">
        <v>173</v>
      </c>
      <c r="H42" s="1325" t="s">
        <v>173</v>
      </c>
      <c r="I42" s="1326" t="s">
        <v>173</v>
      </c>
      <c r="L42" s="1557"/>
      <c r="M42" s="1523"/>
      <c r="N42" s="1546"/>
      <c r="O42" s="1499"/>
      <c r="P42" s="1499"/>
      <c r="Q42" s="1545"/>
      <c r="R42" s="1545"/>
      <c r="S42" s="1545"/>
      <c r="T42" s="1545"/>
      <c r="U42" s="1545"/>
      <c r="V42" s="1545"/>
      <c r="W42" s="1545"/>
      <c r="X42" s="1545"/>
      <c r="Y42" s="1545"/>
      <c r="Z42" s="1545"/>
      <c r="AA42" s="1545"/>
      <c r="AB42" s="1545"/>
      <c r="AC42" s="1545"/>
      <c r="AD42" s="1545"/>
      <c r="AE42" s="1545"/>
      <c r="AF42" s="1545"/>
      <c r="AG42" s="1545"/>
      <c r="AH42" s="1545"/>
      <c r="AI42" s="1545"/>
      <c r="AJ42" s="1545"/>
      <c r="AK42" s="1545"/>
      <c r="AL42" s="1545"/>
      <c r="AM42" s="1545"/>
      <c r="AN42" s="1545"/>
      <c r="AO42" s="1545"/>
      <c r="AP42" s="1545"/>
      <c r="AQ42" s="1545"/>
      <c r="AR42" s="1545"/>
      <c r="AS42" s="1545"/>
    </row>
    <row r="43" spans="1:45" s="1255" customFormat="1" ht="15.75">
      <c r="A43" s="1126"/>
      <c r="B43" s="1219">
        <v>80</v>
      </c>
      <c r="C43" s="1238" t="s">
        <v>188</v>
      </c>
      <c r="D43" s="1327">
        <v>1.5752413774329639</v>
      </c>
      <c r="E43" s="1327">
        <v>1.6255961844197138</v>
      </c>
      <c r="F43" s="1327"/>
      <c r="G43" s="1328">
        <v>0.0030387820840974897</v>
      </c>
      <c r="H43" s="1327">
        <v>0.019801980198019802</v>
      </c>
      <c r="I43" s="1613"/>
      <c r="L43" s="1557"/>
      <c r="M43" s="1523"/>
      <c r="N43" s="1546"/>
      <c r="O43" s="1272"/>
      <c r="P43" s="1272"/>
      <c r="Q43" s="1545"/>
      <c r="R43" s="1545"/>
      <c r="S43" s="1545"/>
      <c r="T43" s="1545"/>
      <c r="U43" s="1545"/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1545"/>
      <c r="AJ43" s="1545"/>
      <c r="AK43" s="1545"/>
      <c r="AL43" s="1545"/>
      <c r="AM43" s="1545"/>
      <c r="AN43" s="1545"/>
      <c r="AO43" s="1545"/>
      <c r="AP43" s="1545"/>
      <c r="AQ43" s="1545"/>
      <c r="AR43" s="1545"/>
      <c r="AS43" s="1545"/>
    </row>
    <row r="44" spans="1:45" s="1255" customFormat="1" ht="16.5" thickBot="1">
      <c r="A44" s="1126"/>
      <c r="B44" s="1241">
        <v>90</v>
      </c>
      <c r="C44" s="1242" t="s">
        <v>189</v>
      </c>
      <c r="D44" s="1330">
        <v>16.5262886391677</v>
      </c>
      <c r="E44" s="1330">
        <v>9.553502951082065</v>
      </c>
      <c r="F44" s="1330">
        <v>6.972785688085634</v>
      </c>
      <c r="G44" s="1572">
        <v>43.5431935042849</v>
      </c>
      <c r="H44" s="1572">
        <v>6.252292507252659</v>
      </c>
      <c r="I44" s="1572">
        <v>37.29090099703224</v>
      </c>
      <c r="L44" s="1557"/>
      <c r="M44" s="1523"/>
      <c r="N44" s="1546"/>
      <c r="O44" s="1166"/>
      <c r="P44" s="1166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5"/>
      <c r="AB44" s="1545"/>
      <c r="AC44" s="1545"/>
      <c r="AD44" s="1545"/>
      <c r="AE44" s="1545"/>
      <c r="AF44" s="1545"/>
      <c r="AG44" s="1545"/>
      <c r="AH44" s="1545"/>
      <c r="AI44" s="1545"/>
      <c r="AJ44" s="1545"/>
      <c r="AK44" s="1545"/>
      <c r="AL44" s="1545"/>
      <c r="AM44" s="1545"/>
      <c r="AN44" s="1545"/>
      <c r="AO44" s="1545"/>
      <c r="AP44" s="1545"/>
      <c r="AQ44" s="1545"/>
      <c r="AR44" s="1545"/>
      <c r="AS44" s="1545"/>
    </row>
    <row r="45" spans="1:45" ht="15.75">
      <c r="A45" s="1134"/>
      <c r="B45" s="1147"/>
      <c r="C45" s="1614" t="s">
        <v>190</v>
      </c>
      <c r="D45" s="1160"/>
      <c r="E45" s="1160"/>
      <c r="F45" s="1160"/>
      <c r="G45" s="1504"/>
      <c r="H45" s="1504"/>
      <c r="I45" s="1504"/>
      <c r="L45" s="1568"/>
      <c r="M45" s="1235"/>
      <c r="N45" s="1543"/>
      <c r="O45" s="1543"/>
      <c r="P45" s="1543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1539"/>
      <c r="AL45" s="1539"/>
      <c r="AM45" s="1539"/>
      <c r="AN45" s="1539"/>
      <c r="AO45" s="1539"/>
      <c r="AP45" s="1539"/>
      <c r="AQ45" s="1539"/>
      <c r="AR45" s="1539"/>
      <c r="AS45" s="1539"/>
    </row>
    <row r="46" spans="1:45" ht="15.75">
      <c r="A46" s="1134"/>
      <c r="B46" s="1147"/>
      <c r="C46" s="1174" t="s">
        <v>83</v>
      </c>
      <c r="D46" s="1596">
        <v>59978</v>
      </c>
      <c r="E46" s="755">
        <v>59978</v>
      </c>
      <c r="F46" s="755">
        <v>59978</v>
      </c>
      <c r="G46" s="755">
        <v>59978</v>
      </c>
      <c r="H46" s="755">
        <v>59978</v>
      </c>
      <c r="I46" s="755">
        <v>59978</v>
      </c>
      <c r="L46" s="1568"/>
      <c r="M46" s="1235"/>
      <c r="N46" s="1543"/>
      <c r="O46" s="1543"/>
      <c r="P46" s="1543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539"/>
      <c r="AJ46" s="1539"/>
      <c r="AK46" s="1539"/>
      <c r="AL46" s="1539"/>
      <c r="AM46" s="1539"/>
      <c r="AN46" s="1539"/>
      <c r="AO46" s="1539"/>
      <c r="AP46" s="1539"/>
      <c r="AQ46" s="1539"/>
      <c r="AR46" s="1539"/>
      <c r="AS46" s="1539"/>
    </row>
    <row r="47" spans="1:45" ht="15.75">
      <c r="A47" s="1134"/>
      <c r="B47" s="1153"/>
      <c r="C47" s="1251" t="s">
        <v>195</v>
      </c>
      <c r="D47" s="1160"/>
      <c r="E47" s="1160"/>
      <c r="F47" s="1160"/>
      <c r="G47" s="1147"/>
      <c r="H47" s="1504"/>
      <c r="I47" s="1504"/>
      <c r="L47" s="1568"/>
      <c r="M47" s="1235"/>
      <c r="N47" s="1543"/>
      <c r="O47" s="1543"/>
      <c r="P47" s="1543"/>
      <c r="Q47" s="1539"/>
      <c r="R47" s="1539"/>
      <c r="S47" s="1539"/>
      <c r="T47" s="1539"/>
      <c r="U47" s="1539"/>
      <c r="V47" s="1539"/>
      <c r="W47" s="1539"/>
      <c r="X47" s="1539"/>
      <c r="Y47" s="1539"/>
      <c r="Z47" s="1539"/>
      <c r="AA47" s="1539"/>
      <c r="AB47" s="1539"/>
      <c r="AC47" s="1539"/>
      <c r="AD47" s="1539"/>
      <c r="AE47" s="1539"/>
      <c r="AF47" s="1539"/>
      <c r="AG47" s="1539"/>
      <c r="AH47" s="1539"/>
      <c r="AI47" s="1539"/>
      <c r="AJ47" s="1539"/>
      <c r="AK47" s="1539"/>
      <c r="AL47" s="1539"/>
      <c r="AM47" s="1539"/>
      <c r="AN47" s="1539"/>
      <c r="AO47" s="1539"/>
      <c r="AP47" s="1539"/>
      <c r="AQ47" s="1539"/>
      <c r="AR47" s="1539"/>
      <c r="AS47" s="1539"/>
    </row>
    <row r="48" spans="1:45" ht="15.75">
      <c r="A48" s="1134"/>
      <c r="B48" s="1119"/>
      <c r="C48" s="1249"/>
      <c r="D48" s="1249"/>
      <c r="E48" s="1249"/>
      <c r="F48" s="1249"/>
      <c r="G48" s="1250"/>
      <c r="H48" s="1232"/>
      <c r="I48" s="1615"/>
      <c r="L48" s="1568"/>
      <c r="M48" s="1235"/>
      <c r="N48" s="1166"/>
      <c r="O48" s="1166"/>
      <c r="P48" s="1166"/>
      <c r="Q48" s="1539"/>
      <c r="R48" s="1539"/>
      <c r="S48" s="1539"/>
      <c r="T48" s="1539"/>
      <c r="U48" s="1539"/>
      <c r="V48" s="1539"/>
      <c r="W48" s="1539"/>
      <c r="X48" s="1539"/>
      <c r="Y48" s="1539"/>
      <c r="Z48" s="1539"/>
      <c r="AA48" s="1539"/>
      <c r="AB48" s="1539"/>
      <c r="AC48" s="1539"/>
      <c r="AD48" s="1539"/>
      <c r="AE48" s="1539"/>
      <c r="AF48" s="1539"/>
      <c r="AG48" s="1539"/>
      <c r="AH48" s="1539"/>
      <c r="AI48" s="1539"/>
      <c r="AJ48" s="1539"/>
      <c r="AK48" s="1539"/>
      <c r="AL48" s="1539"/>
      <c r="AM48" s="1539"/>
      <c r="AN48" s="1539"/>
      <c r="AO48" s="1539"/>
      <c r="AP48" s="1539"/>
      <c r="AQ48" s="1539"/>
      <c r="AR48" s="1539"/>
      <c r="AS48" s="1539"/>
    </row>
    <row r="49" spans="1:45" ht="15.75">
      <c r="A49" s="1134"/>
      <c r="B49" s="1575"/>
      <c r="C49" s="1174"/>
      <c r="D49" s="1616"/>
      <c r="E49" s="1174"/>
      <c r="F49" s="1174"/>
      <c r="G49" s="1250"/>
      <c r="H49" s="1617"/>
      <c r="I49" s="1618"/>
      <c r="L49" s="1568"/>
      <c r="M49" s="1235"/>
      <c r="N49" s="1166"/>
      <c r="O49" s="1166"/>
      <c r="P49" s="1166"/>
      <c r="Q49" s="1539"/>
      <c r="R49" s="1539"/>
      <c r="S49" s="1539"/>
      <c r="T49" s="1539"/>
      <c r="U49" s="1539"/>
      <c r="V49" s="1539"/>
      <c r="W49" s="1539"/>
      <c r="X49" s="1539"/>
      <c r="Y49" s="1539"/>
      <c r="Z49" s="1539"/>
      <c r="AA49" s="1539"/>
      <c r="AB49" s="1539"/>
      <c r="AC49" s="1539"/>
      <c r="AD49" s="1539"/>
      <c r="AE49" s="1539"/>
      <c r="AF49" s="1539"/>
      <c r="AG49" s="1539"/>
      <c r="AH49" s="1539"/>
      <c r="AI49" s="1539"/>
      <c r="AJ49" s="1539"/>
      <c r="AK49" s="1539"/>
      <c r="AL49" s="1539"/>
      <c r="AM49" s="1539"/>
      <c r="AN49" s="1539"/>
      <c r="AO49" s="1539"/>
      <c r="AP49" s="1539"/>
      <c r="AQ49" s="1539"/>
      <c r="AR49" s="1539"/>
      <c r="AS49" s="1539"/>
    </row>
    <row r="50" spans="1:45" ht="15.75">
      <c r="A50" s="1134"/>
      <c r="B50" s="1249"/>
      <c r="C50" s="1119"/>
      <c r="D50" s="1119"/>
      <c r="E50" s="1619"/>
      <c r="F50" s="1619"/>
      <c r="G50" s="1250"/>
      <c r="H50" s="1617"/>
      <c r="I50" s="1618"/>
      <c r="L50" s="1568"/>
      <c r="M50" s="1235"/>
      <c r="N50" s="1166"/>
      <c r="O50" s="1166"/>
      <c r="P50" s="1166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1539"/>
      <c r="AJ50" s="1539"/>
      <c r="AK50" s="1539"/>
      <c r="AL50" s="1539"/>
      <c r="AM50" s="1539"/>
      <c r="AN50" s="1539"/>
      <c r="AO50" s="1539"/>
      <c r="AP50" s="1539"/>
      <c r="AQ50" s="1539"/>
      <c r="AR50" s="1539"/>
      <c r="AS50" s="1539"/>
    </row>
    <row r="51" spans="1:45" ht="15.75">
      <c r="A51" s="1134"/>
      <c r="B51" s="1575"/>
      <c r="C51" s="1119"/>
      <c r="D51" s="1252"/>
      <c r="E51" s="1252"/>
      <c r="F51" s="1252"/>
      <c r="G51" s="1252"/>
      <c r="H51" s="1252"/>
      <c r="I51" s="1252"/>
      <c r="L51" s="1568"/>
      <c r="M51" s="1235"/>
      <c r="N51" s="1166"/>
      <c r="O51" s="1166"/>
      <c r="P51" s="1166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39"/>
      <c r="AI51" s="1539"/>
      <c r="AJ51" s="1539"/>
      <c r="AK51" s="1539"/>
      <c r="AL51" s="1539"/>
      <c r="AM51" s="1539"/>
      <c r="AN51" s="1539"/>
      <c r="AO51" s="1539"/>
      <c r="AP51" s="1539"/>
      <c r="AQ51" s="1539"/>
      <c r="AR51" s="1539"/>
      <c r="AS51" s="1539"/>
    </row>
    <row r="52" spans="2:45" ht="15.75">
      <c r="B52" s="1576"/>
      <c r="C52" s="1539"/>
      <c r="D52" s="1539"/>
      <c r="E52" s="1539"/>
      <c r="F52" s="1539"/>
      <c r="G52" s="1539"/>
      <c r="H52" s="1152"/>
      <c r="I52" s="1127"/>
      <c r="L52" s="1568"/>
      <c r="M52" s="1235"/>
      <c r="N52" s="1160"/>
      <c r="O52" s="1160"/>
      <c r="P52" s="1160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39"/>
      <c r="AI52" s="1539"/>
      <c r="AJ52" s="1539"/>
      <c r="AK52" s="1539"/>
      <c r="AL52" s="1539"/>
      <c r="AM52" s="1539"/>
      <c r="AN52" s="1539"/>
      <c r="AO52" s="1539"/>
      <c r="AP52" s="1539"/>
      <c r="AQ52" s="1539"/>
      <c r="AR52" s="1539"/>
      <c r="AS52" s="1539"/>
    </row>
    <row r="53" spans="1:45" ht="18.75">
      <c r="A53" s="1120"/>
      <c r="B53" s="1127"/>
      <c r="C53" s="1152"/>
      <c r="D53" s="1578"/>
      <c r="E53" s="1578"/>
      <c r="F53" s="1578"/>
      <c r="G53" s="1125"/>
      <c r="H53" s="1152"/>
      <c r="I53" s="1127"/>
      <c r="L53" s="1568"/>
      <c r="M53" s="1235"/>
      <c r="N53" s="1160"/>
      <c r="O53" s="1160"/>
      <c r="P53" s="1160"/>
      <c r="Q53" s="1539"/>
      <c r="R53" s="1539"/>
      <c r="S53" s="1539"/>
      <c r="T53" s="1539"/>
      <c r="U53" s="1539"/>
      <c r="V53" s="1539"/>
      <c r="W53" s="1539"/>
      <c r="X53" s="1539"/>
      <c r="Y53" s="1539"/>
      <c r="Z53" s="1539"/>
      <c r="AA53" s="1539"/>
      <c r="AB53" s="1539"/>
      <c r="AC53" s="1539"/>
      <c r="AD53" s="1539"/>
      <c r="AE53" s="1539"/>
      <c r="AF53" s="1539"/>
      <c r="AG53" s="1539"/>
      <c r="AH53" s="1539"/>
      <c r="AI53" s="1539"/>
      <c r="AJ53" s="1539"/>
      <c r="AK53" s="1539"/>
      <c r="AL53" s="1539"/>
      <c r="AM53" s="1539"/>
      <c r="AN53" s="1539"/>
      <c r="AO53" s="1539"/>
      <c r="AP53" s="1539"/>
      <c r="AQ53" s="1539"/>
      <c r="AR53" s="1539"/>
      <c r="AS53" s="1539"/>
    </row>
    <row r="54" spans="1:45" ht="15.75">
      <c r="A54" s="1120"/>
      <c r="B54" s="1579"/>
      <c r="C54" s="1577"/>
      <c r="D54" s="1152"/>
      <c r="E54" s="1152"/>
      <c r="F54" s="1152"/>
      <c r="G54" s="1539"/>
      <c r="H54" s="1169"/>
      <c r="I54" s="1127"/>
      <c r="L54" s="1568"/>
      <c r="M54" s="1235"/>
      <c r="N54" s="1160"/>
      <c r="O54" s="1160"/>
      <c r="P54" s="1160"/>
      <c r="Q54" s="1539"/>
      <c r="R54" s="1539"/>
      <c r="S54" s="1539"/>
      <c r="T54" s="1539"/>
      <c r="U54" s="1539"/>
      <c r="V54" s="1539"/>
      <c r="W54" s="1539"/>
      <c r="X54" s="1539"/>
      <c r="Y54" s="1539"/>
      <c r="Z54" s="1539"/>
      <c r="AA54" s="1539"/>
      <c r="AB54" s="1539"/>
      <c r="AC54" s="1539"/>
      <c r="AD54" s="1539"/>
      <c r="AE54" s="1539"/>
      <c r="AF54" s="1539"/>
      <c r="AG54" s="1539"/>
      <c r="AH54" s="1539"/>
      <c r="AI54" s="1539"/>
      <c r="AJ54" s="1539"/>
      <c r="AK54" s="1539"/>
      <c r="AL54" s="1539"/>
      <c r="AM54" s="1539"/>
      <c r="AN54" s="1539"/>
      <c r="AO54" s="1539"/>
      <c r="AP54" s="1539"/>
      <c r="AQ54" s="1539"/>
      <c r="AR54" s="1539"/>
      <c r="AS54" s="1539"/>
    </row>
    <row r="55" spans="1:45" ht="15.75">
      <c r="A55" s="1152"/>
      <c r="B55" s="1152"/>
      <c r="C55" s="1152"/>
      <c r="D55" s="1549"/>
      <c r="E55" s="1549"/>
      <c r="F55" s="1549"/>
      <c r="G55" s="1549"/>
      <c r="H55" s="1169"/>
      <c r="I55" s="1127"/>
      <c r="L55" s="1568"/>
      <c r="M55" s="1235"/>
      <c r="N55" s="1166"/>
      <c r="O55" s="1166"/>
      <c r="P55" s="1166"/>
      <c r="Q55" s="1539"/>
      <c r="R55" s="1539"/>
      <c r="S55" s="1539"/>
      <c r="T55" s="1539"/>
      <c r="U55" s="1539"/>
      <c r="V55" s="1539"/>
      <c r="W55" s="1539"/>
      <c r="X55" s="1539"/>
      <c r="Y55" s="1539"/>
      <c r="Z55" s="1539"/>
      <c r="AA55" s="1539"/>
      <c r="AB55" s="1539"/>
      <c r="AC55" s="1539"/>
      <c r="AD55" s="1539"/>
      <c r="AE55" s="1539"/>
      <c r="AF55" s="1539"/>
      <c r="AG55" s="1539"/>
      <c r="AH55" s="1539"/>
      <c r="AI55" s="1539"/>
      <c r="AJ55" s="1539"/>
      <c r="AK55" s="1539"/>
      <c r="AL55" s="1539"/>
      <c r="AM55" s="1539"/>
      <c r="AN55" s="1539"/>
      <c r="AO55" s="1539"/>
      <c r="AP55" s="1539"/>
      <c r="AQ55" s="1539"/>
      <c r="AR55" s="1539"/>
      <c r="AS55" s="1539"/>
    </row>
    <row r="56" spans="1:45" ht="15.75">
      <c r="A56" s="1166"/>
      <c r="B56" s="1130"/>
      <c r="C56" s="1540"/>
      <c r="D56" s="1232"/>
      <c r="E56" s="1232"/>
      <c r="F56" s="1232"/>
      <c r="G56" s="1166"/>
      <c r="H56" s="1540"/>
      <c r="I56" s="1249"/>
      <c r="L56" s="1568"/>
      <c r="M56" s="1235"/>
      <c r="N56" s="1166"/>
      <c r="O56" s="1166"/>
      <c r="P56" s="1166"/>
      <c r="Q56" s="1539"/>
      <c r="R56" s="1539"/>
      <c r="S56" s="1539"/>
      <c r="T56" s="1539"/>
      <c r="U56" s="1539"/>
      <c r="V56" s="1539"/>
      <c r="W56" s="1539"/>
      <c r="X56" s="1539"/>
      <c r="Y56" s="1539"/>
      <c r="Z56" s="1539"/>
      <c r="AA56" s="1539"/>
      <c r="AB56" s="1539"/>
      <c r="AC56" s="1539"/>
      <c r="AD56" s="1539"/>
      <c r="AE56" s="1539"/>
      <c r="AF56" s="1539"/>
      <c r="AG56" s="1539"/>
      <c r="AH56" s="1539"/>
      <c r="AI56" s="1539"/>
      <c r="AJ56" s="1539"/>
      <c r="AK56" s="1539"/>
      <c r="AL56" s="1539"/>
      <c r="AM56" s="1539"/>
      <c r="AN56" s="1539"/>
      <c r="AO56" s="1539"/>
      <c r="AP56" s="1539"/>
      <c r="AQ56" s="1539"/>
      <c r="AR56" s="1539"/>
      <c r="AS56" s="1539"/>
    </row>
    <row r="57" spans="1:45" ht="15.75">
      <c r="A57" s="1540"/>
      <c r="B57" s="1130"/>
      <c r="C57" s="1160"/>
      <c r="D57" s="1166"/>
      <c r="E57" s="1166"/>
      <c r="F57" s="1166"/>
      <c r="G57" s="1166"/>
      <c r="H57" s="1166"/>
      <c r="I57" s="1540"/>
      <c r="L57" s="1568"/>
      <c r="M57" s="1235"/>
      <c r="N57" s="1166"/>
      <c r="O57" s="1166"/>
      <c r="P57" s="1166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39"/>
      <c r="AB57" s="1539"/>
      <c r="AC57" s="1539"/>
      <c r="AD57" s="1539"/>
      <c r="AE57" s="1539"/>
      <c r="AF57" s="1539"/>
      <c r="AG57" s="1539"/>
      <c r="AH57" s="1539"/>
      <c r="AI57" s="1539"/>
      <c r="AJ57" s="1539"/>
      <c r="AK57" s="1539"/>
      <c r="AL57" s="1539"/>
      <c r="AM57" s="1539"/>
      <c r="AN57" s="1539"/>
      <c r="AO57" s="1539"/>
      <c r="AP57" s="1539"/>
      <c r="AQ57" s="1539"/>
      <c r="AR57" s="1539"/>
      <c r="AS57" s="1539"/>
    </row>
    <row r="58" spans="1:45" ht="15.75">
      <c r="A58" s="1160"/>
      <c r="B58" s="1147"/>
      <c r="C58" s="1147"/>
      <c r="D58" s="1147"/>
      <c r="E58" s="1147"/>
      <c r="F58" s="1147"/>
      <c r="G58" s="1147"/>
      <c r="H58" s="1147"/>
      <c r="I58" s="1147"/>
      <c r="L58" s="1568"/>
      <c r="M58" s="1235"/>
      <c r="N58" s="1166"/>
      <c r="O58" s="1166"/>
      <c r="P58" s="1166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539"/>
      <c r="AJ58" s="1539"/>
      <c r="AK58" s="1539"/>
      <c r="AL58" s="1539"/>
      <c r="AM58" s="1539"/>
      <c r="AN58" s="1539"/>
      <c r="AO58" s="1539"/>
      <c r="AP58" s="1539"/>
      <c r="AQ58" s="1539"/>
      <c r="AR58" s="1539"/>
      <c r="AS58" s="1539"/>
    </row>
    <row r="59" spans="1:45" ht="15.75">
      <c r="A59" s="1160"/>
      <c r="B59" s="1147"/>
      <c r="C59" s="1147"/>
      <c r="D59" s="1147"/>
      <c r="E59" s="1147"/>
      <c r="F59" s="1147"/>
      <c r="G59" s="1147"/>
      <c r="H59" s="1147"/>
      <c r="I59" s="1147"/>
      <c r="L59" s="1568"/>
      <c r="M59" s="1235"/>
      <c r="N59" s="1160"/>
      <c r="O59" s="1160"/>
      <c r="P59" s="1160"/>
      <c r="Q59" s="1539"/>
      <c r="R59" s="1539"/>
      <c r="S59" s="1539"/>
      <c r="T59" s="1539"/>
      <c r="U59" s="1539"/>
      <c r="V59" s="1539"/>
      <c r="W59" s="1539"/>
      <c r="X59" s="1539"/>
      <c r="Y59" s="1539"/>
      <c r="Z59" s="1539"/>
      <c r="AA59" s="1539"/>
      <c r="AB59" s="1539"/>
      <c r="AC59" s="1539"/>
      <c r="AD59" s="1539"/>
      <c r="AE59" s="1539"/>
      <c r="AF59" s="1539"/>
      <c r="AG59" s="1539"/>
      <c r="AH59" s="1539"/>
      <c r="AI59" s="1539"/>
      <c r="AJ59" s="1539"/>
      <c r="AK59" s="1539"/>
      <c r="AL59" s="1539"/>
      <c r="AM59" s="1539"/>
      <c r="AN59" s="1539"/>
      <c r="AO59" s="1539"/>
      <c r="AP59" s="1539"/>
      <c r="AQ59" s="1539"/>
      <c r="AR59" s="1539"/>
      <c r="AS59" s="1539"/>
    </row>
    <row r="60" spans="1:45" ht="15.75">
      <c r="A60" s="1160"/>
      <c r="B60" s="1147"/>
      <c r="C60" s="1147"/>
      <c r="D60" s="1147"/>
      <c r="E60" s="1147"/>
      <c r="F60" s="1147"/>
      <c r="G60" s="1147"/>
      <c r="H60" s="1147"/>
      <c r="I60" s="1147"/>
      <c r="L60" s="1568"/>
      <c r="M60" s="1235"/>
      <c r="N60" s="1160"/>
      <c r="O60" s="1160"/>
      <c r="P60" s="1160"/>
      <c r="Q60" s="1539"/>
      <c r="R60" s="1539"/>
      <c r="S60" s="1539"/>
      <c r="T60" s="1539"/>
      <c r="U60" s="1539"/>
      <c r="V60" s="1539"/>
      <c r="W60" s="1539"/>
      <c r="X60" s="1539"/>
      <c r="Y60" s="1539"/>
      <c r="Z60" s="1539"/>
      <c r="AA60" s="1539"/>
      <c r="AB60" s="1539"/>
      <c r="AC60" s="1539"/>
      <c r="AD60" s="1539"/>
      <c r="AE60" s="1539"/>
      <c r="AF60" s="1539"/>
      <c r="AG60" s="1539"/>
      <c r="AH60" s="1539"/>
      <c r="AI60" s="1539"/>
      <c r="AJ60" s="1539"/>
      <c r="AK60" s="1539"/>
      <c r="AL60" s="1539"/>
      <c r="AM60" s="1539"/>
      <c r="AN60" s="1539"/>
      <c r="AO60" s="1539"/>
      <c r="AP60" s="1539"/>
      <c r="AQ60" s="1539"/>
      <c r="AR60" s="1539"/>
      <c r="AS60" s="1539"/>
    </row>
    <row r="61" spans="1:45" ht="15.75">
      <c r="A61" s="1160"/>
      <c r="B61" s="1147"/>
      <c r="C61" s="1147"/>
      <c r="D61" s="1147"/>
      <c r="E61" s="1147"/>
      <c r="F61" s="1147"/>
      <c r="G61" s="1147"/>
      <c r="H61" s="1147"/>
      <c r="I61" s="1147"/>
      <c r="L61" s="1568"/>
      <c r="M61" s="1235"/>
      <c r="N61" s="1160"/>
      <c r="O61" s="1160"/>
      <c r="P61" s="1160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1539"/>
      <c r="AJ61" s="1539"/>
      <c r="AK61" s="1539"/>
      <c r="AL61" s="1539"/>
      <c r="AM61" s="1539"/>
      <c r="AN61" s="1539"/>
      <c r="AO61" s="1539"/>
      <c r="AP61" s="1539"/>
      <c r="AQ61" s="1539"/>
      <c r="AR61" s="1539"/>
      <c r="AS61" s="1539"/>
    </row>
    <row r="62" spans="1:45" ht="15.75">
      <c r="A62" s="1166"/>
      <c r="B62" s="1153"/>
      <c r="C62" s="1160"/>
      <c r="D62" s="1147"/>
      <c r="E62" s="1147"/>
      <c r="F62" s="1147"/>
      <c r="G62" s="1147"/>
      <c r="H62" s="1147"/>
      <c r="I62" s="1147"/>
      <c r="L62" s="1568"/>
      <c r="M62" s="1235"/>
      <c r="N62" s="1166"/>
      <c r="O62" s="1166"/>
      <c r="P62" s="1166"/>
      <c r="Q62" s="1539"/>
      <c r="R62" s="1539"/>
      <c r="S62" s="1539"/>
      <c r="T62" s="1539"/>
      <c r="U62" s="1539"/>
      <c r="V62" s="1539"/>
      <c r="W62" s="1539"/>
      <c r="X62" s="1539"/>
      <c r="Y62" s="1539"/>
      <c r="Z62" s="1539"/>
      <c r="AA62" s="1539"/>
      <c r="AB62" s="1539"/>
      <c r="AC62" s="1539"/>
      <c r="AD62" s="1539"/>
      <c r="AE62" s="1539"/>
      <c r="AF62" s="1539"/>
      <c r="AG62" s="1539"/>
      <c r="AH62" s="1539"/>
      <c r="AI62" s="1539"/>
      <c r="AJ62" s="1539"/>
      <c r="AK62" s="1539"/>
      <c r="AL62" s="1539"/>
      <c r="AM62" s="1539"/>
      <c r="AN62" s="1539"/>
      <c r="AO62" s="1539"/>
      <c r="AP62" s="1539"/>
      <c r="AQ62" s="1539"/>
      <c r="AR62" s="1539"/>
      <c r="AS62" s="1539"/>
    </row>
    <row r="63" spans="1:45" ht="15.75">
      <c r="A63" s="1540"/>
      <c r="B63" s="1153"/>
      <c r="C63" s="1160"/>
      <c r="D63" s="1147"/>
      <c r="E63" s="1147"/>
      <c r="F63" s="1147"/>
      <c r="G63" s="1147"/>
      <c r="H63" s="1147"/>
      <c r="I63" s="1147"/>
      <c r="L63" s="1568"/>
      <c r="M63" s="1235"/>
      <c r="N63" s="1166"/>
      <c r="O63" s="1166"/>
      <c r="P63" s="1166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39"/>
      <c r="AB63" s="1539"/>
      <c r="AC63" s="1539"/>
      <c r="AD63" s="1539"/>
      <c r="AE63" s="1539"/>
      <c r="AF63" s="1539"/>
      <c r="AG63" s="1539"/>
      <c r="AH63" s="1539"/>
      <c r="AI63" s="1539"/>
      <c r="AJ63" s="1539"/>
      <c r="AK63" s="1539"/>
      <c r="AL63" s="1539"/>
      <c r="AM63" s="1539"/>
      <c r="AN63" s="1539"/>
      <c r="AO63" s="1539"/>
      <c r="AP63" s="1539"/>
      <c r="AQ63" s="1539"/>
      <c r="AR63" s="1539"/>
      <c r="AS63" s="1539"/>
    </row>
    <row r="64" spans="1:45" ht="15.75">
      <c r="A64" s="1580"/>
      <c r="B64" s="1581"/>
      <c r="C64" s="1499"/>
      <c r="D64" s="1499"/>
      <c r="E64" s="1499"/>
      <c r="F64" s="1499"/>
      <c r="G64" s="1152"/>
      <c r="H64" s="1499"/>
      <c r="I64" s="1499"/>
      <c r="L64" s="1568"/>
      <c r="M64" s="1235"/>
      <c r="N64" s="1166"/>
      <c r="O64" s="1166"/>
      <c r="P64" s="1166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539"/>
      <c r="AC64" s="1539"/>
      <c r="AD64" s="1539"/>
      <c r="AE64" s="1539"/>
      <c r="AF64" s="1539"/>
      <c r="AG64" s="1539"/>
      <c r="AH64" s="1539"/>
      <c r="AI64" s="1539"/>
      <c r="AJ64" s="1539"/>
      <c r="AK64" s="1539"/>
      <c r="AL64" s="1539"/>
      <c r="AM64" s="1539"/>
      <c r="AN64" s="1539"/>
      <c r="AO64" s="1539"/>
      <c r="AP64" s="1539"/>
      <c r="AQ64" s="1539"/>
      <c r="AR64" s="1539"/>
      <c r="AS64" s="1539"/>
    </row>
    <row r="65" spans="1:45" ht="15.75">
      <c r="A65" s="1166"/>
      <c r="B65" s="1147"/>
      <c r="C65" s="1271"/>
      <c r="D65" s="1272"/>
      <c r="E65" s="1272"/>
      <c r="F65" s="1272"/>
      <c r="G65" s="1498"/>
      <c r="H65" s="1272"/>
      <c r="I65" s="1272"/>
      <c r="L65" s="1568"/>
      <c r="M65" s="1235"/>
      <c r="N65" s="1166"/>
      <c r="O65" s="1166"/>
      <c r="P65" s="1166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539"/>
      <c r="AC65" s="1539"/>
      <c r="AD65" s="1539"/>
      <c r="AE65" s="1539"/>
      <c r="AF65" s="1539"/>
      <c r="AG65" s="1539"/>
      <c r="AH65" s="1539"/>
      <c r="AI65" s="1539"/>
      <c r="AJ65" s="1539"/>
      <c r="AK65" s="1539"/>
      <c r="AL65" s="1539"/>
      <c r="AM65" s="1539"/>
      <c r="AN65" s="1539"/>
      <c r="AO65" s="1539"/>
      <c r="AP65" s="1539"/>
      <c r="AQ65" s="1539"/>
      <c r="AR65" s="1539"/>
      <c r="AS65" s="1539"/>
    </row>
    <row r="66" spans="1:45" ht="15.75">
      <c r="A66" s="1166"/>
      <c r="B66" s="1147"/>
      <c r="C66" s="1166"/>
      <c r="D66" s="1166"/>
      <c r="E66" s="1166"/>
      <c r="F66" s="1166"/>
      <c r="G66" s="1498"/>
      <c r="H66" s="1166"/>
      <c r="I66" s="1166"/>
      <c r="L66" s="1568"/>
      <c r="M66" s="1235"/>
      <c r="N66" s="1504"/>
      <c r="O66" s="1504"/>
      <c r="P66" s="1504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1539"/>
      <c r="AL66" s="1539"/>
      <c r="AM66" s="1539"/>
      <c r="AN66" s="1539"/>
      <c r="AO66" s="1539"/>
      <c r="AP66" s="1539"/>
      <c r="AQ66" s="1539"/>
      <c r="AR66" s="1539"/>
      <c r="AS66" s="1539"/>
    </row>
    <row r="67" spans="1:45" ht="15.75">
      <c r="A67" s="1543"/>
      <c r="B67" s="1543"/>
      <c r="C67" s="1543"/>
      <c r="D67" s="1588"/>
      <c r="E67" s="1588"/>
      <c r="F67" s="1588"/>
      <c r="G67" s="1588"/>
      <c r="H67" s="1543"/>
      <c r="I67" s="1543"/>
      <c r="M67" s="1582"/>
      <c r="N67" s="1504"/>
      <c r="O67" s="1504"/>
      <c r="P67" s="1504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</row>
    <row r="68" spans="1:45" ht="15.75">
      <c r="A68" s="1543"/>
      <c r="B68" s="1543"/>
      <c r="C68" s="1543"/>
      <c r="D68" s="1588"/>
      <c r="E68" s="1588"/>
      <c r="F68" s="1588"/>
      <c r="G68" s="1588"/>
      <c r="H68" s="1588"/>
      <c r="I68" s="1588"/>
      <c r="M68" s="1582"/>
      <c r="N68" s="1504"/>
      <c r="O68" s="1504"/>
      <c r="P68" s="1504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1539"/>
      <c r="AJ68" s="1539"/>
      <c r="AK68" s="1539"/>
      <c r="AL68" s="1539"/>
      <c r="AM68" s="1539"/>
      <c r="AN68" s="1539"/>
      <c r="AO68" s="1539"/>
      <c r="AP68" s="1539"/>
      <c r="AQ68" s="1539"/>
      <c r="AR68" s="1539"/>
      <c r="AS68" s="1539"/>
    </row>
    <row r="69" spans="1:45" ht="15.75">
      <c r="A69" s="1543"/>
      <c r="B69" s="1543"/>
      <c r="C69" s="1543"/>
      <c r="D69" s="1588"/>
      <c r="E69" s="1588"/>
      <c r="F69" s="1588"/>
      <c r="G69" s="1588"/>
      <c r="H69" s="1588"/>
      <c r="I69" s="1588"/>
      <c r="M69" s="1582"/>
      <c r="N69" s="1504"/>
      <c r="O69" s="1504"/>
      <c r="P69" s="1504"/>
      <c r="Q69" s="1539"/>
      <c r="R69" s="1539"/>
      <c r="S69" s="1539"/>
      <c r="T69" s="1539"/>
      <c r="U69" s="1539"/>
      <c r="V69" s="1539"/>
      <c r="W69" s="1539"/>
      <c r="X69" s="1539"/>
      <c r="Y69" s="1539"/>
      <c r="Z69" s="1539"/>
      <c r="AA69" s="1539"/>
      <c r="AB69" s="1539"/>
      <c r="AC69" s="1539"/>
      <c r="AD69" s="1539"/>
      <c r="AE69" s="1539"/>
      <c r="AF69" s="1539"/>
      <c r="AG69" s="1539"/>
      <c r="AH69" s="1539"/>
      <c r="AI69" s="1539"/>
      <c r="AJ69" s="1539"/>
      <c r="AK69" s="1539"/>
      <c r="AL69" s="1539"/>
      <c r="AM69" s="1539"/>
      <c r="AN69" s="1539"/>
      <c r="AO69" s="1539"/>
      <c r="AP69" s="1539"/>
      <c r="AQ69" s="1539"/>
      <c r="AR69" s="1539"/>
      <c r="AS69" s="1539"/>
    </row>
    <row r="70" spans="1:45" ht="15.75">
      <c r="A70" s="1166"/>
      <c r="B70" s="1153"/>
      <c r="C70" s="1166"/>
      <c r="D70" s="1523"/>
      <c r="E70" s="1523"/>
      <c r="F70" s="1523"/>
      <c r="G70" s="1523"/>
      <c r="H70" s="1523"/>
      <c r="I70" s="1523"/>
      <c r="M70" s="1582"/>
      <c r="N70" s="1166"/>
      <c r="O70" s="1166"/>
      <c r="P70" s="1166"/>
      <c r="Q70" s="1539"/>
      <c r="R70" s="1539"/>
      <c r="S70" s="1539"/>
      <c r="T70" s="1539"/>
      <c r="U70" s="1539"/>
      <c r="V70" s="1539"/>
      <c r="W70" s="1539"/>
      <c r="X70" s="1539"/>
      <c r="Y70" s="1539"/>
      <c r="Z70" s="1539"/>
      <c r="AA70" s="1539"/>
      <c r="AB70" s="1539"/>
      <c r="AC70" s="1539"/>
      <c r="AD70" s="1539"/>
      <c r="AE70" s="1539"/>
      <c r="AF70" s="1539"/>
      <c r="AG70" s="1539"/>
      <c r="AH70" s="1539"/>
      <c r="AI70" s="1539"/>
      <c r="AJ70" s="1539"/>
      <c r="AK70" s="1539"/>
      <c r="AL70" s="1539"/>
      <c r="AM70" s="1539"/>
      <c r="AN70" s="1539"/>
      <c r="AO70" s="1539"/>
      <c r="AP70" s="1539"/>
      <c r="AQ70" s="1539"/>
      <c r="AR70" s="1539"/>
      <c r="AS70" s="1539"/>
    </row>
    <row r="71" spans="1:45" ht="15.75">
      <c r="A71" s="1166"/>
      <c r="B71" s="1153"/>
      <c r="C71" s="1583"/>
      <c r="D71" s="1523"/>
      <c r="E71" s="1523"/>
      <c r="F71" s="1523"/>
      <c r="G71" s="1523"/>
      <c r="H71" s="1523"/>
      <c r="I71" s="1523"/>
      <c r="M71" s="1582"/>
      <c r="N71" s="1166"/>
      <c r="O71" s="1166"/>
      <c r="P71" s="1166"/>
      <c r="Q71" s="1539"/>
      <c r="R71" s="1539"/>
      <c r="S71" s="1539"/>
      <c r="T71" s="1539"/>
      <c r="U71" s="1539"/>
      <c r="V71" s="1539"/>
      <c r="W71" s="1539"/>
      <c r="X71" s="1539"/>
      <c r="Y71" s="1539"/>
      <c r="Z71" s="1539"/>
      <c r="AA71" s="1539"/>
      <c r="AB71" s="1539"/>
      <c r="AC71" s="1539"/>
      <c r="AD71" s="1539"/>
      <c r="AE71" s="1539"/>
      <c r="AF71" s="1539"/>
      <c r="AG71" s="1539"/>
      <c r="AH71" s="1539"/>
      <c r="AI71" s="1539"/>
      <c r="AJ71" s="1539"/>
      <c r="AK71" s="1539"/>
      <c r="AL71" s="1539"/>
      <c r="AM71" s="1539"/>
      <c r="AN71" s="1539"/>
      <c r="AO71" s="1539"/>
      <c r="AP71" s="1539"/>
      <c r="AQ71" s="1539"/>
      <c r="AR71" s="1539"/>
      <c r="AS71" s="1539"/>
    </row>
    <row r="72" spans="1:45" ht="15.75">
      <c r="A72" s="1166"/>
      <c r="B72" s="1153"/>
      <c r="C72" s="1583"/>
      <c r="D72" s="1523"/>
      <c r="E72" s="1523"/>
      <c r="F72" s="1523"/>
      <c r="G72" s="1523"/>
      <c r="H72" s="1523"/>
      <c r="I72" s="1523"/>
      <c r="M72" s="1582"/>
      <c r="N72" s="1160"/>
      <c r="O72" s="1160"/>
      <c r="P72" s="1160"/>
      <c r="Q72" s="1539"/>
      <c r="R72" s="1539"/>
      <c r="S72" s="1539"/>
      <c r="T72" s="1539"/>
      <c r="U72" s="1539"/>
      <c r="V72" s="1539"/>
      <c r="W72" s="1539"/>
      <c r="X72" s="1539"/>
      <c r="Y72" s="1539"/>
      <c r="Z72" s="1539"/>
      <c r="AA72" s="1539"/>
      <c r="AB72" s="1539"/>
      <c r="AC72" s="1539"/>
      <c r="AD72" s="1539"/>
      <c r="AE72" s="1539"/>
      <c r="AF72" s="1539"/>
      <c r="AG72" s="1539"/>
      <c r="AH72" s="1539"/>
      <c r="AI72" s="1539"/>
      <c r="AJ72" s="1539"/>
      <c r="AK72" s="1539"/>
      <c r="AL72" s="1539"/>
      <c r="AM72" s="1539"/>
      <c r="AN72" s="1539"/>
      <c r="AO72" s="1539"/>
      <c r="AP72" s="1539"/>
      <c r="AQ72" s="1539"/>
      <c r="AR72" s="1539"/>
      <c r="AS72" s="1539"/>
    </row>
    <row r="73" spans="1:45" ht="15.75">
      <c r="A73" s="1166"/>
      <c r="B73" s="1153"/>
      <c r="C73" s="1166"/>
      <c r="D73" s="1523"/>
      <c r="E73" s="1523"/>
      <c r="F73" s="1523"/>
      <c r="G73" s="1523"/>
      <c r="H73" s="1523"/>
      <c r="I73" s="1523"/>
      <c r="M73" s="1582"/>
      <c r="N73" s="1504"/>
      <c r="O73" s="1504"/>
      <c r="P73" s="1504"/>
      <c r="Q73" s="1539"/>
      <c r="R73" s="1539"/>
      <c r="S73" s="1539"/>
      <c r="T73" s="1539"/>
      <c r="U73" s="1539"/>
      <c r="V73" s="1539"/>
      <c r="W73" s="1539"/>
      <c r="X73" s="1539"/>
      <c r="Y73" s="1539"/>
      <c r="Z73" s="1539"/>
      <c r="AA73" s="1539"/>
      <c r="AB73" s="1539"/>
      <c r="AC73" s="1539"/>
      <c r="AD73" s="1539"/>
      <c r="AE73" s="1539"/>
      <c r="AF73" s="1539"/>
      <c r="AG73" s="1539"/>
      <c r="AH73" s="1539"/>
      <c r="AI73" s="1539"/>
      <c r="AJ73" s="1539"/>
      <c r="AK73" s="1539"/>
      <c r="AL73" s="1539"/>
      <c r="AM73" s="1539"/>
      <c r="AN73" s="1539"/>
      <c r="AO73" s="1539"/>
      <c r="AP73" s="1539"/>
      <c r="AQ73" s="1539"/>
      <c r="AR73" s="1539"/>
      <c r="AS73" s="1539"/>
    </row>
    <row r="74" spans="1:45" ht="15.75">
      <c r="A74" s="1166"/>
      <c r="B74" s="1153"/>
      <c r="C74" s="1505"/>
      <c r="D74" s="1235"/>
      <c r="E74" s="1235"/>
      <c r="F74" s="1235"/>
      <c r="G74" s="1235"/>
      <c r="H74" s="1235"/>
      <c r="I74" s="1235"/>
      <c r="N74" s="1160"/>
      <c r="O74" s="1160"/>
      <c r="P74" s="1160"/>
      <c r="Q74" s="1539"/>
      <c r="R74" s="1539"/>
      <c r="S74" s="1539"/>
      <c r="T74" s="1539"/>
      <c r="U74" s="1539"/>
      <c r="V74" s="1539"/>
      <c r="W74" s="1539"/>
      <c r="X74" s="1539"/>
      <c r="Y74" s="1539"/>
      <c r="Z74" s="1539"/>
      <c r="AA74" s="1539"/>
      <c r="AB74" s="1539"/>
      <c r="AC74" s="1539"/>
      <c r="AD74" s="1539"/>
      <c r="AE74" s="1539"/>
      <c r="AF74" s="1539"/>
      <c r="AG74" s="1539"/>
      <c r="AH74" s="1539"/>
      <c r="AI74" s="1539"/>
      <c r="AJ74" s="1539"/>
      <c r="AK74" s="1539"/>
      <c r="AL74" s="1539"/>
      <c r="AM74" s="1539"/>
      <c r="AN74" s="1539"/>
      <c r="AO74" s="1539"/>
      <c r="AP74" s="1539"/>
      <c r="AQ74" s="1539"/>
      <c r="AR74" s="1539"/>
      <c r="AS74" s="1539"/>
    </row>
    <row r="75" spans="1:45" ht="15.75">
      <c r="A75" s="1166"/>
      <c r="B75" s="1153"/>
      <c r="C75" s="1232"/>
      <c r="D75" s="1235"/>
      <c r="E75" s="1235"/>
      <c r="F75" s="1235"/>
      <c r="G75" s="1235"/>
      <c r="H75" s="1235"/>
      <c r="I75" s="1235"/>
      <c r="N75" s="1160"/>
      <c r="O75" s="1160"/>
      <c r="P75" s="1160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39"/>
      <c r="AB75" s="1539"/>
      <c r="AC75" s="1539"/>
      <c r="AD75" s="1539"/>
      <c r="AE75" s="1539"/>
      <c r="AF75" s="1539"/>
      <c r="AG75" s="1539"/>
      <c r="AH75" s="1539"/>
      <c r="AI75" s="1539"/>
      <c r="AJ75" s="1539"/>
      <c r="AK75" s="1539"/>
      <c r="AL75" s="1539"/>
      <c r="AM75" s="1539"/>
      <c r="AN75" s="1539"/>
      <c r="AO75" s="1539"/>
      <c r="AP75" s="1539"/>
      <c r="AQ75" s="1539"/>
      <c r="AR75" s="1539"/>
      <c r="AS75" s="1539"/>
    </row>
    <row r="76" spans="1:45" ht="15.75">
      <c r="A76" s="1166"/>
      <c r="B76" s="1153"/>
      <c r="C76" s="1505"/>
      <c r="D76" s="1235"/>
      <c r="E76" s="1235"/>
      <c r="F76" s="1235"/>
      <c r="G76" s="1235"/>
      <c r="H76" s="1235"/>
      <c r="I76" s="1235"/>
      <c r="N76" s="1166"/>
      <c r="O76" s="1166"/>
      <c r="P76" s="1166"/>
      <c r="Q76" s="1539"/>
      <c r="R76" s="1539"/>
      <c r="S76" s="1539"/>
      <c r="T76" s="1539"/>
      <c r="U76" s="1539"/>
      <c r="V76" s="1539"/>
      <c r="W76" s="1539"/>
      <c r="X76" s="1539"/>
      <c r="Y76" s="1539"/>
      <c r="Z76" s="1539"/>
      <c r="AA76" s="1539"/>
      <c r="AB76" s="1539"/>
      <c r="AC76" s="1539"/>
      <c r="AD76" s="1539"/>
      <c r="AE76" s="1539"/>
      <c r="AF76" s="1539"/>
      <c r="AG76" s="1539"/>
      <c r="AH76" s="1539"/>
      <c r="AI76" s="1539"/>
      <c r="AJ76" s="1539"/>
      <c r="AK76" s="1539"/>
      <c r="AL76" s="1539"/>
      <c r="AM76" s="1539"/>
      <c r="AN76" s="1539"/>
      <c r="AO76" s="1539"/>
      <c r="AP76" s="1539"/>
      <c r="AQ76" s="1539"/>
      <c r="AR76" s="1539"/>
      <c r="AS76" s="1539"/>
    </row>
    <row r="77" spans="1:45" ht="15.75">
      <c r="A77" s="1166"/>
      <c r="B77" s="1153"/>
      <c r="C77" s="1232"/>
      <c r="D77" s="1523"/>
      <c r="E77" s="1523"/>
      <c r="F77" s="1523"/>
      <c r="G77" s="1523"/>
      <c r="H77" s="1523"/>
      <c r="I77" s="1523"/>
      <c r="N77" s="1504"/>
      <c r="O77" s="1504"/>
      <c r="P77" s="1504"/>
      <c r="Q77" s="1539"/>
      <c r="R77" s="1539"/>
      <c r="S77" s="1539"/>
      <c r="T77" s="1539"/>
      <c r="U77" s="1539"/>
      <c r="V77" s="1539"/>
      <c r="W77" s="1539"/>
      <c r="X77" s="1539"/>
      <c r="Y77" s="1539"/>
      <c r="Z77" s="1539"/>
      <c r="AA77" s="1539"/>
      <c r="AB77" s="1539"/>
      <c r="AC77" s="1539"/>
      <c r="AD77" s="1539"/>
      <c r="AE77" s="1539"/>
      <c r="AF77" s="1539"/>
      <c r="AG77" s="1539"/>
      <c r="AH77" s="1539"/>
      <c r="AI77" s="1539"/>
      <c r="AJ77" s="1539"/>
      <c r="AK77" s="1539"/>
      <c r="AL77" s="1539"/>
      <c r="AM77" s="1539"/>
      <c r="AN77" s="1539"/>
      <c r="AO77" s="1539"/>
      <c r="AP77" s="1539"/>
      <c r="AQ77" s="1539"/>
      <c r="AR77" s="1539"/>
      <c r="AS77" s="1539"/>
    </row>
    <row r="78" spans="1:45" ht="15.75">
      <c r="A78" s="1166"/>
      <c r="B78" s="1153"/>
      <c r="C78" s="1584"/>
      <c r="D78" s="1523"/>
      <c r="E78" s="1523"/>
      <c r="F78" s="1523"/>
      <c r="G78" s="1523"/>
      <c r="H78" s="1523"/>
      <c r="I78" s="1523"/>
      <c r="N78" s="1504"/>
      <c r="O78" s="1504"/>
      <c r="P78" s="1504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39"/>
      <c r="AB78" s="1539"/>
      <c r="AC78" s="1539"/>
      <c r="AD78" s="1539"/>
      <c r="AE78" s="1539"/>
      <c r="AF78" s="1539"/>
      <c r="AG78" s="1539"/>
      <c r="AH78" s="1539"/>
      <c r="AI78" s="1539"/>
      <c r="AJ78" s="1539"/>
      <c r="AK78" s="1539"/>
      <c r="AL78" s="1539"/>
      <c r="AM78" s="1539"/>
      <c r="AN78" s="1539"/>
      <c r="AO78" s="1539"/>
      <c r="AP78" s="1539"/>
      <c r="AQ78" s="1539"/>
      <c r="AR78" s="1539"/>
      <c r="AS78" s="1539"/>
    </row>
    <row r="79" spans="1:45" ht="15.75">
      <c r="A79" s="1166"/>
      <c r="B79" s="1153"/>
      <c r="C79" s="1166"/>
      <c r="D79" s="1585"/>
      <c r="E79" s="1585"/>
      <c r="F79" s="1585"/>
      <c r="G79" s="1585"/>
      <c r="H79" s="1585"/>
      <c r="I79" s="1523"/>
      <c r="N79" s="1166"/>
      <c r="O79" s="1166"/>
      <c r="P79" s="1269"/>
      <c r="Q79" s="1539"/>
      <c r="R79" s="1539"/>
      <c r="S79" s="1539"/>
      <c r="T79" s="1539"/>
      <c r="U79" s="1539"/>
      <c r="V79" s="1539"/>
      <c r="W79" s="1539"/>
      <c r="X79" s="1539"/>
      <c r="Y79" s="1539"/>
      <c r="Z79" s="1539"/>
      <c r="AA79" s="1539"/>
      <c r="AB79" s="1539"/>
      <c r="AC79" s="1539"/>
      <c r="AD79" s="1539"/>
      <c r="AE79" s="1539"/>
      <c r="AF79" s="1539"/>
      <c r="AG79" s="1539"/>
      <c r="AH79" s="1539"/>
      <c r="AI79" s="1539"/>
      <c r="AJ79" s="1539"/>
      <c r="AK79" s="1539"/>
      <c r="AL79" s="1539"/>
      <c r="AM79" s="1539"/>
      <c r="AN79" s="1539"/>
      <c r="AO79" s="1539"/>
      <c r="AP79" s="1539"/>
      <c r="AQ79" s="1539"/>
      <c r="AR79" s="1539"/>
      <c r="AS79" s="1539"/>
    </row>
    <row r="80" spans="1:45" ht="15.75">
      <c r="A80" s="1166"/>
      <c r="B80" s="1153"/>
      <c r="C80" s="1166"/>
      <c r="D80" s="1523"/>
      <c r="E80" s="1523"/>
      <c r="F80" s="1523"/>
      <c r="G80" s="1523"/>
      <c r="H80" s="1523"/>
      <c r="I80" s="1523"/>
      <c r="N80" s="1166"/>
      <c r="O80" s="1166"/>
      <c r="P80" s="1166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539"/>
      <c r="AF80" s="1539"/>
      <c r="AG80" s="1539"/>
      <c r="AH80" s="1539"/>
      <c r="AI80" s="1539"/>
      <c r="AJ80" s="1539"/>
      <c r="AK80" s="1539"/>
      <c r="AL80" s="1539"/>
      <c r="AM80" s="1539"/>
      <c r="AN80" s="1539"/>
      <c r="AO80" s="1539"/>
      <c r="AP80" s="1539"/>
      <c r="AQ80" s="1539"/>
      <c r="AR80" s="1539"/>
      <c r="AS80" s="1539"/>
    </row>
    <row r="81" spans="1:45" ht="15.75">
      <c r="A81" s="1160"/>
      <c r="B81" s="1153"/>
      <c r="C81" s="1505"/>
      <c r="D81" s="1235"/>
      <c r="E81" s="1235"/>
      <c r="F81" s="1235"/>
      <c r="G81" s="1235"/>
      <c r="H81" s="1235"/>
      <c r="I81" s="1235"/>
      <c r="N81" s="1160"/>
      <c r="O81" s="1160"/>
      <c r="P81" s="1160"/>
      <c r="Q81" s="1539"/>
      <c r="R81" s="1539"/>
      <c r="S81" s="1539"/>
      <c r="T81" s="1539"/>
      <c r="U81" s="1539"/>
      <c r="V81" s="1539"/>
      <c r="W81" s="1539"/>
      <c r="X81" s="1539"/>
      <c r="Y81" s="1539"/>
      <c r="Z81" s="1539"/>
      <c r="AA81" s="1539"/>
      <c r="AB81" s="1539"/>
      <c r="AC81" s="1539"/>
      <c r="AD81" s="1539"/>
      <c r="AE81" s="1539"/>
      <c r="AF81" s="1539"/>
      <c r="AG81" s="1539"/>
      <c r="AH81" s="1539"/>
      <c r="AI81" s="1539"/>
      <c r="AJ81" s="1539"/>
      <c r="AK81" s="1539"/>
      <c r="AL81" s="1539"/>
      <c r="AM81" s="1539"/>
      <c r="AN81" s="1539"/>
      <c r="AO81" s="1539"/>
      <c r="AP81" s="1539"/>
      <c r="AQ81" s="1539"/>
      <c r="AR81" s="1539"/>
      <c r="AS81" s="1539"/>
    </row>
    <row r="82" spans="1:45" ht="15.75">
      <c r="A82" s="1160"/>
      <c r="B82" s="1153"/>
      <c r="C82" s="1232"/>
      <c r="D82" s="1235"/>
      <c r="E82" s="1235"/>
      <c r="F82" s="1235"/>
      <c r="G82" s="1235"/>
      <c r="H82" s="1235"/>
      <c r="I82" s="1235"/>
      <c r="N82" s="1160"/>
      <c r="O82" s="1160"/>
      <c r="P82" s="1160"/>
      <c r="Q82" s="1539"/>
      <c r="R82" s="1539"/>
      <c r="S82" s="1539"/>
      <c r="T82" s="1539"/>
      <c r="U82" s="1539"/>
      <c r="V82" s="1539"/>
      <c r="W82" s="1539"/>
      <c r="X82" s="1539"/>
      <c r="Y82" s="1539"/>
      <c r="Z82" s="1539"/>
      <c r="AA82" s="1539"/>
      <c r="AB82" s="1539"/>
      <c r="AC82" s="1539"/>
      <c r="AD82" s="1539"/>
      <c r="AE82" s="1539"/>
      <c r="AF82" s="1539"/>
      <c r="AG82" s="1539"/>
      <c r="AH82" s="1539"/>
      <c r="AI82" s="1539"/>
      <c r="AJ82" s="1539"/>
      <c r="AK82" s="1539"/>
      <c r="AL82" s="1539"/>
      <c r="AM82" s="1539"/>
      <c r="AN82" s="1539"/>
      <c r="AO82" s="1539"/>
      <c r="AP82" s="1539"/>
      <c r="AQ82" s="1539"/>
      <c r="AR82" s="1539"/>
      <c r="AS82" s="1539"/>
    </row>
    <row r="83" spans="1:45" ht="15.75">
      <c r="A83" s="1160"/>
      <c r="B83" s="1153"/>
      <c r="C83" s="1584"/>
      <c r="D83" s="1235"/>
      <c r="E83" s="1235"/>
      <c r="F83" s="1235"/>
      <c r="G83" s="1235"/>
      <c r="H83" s="1235"/>
      <c r="I83" s="1235"/>
      <c r="N83" s="1160"/>
      <c r="O83" s="1160"/>
      <c r="P83" s="1160"/>
      <c r="Q83" s="1539"/>
      <c r="R83" s="1539"/>
      <c r="S83" s="1539"/>
      <c r="T83" s="1539"/>
      <c r="U83" s="1539"/>
      <c r="V83" s="1539"/>
      <c r="W83" s="1539"/>
      <c r="X83" s="1539"/>
      <c r="Y83" s="1539"/>
      <c r="Z83" s="1539"/>
      <c r="AA83" s="1539"/>
      <c r="AB83" s="1539"/>
      <c r="AC83" s="1539"/>
      <c r="AD83" s="1539"/>
      <c r="AE83" s="1539"/>
      <c r="AF83" s="1539"/>
      <c r="AG83" s="1539"/>
      <c r="AH83" s="1539"/>
      <c r="AI83" s="1539"/>
      <c r="AJ83" s="1539"/>
      <c r="AK83" s="1539"/>
      <c r="AL83" s="1539"/>
      <c r="AM83" s="1539"/>
      <c r="AN83" s="1539"/>
      <c r="AO83" s="1539"/>
      <c r="AP83" s="1539"/>
      <c r="AQ83" s="1539"/>
      <c r="AR83" s="1539"/>
      <c r="AS83" s="1539"/>
    </row>
    <row r="84" spans="1:45" ht="15.75">
      <c r="A84" s="1166"/>
      <c r="B84" s="1153"/>
      <c r="C84" s="1166"/>
      <c r="D84" s="1523"/>
      <c r="E84" s="1523"/>
      <c r="F84" s="1523"/>
      <c r="G84" s="1523"/>
      <c r="H84" s="1523"/>
      <c r="I84" s="1523"/>
      <c r="N84" s="1166"/>
      <c r="O84" s="1166"/>
      <c r="P84" s="1166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39"/>
      <c r="AB84" s="1539"/>
      <c r="AC84" s="1539"/>
      <c r="AD84" s="1539"/>
      <c r="AE84" s="1539"/>
      <c r="AF84" s="1539"/>
      <c r="AG84" s="1539"/>
      <c r="AH84" s="1539"/>
      <c r="AI84" s="1539"/>
      <c r="AJ84" s="1539"/>
      <c r="AK84" s="1539"/>
      <c r="AL84" s="1539"/>
      <c r="AM84" s="1539"/>
      <c r="AN84" s="1539"/>
      <c r="AO84" s="1539"/>
      <c r="AP84" s="1539"/>
      <c r="AQ84" s="1539"/>
      <c r="AR84" s="1539"/>
      <c r="AS84" s="1539"/>
    </row>
    <row r="85" spans="1:45" ht="15.75">
      <c r="A85" s="1166"/>
      <c r="B85" s="1153"/>
      <c r="C85" s="1584"/>
      <c r="D85" s="1523"/>
      <c r="E85" s="1523"/>
      <c r="F85" s="1523"/>
      <c r="G85" s="1523"/>
      <c r="H85" s="1523"/>
      <c r="I85" s="1523"/>
      <c r="N85" s="1586"/>
      <c r="O85" s="1586"/>
      <c r="P85" s="1586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39"/>
      <c r="AB85" s="1539"/>
      <c r="AC85" s="1539"/>
      <c r="AD85" s="1539"/>
      <c r="AE85" s="1539"/>
      <c r="AF85" s="1539"/>
      <c r="AG85" s="1539"/>
      <c r="AH85" s="1539"/>
      <c r="AI85" s="1539"/>
      <c r="AJ85" s="1539"/>
      <c r="AK85" s="1539"/>
      <c r="AL85" s="1539"/>
      <c r="AM85" s="1539"/>
      <c r="AN85" s="1539"/>
      <c r="AO85" s="1539"/>
      <c r="AP85" s="1539"/>
      <c r="AQ85" s="1539"/>
      <c r="AR85" s="1539"/>
      <c r="AS85" s="1539"/>
    </row>
    <row r="86" spans="1:45" ht="15.75">
      <c r="A86" s="1166"/>
      <c r="B86" s="1153"/>
      <c r="C86" s="1166"/>
      <c r="D86" s="1523"/>
      <c r="E86" s="1523"/>
      <c r="F86" s="1523"/>
      <c r="G86" s="1523"/>
      <c r="H86" s="1523"/>
      <c r="I86" s="1523"/>
      <c r="N86" s="1586"/>
      <c r="O86" s="1586"/>
      <c r="P86" s="1586"/>
      <c r="Q86" s="1539"/>
      <c r="R86" s="1539"/>
      <c r="S86" s="1539"/>
      <c r="T86" s="1539"/>
      <c r="U86" s="1539"/>
      <c r="V86" s="1539"/>
      <c r="W86" s="1539"/>
      <c r="X86" s="1539"/>
      <c r="Y86" s="1539"/>
      <c r="Z86" s="1539"/>
      <c r="AA86" s="1539"/>
      <c r="AB86" s="1539"/>
      <c r="AC86" s="1539"/>
      <c r="AD86" s="1539"/>
      <c r="AE86" s="1539"/>
      <c r="AF86" s="1539"/>
      <c r="AG86" s="1539"/>
      <c r="AH86" s="1539"/>
      <c r="AI86" s="1539"/>
      <c r="AJ86" s="1539"/>
      <c r="AK86" s="1539"/>
      <c r="AL86" s="1539"/>
      <c r="AM86" s="1539"/>
      <c r="AN86" s="1539"/>
      <c r="AO86" s="1539"/>
      <c r="AP86" s="1539"/>
      <c r="AQ86" s="1539"/>
      <c r="AR86" s="1539"/>
      <c r="AS86" s="1539"/>
    </row>
    <row r="87" spans="1:45" ht="15.75">
      <c r="A87" s="1166"/>
      <c r="B87" s="1153"/>
      <c r="C87" s="1130"/>
      <c r="D87" s="1523"/>
      <c r="E87" s="1523"/>
      <c r="F87" s="1523"/>
      <c r="G87" s="1523"/>
      <c r="H87" s="1523"/>
      <c r="I87" s="1523"/>
      <c r="N87" s="1543"/>
      <c r="O87" s="1543"/>
      <c r="P87" s="1160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39"/>
      <c r="AB87" s="1539"/>
      <c r="AC87" s="1539"/>
      <c r="AD87" s="1539"/>
      <c r="AE87" s="1539"/>
      <c r="AF87" s="1539"/>
      <c r="AG87" s="1539"/>
      <c r="AH87" s="1539"/>
      <c r="AI87" s="1539"/>
      <c r="AJ87" s="1539"/>
      <c r="AK87" s="1539"/>
      <c r="AL87" s="1539"/>
      <c r="AM87" s="1539"/>
      <c r="AN87" s="1539"/>
      <c r="AO87" s="1539"/>
      <c r="AP87" s="1539"/>
      <c r="AQ87" s="1539"/>
      <c r="AR87" s="1539"/>
      <c r="AS87" s="1539"/>
    </row>
    <row r="88" spans="1:45" ht="15.75">
      <c r="A88" s="1160"/>
      <c r="B88" s="1153"/>
      <c r="C88" s="1584"/>
      <c r="D88" s="1235"/>
      <c r="E88" s="1235"/>
      <c r="F88" s="1235"/>
      <c r="G88" s="1246"/>
      <c r="H88" s="1246"/>
      <c r="I88" s="1246"/>
      <c r="N88" s="1250"/>
      <c r="O88" s="1580"/>
      <c r="P88" s="1160"/>
      <c r="Q88" s="1539"/>
      <c r="R88" s="1539"/>
      <c r="S88" s="1539"/>
      <c r="T88" s="1539"/>
      <c r="U88" s="1539"/>
      <c r="V88" s="1539"/>
      <c r="W88" s="1539"/>
      <c r="X88" s="1539"/>
      <c r="Y88" s="1539"/>
      <c r="Z88" s="1539"/>
      <c r="AA88" s="1539"/>
      <c r="AB88" s="1539"/>
      <c r="AC88" s="1539"/>
      <c r="AD88" s="1539"/>
      <c r="AE88" s="1539"/>
      <c r="AF88" s="1539"/>
      <c r="AG88" s="1539"/>
      <c r="AH88" s="1539"/>
      <c r="AI88" s="1539"/>
      <c r="AJ88" s="1539"/>
      <c r="AK88" s="1539"/>
      <c r="AL88" s="1539"/>
      <c r="AM88" s="1539"/>
      <c r="AN88" s="1539"/>
      <c r="AO88" s="1539"/>
      <c r="AP88" s="1539"/>
      <c r="AQ88" s="1539"/>
      <c r="AR88" s="1539"/>
      <c r="AS88" s="1539"/>
    </row>
    <row r="89" spans="1:45" ht="15.75">
      <c r="A89" s="1160"/>
      <c r="B89" s="1153"/>
      <c r="C89" s="1584"/>
      <c r="D89" s="1235"/>
      <c r="E89" s="1235"/>
      <c r="F89" s="1235"/>
      <c r="G89" s="1246"/>
      <c r="H89" s="1246"/>
      <c r="I89" s="1246"/>
      <c r="N89" s="1250"/>
      <c r="O89" s="1580"/>
      <c r="P89" s="1160"/>
      <c r="Q89" s="1539"/>
      <c r="R89" s="1539"/>
      <c r="S89" s="1539"/>
      <c r="T89" s="1539"/>
      <c r="U89" s="1539"/>
      <c r="V89" s="1539"/>
      <c r="W89" s="1539"/>
      <c r="X89" s="1539"/>
      <c r="Y89" s="1539"/>
      <c r="Z89" s="1539"/>
      <c r="AA89" s="1539"/>
      <c r="AB89" s="1539"/>
      <c r="AC89" s="1539"/>
      <c r="AD89" s="1539"/>
      <c r="AE89" s="1539"/>
      <c r="AF89" s="1539"/>
      <c r="AG89" s="1539"/>
      <c r="AH89" s="1539"/>
      <c r="AI89" s="1539"/>
      <c r="AJ89" s="1539"/>
      <c r="AK89" s="1539"/>
      <c r="AL89" s="1539"/>
      <c r="AM89" s="1539"/>
      <c r="AN89" s="1539"/>
      <c r="AO89" s="1539"/>
      <c r="AP89" s="1539"/>
      <c r="AQ89" s="1539"/>
      <c r="AR89" s="1539"/>
      <c r="AS89" s="1539"/>
    </row>
    <row r="90" spans="1:45" ht="15.75">
      <c r="A90" s="1160"/>
      <c r="B90" s="1153"/>
      <c r="C90" s="1584"/>
      <c r="D90" s="1235"/>
      <c r="E90" s="1235"/>
      <c r="F90" s="1235"/>
      <c r="G90" s="1246"/>
      <c r="H90" s="1246"/>
      <c r="I90" s="1246"/>
      <c r="N90" s="1250"/>
      <c r="O90" s="1580"/>
      <c r="P90" s="1160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39"/>
      <c r="AB90" s="1539"/>
      <c r="AC90" s="1539"/>
      <c r="AD90" s="1539"/>
      <c r="AE90" s="1539"/>
      <c r="AF90" s="1539"/>
      <c r="AG90" s="1539"/>
      <c r="AH90" s="1539"/>
      <c r="AI90" s="1539"/>
      <c r="AJ90" s="1539"/>
      <c r="AK90" s="1539"/>
      <c r="AL90" s="1539"/>
      <c r="AM90" s="1539"/>
      <c r="AN90" s="1539"/>
      <c r="AO90" s="1539"/>
      <c r="AP90" s="1539"/>
      <c r="AQ90" s="1539"/>
      <c r="AR90" s="1539"/>
      <c r="AS90" s="1539"/>
    </row>
    <row r="91" spans="1:45" ht="15.75">
      <c r="A91" s="1160"/>
      <c r="B91" s="1153"/>
      <c r="C91" s="1505"/>
      <c r="D91" s="1235"/>
      <c r="E91" s="1235"/>
      <c r="F91" s="1235"/>
      <c r="G91" s="1246"/>
      <c r="H91" s="1246"/>
      <c r="I91" s="1246"/>
      <c r="N91" s="1539"/>
      <c r="O91" s="1539"/>
      <c r="P91" s="1539"/>
      <c r="Q91" s="1539"/>
      <c r="R91" s="1539"/>
      <c r="S91" s="1539"/>
      <c r="T91" s="1539"/>
      <c r="U91" s="1539"/>
      <c r="V91" s="1539"/>
      <c r="W91" s="1539"/>
      <c r="X91" s="1539"/>
      <c r="Y91" s="1539"/>
      <c r="Z91" s="1539"/>
      <c r="AA91" s="1539"/>
      <c r="AB91" s="1539"/>
      <c r="AC91" s="1539"/>
      <c r="AD91" s="1539"/>
      <c r="AE91" s="1539"/>
      <c r="AF91" s="1539"/>
      <c r="AG91" s="1539"/>
      <c r="AH91" s="1539"/>
      <c r="AI91" s="1539"/>
      <c r="AJ91" s="1539"/>
      <c r="AK91" s="1539"/>
      <c r="AL91" s="1539"/>
      <c r="AM91" s="1539"/>
      <c r="AN91" s="1539"/>
      <c r="AO91" s="1539"/>
      <c r="AP91" s="1539"/>
      <c r="AQ91" s="1539"/>
      <c r="AR91" s="1539"/>
      <c r="AS91" s="1539"/>
    </row>
    <row r="92" spans="1:45" ht="15.75">
      <c r="A92" s="1166"/>
      <c r="B92" s="1153"/>
      <c r="C92" s="1130"/>
      <c r="D92" s="1523"/>
      <c r="E92" s="1523"/>
      <c r="F92" s="1523"/>
      <c r="G92" s="1523"/>
      <c r="H92" s="1523"/>
      <c r="I92" s="1523"/>
      <c r="N92" s="1152"/>
      <c r="O92" s="1152"/>
      <c r="P92" s="1152"/>
      <c r="Q92" s="1539"/>
      <c r="R92" s="1539"/>
      <c r="S92" s="1539"/>
      <c r="T92" s="1539"/>
      <c r="U92" s="1539"/>
      <c r="V92" s="1539"/>
      <c r="W92" s="1539"/>
      <c r="X92" s="1539"/>
      <c r="Y92" s="1539"/>
      <c r="Z92" s="1539"/>
      <c r="AA92" s="1539"/>
      <c r="AB92" s="1539"/>
      <c r="AC92" s="1539"/>
      <c r="AD92" s="1539"/>
      <c r="AE92" s="1539"/>
      <c r="AF92" s="1539"/>
      <c r="AG92" s="1539"/>
      <c r="AH92" s="1539"/>
      <c r="AI92" s="1539"/>
      <c r="AJ92" s="1539"/>
      <c r="AK92" s="1539"/>
      <c r="AL92" s="1539"/>
      <c r="AM92" s="1539"/>
      <c r="AN92" s="1539"/>
      <c r="AO92" s="1539"/>
      <c r="AP92" s="1539"/>
      <c r="AQ92" s="1539"/>
      <c r="AR92" s="1539"/>
      <c r="AS92" s="1539"/>
    </row>
    <row r="93" spans="1:45" ht="15.75">
      <c r="A93" s="1166"/>
      <c r="B93" s="1153"/>
      <c r="C93" s="1130"/>
      <c r="D93" s="1523"/>
      <c r="E93" s="1523"/>
      <c r="F93" s="1523"/>
      <c r="G93" s="1523"/>
      <c r="H93" s="1523"/>
      <c r="I93" s="1523"/>
      <c r="N93" s="1152"/>
      <c r="O93" s="1152"/>
      <c r="P93" s="1152"/>
      <c r="Q93" s="1539"/>
      <c r="R93" s="1539"/>
      <c r="S93" s="1539"/>
      <c r="T93" s="1539"/>
      <c r="U93" s="1539"/>
      <c r="V93" s="1539"/>
      <c r="W93" s="1539"/>
      <c r="X93" s="1539"/>
      <c r="Y93" s="1539"/>
      <c r="Z93" s="1539"/>
      <c r="AA93" s="1539"/>
      <c r="AB93" s="1539"/>
      <c r="AC93" s="1539"/>
      <c r="AD93" s="1539"/>
      <c r="AE93" s="1539"/>
      <c r="AF93" s="1539"/>
      <c r="AG93" s="1539"/>
      <c r="AH93" s="1539"/>
      <c r="AI93" s="1539"/>
      <c r="AJ93" s="1539"/>
      <c r="AK93" s="1539"/>
      <c r="AL93" s="1539"/>
      <c r="AM93" s="1539"/>
      <c r="AN93" s="1539"/>
      <c r="AO93" s="1539"/>
      <c r="AP93" s="1539"/>
      <c r="AQ93" s="1539"/>
      <c r="AR93" s="1539"/>
      <c r="AS93" s="1539"/>
    </row>
    <row r="94" spans="1:45" ht="15.75">
      <c r="A94" s="1160"/>
      <c r="B94" s="1153"/>
      <c r="C94" s="1584"/>
      <c r="D94" s="1235"/>
      <c r="E94" s="1235"/>
      <c r="F94" s="1235"/>
      <c r="G94" s="1235"/>
      <c r="H94" s="1235"/>
      <c r="I94" s="1235"/>
      <c r="N94" s="1152"/>
      <c r="O94" s="1152"/>
      <c r="P94" s="1152"/>
      <c r="Q94" s="1539"/>
      <c r="R94" s="1539"/>
      <c r="S94" s="1539"/>
      <c r="T94" s="1539"/>
      <c r="U94" s="1539"/>
      <c r="V94" s="1539"/>
      <c r="W94" s="1539"/>
      <c r="X94" s="1539"/>
      <c r="Y94" s="1539"/>
      <c r="Z94" s="1539"/>
      <c r="AA94" s="1539"/>
      <c r="AB94" s="1539"/>
      <c r="AC94" s="1539"/>
      <c r="AD94" s="1539"/>
      <c r="AE94" s="1539"/>
      <c r="AF94" s="1539"/>
      <c r="AG94" s="1539"/>
      <c r="AH94" s="1539"/>
      <c r="AI94" s="1539"/>
      <c r="AJ94" s="1539"/>
      <c r="AK94" s="1539"/>
      <c r="AL94" s="1539"/>
      <c r="AM94" s="1539"/>
      <c r="AN94" s="1539"/>
      <c r="AO94" s="1539"/>
      <c r="AP94" s="1539"/>
      <c r="AQ94" s="1539"/>
      <c r="AR94" s="1539"/>
      <c r="AS94" s="1539"/>
    </row>
    <row r="95" spans="1:45" ht="15.75">
      <c r="A95" s="1160"/>
      <c r="B95" s="1153"/>
      <c r="C95" s="1584"/>
      <c r="D95" s="1235"/>
      <c r="E95" s="1235"/>
      <c r="F95" s="1235"/>
      <c r="G95" s="1246"/>
      <c r="H95" s="1246"/>
      <c r="I95" s="1246"/>
      <c r="N95" s="1152"/>
      <c r="O95" s="1152"/>
      <c r="P95" s="1152"/>
      <c r="Q95" s="1539"/>
      <c r="R95" s="1539"/>
      <c r="S95" s="1539"/>
      <c r="T95" s="1539"/>
      <c r="U95" s="1539"/>
      <c r="V95" s="1539"/>
      <c r="W95" s="1539"/>
      <c r="X95" s="1539"/>
      <c r="Y95" s="1539"/>
      <c r="Z95" s="1539"/>
      <c r="AA95" s="1539"/>
      <c r="AB95" s="1539"/>
      <c r="AC95" s="1539"/>
      <c r="AD95" s="1539"/>
      <c r="AE95" s="1539"/>
      <c r="AF95" s="1539"/>
      <c r="AG95" s="1539"/>
      <c r="AH95" s="1539"/>
      <c r="AI95" s="1539"/>
      <c r="AJ95" s="1539"/>
      <c r="AK95" s="1539"/>
      <c r="AL95" s="1539"/>
      <c r="AM95" s="1539"/>
      <c r="AN95" s="1539"/>
      <c r="AO95" s="1539"/>
      <c r="AP95" s="1539"/>
      <c r="AQ95" s="1539"/>
      <c r="AR95" s="1539"/>
      <c r="AS95" s="1539"/>
    </row>
    <row r="96" spans="1:45" ht="15.75">
      <c r="A96" s="1160"/>
      <c r="B96" s="1153"/>
      <c r="C96" s="1584"/>
      <c r="D96" s="1235"/>
      <c r="E96" s="1235"/>
      <c r="F96" s="1235"/>
      <c r="G96" s="1235"/>
      <c r="H96" s="1235"/>
      <c r="I96" s="1235"/>
      <c r="N96" s="1152"/>
      <c r="O96" s="1152"/>
      <c r="P96" s="1152"/>
      <c r="Q96" s="1539"/>
      <c r="R96" s="1539"/>
      <c r="S96" s="1539"/>
      <c r="T96" s="1539"/>
      <c r="U96" s="1539"/>
      <c r="V96" s="1539"/>
      <c r="W96" s="1539"/>
      <c r="X96" s="1539"/>
      <c r="Y96" s="1539"/>
      <c r="Z96" s="1539"/>
      <c r="AA96" s="1539"/>
      <c r="AB96" s="1539"/>
      <c r="AC96" s="1539"/>
      <c r="AD96" s="1539"/>
      <c r="AE96" s="1539"/>
      <c r="AF96" s="1539"/>
      <c r="AG96" s="1539"/>
      <c r="AH96" s="1539"/>
      <c r="AI96" s="1539"/>
      <c r="AJ96" s="1539"/>
      <c r="AK96" s="1539"/>
      <c r="AL96" s="1539"/>
      <c r="AM96" s="1539"/>
      <c r="AN96" s="1539"/>
      <c r="AO96" s="1539"/>
      <c r="AP96" s="1539"/>
      <c r="AQ96" s="1539"/>
      <c r="AR96" s="1539"/>
      <c r="AS96" s="1539"/>
    </row>
    <row r="97" spans="1:45" ht="15.75">
      <c r="A97" s="1160"/>
      <c r="B97" s="1153"/>
      <c r="C97" s="1505"/>
      <c r="D97" s="1235"/>
      <c r="E97" s="1235"/>
      <c r="F97" s="1235"/>
      <c r="G97" s="1235"/>
      <c r="H97" s="1235"/>
      <c r="I97" s="1235"/>
      <c r="N97" s="1152"/>
      <c r="O97" s="1152"/>
      <c r="P97" s="1152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39"/>
      <c r="AC97" s="1539"/>
      <c r="AD97" s="1539"/>
      <c r="AE97" s="1539"/>
      <c r="AF97" s="1539"/>
      <c r="AG97" s="1539"/>
      <c r="AH97" s="1539"/>
      <c r="AI97" s="1539"/>
      <c r="AJ97" s="1539"/>
      <c r="AK97" s="1539"/>
      <c r="AL97" s="1539"/>
      <c r="AM97" s="1539"/>
      <c r="AN97" s="1539"/>
      <c r="AO97" s="1539"/>
      <c r="AP97" s="1539"/>
      <c r="AQ97" s="1539"/>
      <c r="AR97" s="1539"/>
      <c r="AS97" s="1539"/>
    </row>
    <row r="98" spans="1:45" ht="15.75">
      <c r="A98" s="1166"/>
      <c r="B98" s="1153"/>
      <c r="C98" s="1130"/>
      <c r="D98" s="1523"/>
      <c r="E98" s="1523"/>
      <c r="F98" s="1523"/>
      <c r="G98" s="1523"/>
      <c r="H98" s="1523"/>
      <c r="I98" s="1523"/>
      <c r="N98" s="1152"/>
      <c r="O98" s="1152"/>
      <c r="P98" s="1152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39"/>
      <c r="AB98" s="1539"/>
      <c r="AC98" s="1539"/>
      <c r="AD98" s="1539"/>
      <c r="AE98" s="1539"/>
      <c r="AF98" s="1539"/>
      <c r="AG98" s="1539"/>
      <c r="AH98" s="1539"/>
      <c r="AI98" s="1539"/>
      <c r="AJ98" s="1539"/>
      <c r="AK98" s="1539"/>
      <c r="AL98" s="1539"/>
      <c r="AM98" s="1539"/>
      <c r="AN98" s="1539"/>
      <c r="AO98" s="1539"/>
      <c r="AP98" s="1539"/>
      <c r="AQ98" s="1539"/>
      <c r="AR98" s="1539"/>
      <c r="AS98" s="1539"/>
    </row>
    <row r="99" spans="1:45" ht="15.75">
      <c r="A99" s="1160"/>
      <c r="B99" s="1153"/>
      <c r="C99" s="1584"/>
      <c r="D99" s="1246"/>
      <c r="E99" s="1246"/>
      <c r="F99" s="1246"/>
      <c r="G99" s="1246"/>
      <c r="H99" s="1246"/>
      <c r="I99" s="1246"/>
      <c r="N99" s="1152"/>
      <c r="O99" s="1152"/>
      <c r="P99" s="1152"/>
      <c r="Q99" s="1539"/>
      <c r="R99" s="1539"/>
      <c r="S99" s="1539"/>
      <c r="T99" s="1539"/>
      <c r="U99" s="1539"/>
      <c r="V99" s="1539"/>
      <c r="W99" s="1539"/>
      <c r="X99" s="1539"/>
      <c r="Y99" s="1539"/>
      <c r="Z99" s="1539"/>
      <c r="AA99" s="1539"/>
      <c r="AB99" s="1539"/>
      <c r="AC99" s="1539"/>
      <c r="AD99" s="1539"/>
      <c r="AE99" s="1539"/>
      <c r="AF99" s="1539"/>
      <c r="AG99" s="1539"/>
      <c r="AH99" s="1539"/>
      <c r="AI99" s="1539"/>
      <c r="AJ99" s="1539"/>
      <c r="AK99" s="1539"/>
      <c r="AL99" s="1539"/>
      <c r="AM99" s="1539"/>
      <c r="AN99" s="1539"/>
      <c r="AO99" s="1539"/>
      <c r="AP99" s="1539"/>
      <c r="AQ99" s="1539"/>
      <c r="AR99" s="1539"/>
      <c r="AS99" s="1539"/>
    </row>
    <row r="100" spans="1:45" ht="15.75">
      <c r="A100" s="1160"/>
      <c r="B100" s="1153"/>
      <c r="C100" s="1584"/>
      <c r="D100" s="1246"/>
      <c r="E100" s="1246"/>
      <c r="F100" s="1246"/>
      <c r="G100" s="1246"/>
      <c r="H100" s="1246"/>
      <c r="I100" s="1246"/>
      <c r="N100" s="1152"/>
      <c r="O100" s="1152"/>
      <c r="P100" s="1152"/>
      <c r="Q100" s="1539"/>
      <c r="R100" s="1539"/>
      <c r="S100" s="1539"/>
      <c r="T100" s="1539"/>
      <c r="U100" s="1539"/>
      <c r="V100" s="1539"/>
      <c r="W100" s="1539"/>
      <c r="X100" s="1539"/>
      <c r="Y100" s="1539"/>
      <c r="Z100" s="1539"/>
      <c r="AA100" s="1539"/>
      <c r="AB100" s="1539"/>
      <c r="AC100" s="1539"/>
      <c r="AD100" s="1539"/>
      <c r="AE100" s="1539"/>
      <c r="AF100" s="1539"/>
      <c r="AG100" s="1539"/>
      <c r="AH100" s="1539"/>
      <c r="AI100" s="1539"/>
      <c r="AJ100" s="1539"/>
      <c r="AK100" s="1539"/>
      <c r="AL100" s="1539"/>
      <c r="AM100" s="1539"/>
      <c r="AN100" s="1539"/>
      <c r="AO100" s="1539"/>
      <c r="AP100" s="1539"/>
      <c r="AQ100" s="1539"/>
      <c r="AR100" s="1539"/>
      <c r="AS100" s="1539"/>
    </row>
    <row r="101" spans="1:45" ht="15.75">
      <c r="A101" s="1166"/>
      <c r="B101" s="1153"/>
      <c r="C101" s="1130"/>
      <c r="D101" s="1523"/>
      <c r="E101" s="1523"/>
      <c r="F101" s="1523"/>
      <c r="G101" s="1523"/>
      <c r="H101" s="1523"/>
      <c r="I101" s="1269"/>
      <c r="N101" s="1152"/>
      <c r="O101" s="1152"/>
      <c r="P101" s="1152"/>
      <c r="Q101" s="1539"/>
      <c r="R101" s="1539"/>
      <c r="S101" s="1539"/>
      <c r="T101" s="1539"/>
      <c r="U101" s="1539"/>
      <c r="V101" s="1539"/>
      <c r="W101" s="1539"/>
      <c r="X101" s="1539"/>
      <c r="Y101" s="1539"/>
      <c r="Z101" s="1539"/>
      <c r="AA101" s="1539"/>
      <c r="AB101" s="1539"/>
      <c r="AC101" s="1539"/>
      <c r="AD101" s="1539"/>
      <c r="AE101" s="1539"/>
      <c r="AF101" s="1539"/>
      <c r="AG101" s="1539"/>
      <c r="AH101" s="1539"/>
      <c r="AI101" s="1539"/>
      <c r="AJ101" s="1539"/>
      <c r="AK101" s="1539"/>
      <c r="AL101" s="1539"/>
      <c r="AM101" s="1539"/>
      <c r="AN101" s="1539"/>
      <c r="AO101" s="1539"/>
      <c r="AP101" s="1539"/>
      <c r="AQ101" s="1539"/>
      <c r="AR101" s="1539"/>
      <c r="AS101" s="1539"/>
    </row>
    <row r="102" spans="1:45" ht="15.75">
      <c r="A102" s="1166"/>
      <c r="B102" s="1153"/>
      <c r="C102" s="1130"/>
      <c r="D102" s="1523"/>
      <c r="E102" s="1523"/>
      <c r="F102" s="1523"/>
      <c r="G102" s="1523"/>
      <c r="H102" s="1523"/>
      <c r="I102" s="1523"/>
      <c r="N102" s="1152"/>
      <c r="O102" s="1152"/>
      <c r="P102" s="1152"/>
      <c r="Q102" s="1539"/>
      <c r="R102" s="1539"/>
      <c r="S102" s="1539"/>
      <c r="T102" s="1539"/>
      <c r="U102" s="1539"/>
      <c r="V102" s="1539"/>
      <c r="W102" s="1539"/>
      <c r="X102" s="1539"/>
      <c r="Y102" s="1539"/>
      <c r="Z102" s="1539"/>
      <c r="AA102" s="1539"/>
      <c r="AB102" s="1539"/>
      <c r="AC102" s="1539"/>
      <c r="AD102" s="1539"/>
      <c r="AE102" s="1539"/>
      <c r="AF102" s="1539"/>
      <c r="AG102" s="1539"/>
      <c r="AH102" s="1539"/>
      <c r="AI102" s="1539"/>
      <c r="AJ102" s="1539"/>
      <c r="AK102" s="1539"/>
      <c r="AL102" s="1539"/>
      <c r="AM102" s="1539"/>
      <c r="AN102" s="1539"/>
      <c r="AO102" s="1539"/>
      <c r="AP102" s="1539"/>
      <c r="AQ102" s="1539"/>
      <c r="AR102" s="1539"/>
      <c r="AS102" s="1539"/>
    </row>
    <row r="103" spans="1:45" ht="15.75">
      <c r="A103" s="1160"/>
      <c r="B103" s="1153"/>
      <c r="C103" s="1584"/>
      <c r="D103" s="1235"/>
      <c r="E103" s="1235"/>
      <c r="F103" s="1235"/>
      <c r="G103" s="1235"/>
      <c r="H103" s="1235"/>
      <c r="I103" s="1235"/>
      <c r="N103" s="1152"/>
      <c r="O103" s="1152"/>
      <c r="P103" s="1152"/>
      <c r="Q103" s="1539"/>
      <c r="R103" s="1539"/>
      <c r="S103" s="1539"/>
      <c r="T103" s="1539"/>
      <c r="U103" s="1539"/>
      <c r="V103" s="1539"/>
      <c r="W103" s="1539"/>
      <c r="X103" s="1539"/>
      <c r="Y103" s="1539"/>
      <c r="Z103" s="1539"/>
      <c r="AA103" s="1539"/>
      <c r="AB103" s="1539"/>
      <c r="AC103" s="1539"/>
      <c r="AD103" s="1539"/>
      <c r="AE103" s="1539"/>
      <c r="AF103" s="1539"/>
      <c r="AG103" s="1539"/>
      <c r="AH103" s="1539"/>
      <c r="AI103" s="1539"/>
      <c r="AJ103" s="1539"/>
      <c r="AK103" s="1539"/>
      <c r="AL103" s="1539"/>
      <c r="AM103" s="1539"/>
      <c r="AN103" s="1539"/>
      <c r="AO103" s="1539"/>
      <c r="AP103" s="1539"/>
      <c r="AQ103" s="1539"/>
      <c r="AR103" s="1539"/>
      <c r="AS103" s="1539"/>
    </row>
    <row r="104" spans="1:45" ht="15.75">
      <c r="A104" s="1166"/>
      <c r="B104" s="1232"/>
      <c r="C104" s="1160"/>
      <c r="D104" s="1235"/>
      <c r="E104" s="1235"/>
      <c r="F104" s="1235"/>
      <c r="G104" s="1235"/>
      <c r="H104" s="1235"/>
      <c r="I104" s="1235"/>
      <c r="N104" s="1152"/>
      <c r="O104" s="1152"/>
      <c r="P104" s="1152"/>
      <c r="Q104" s="1539"/>
      <c r="R104" s="1539"/>
      <c r="S104" s="1539"/>
      <c r="T104" s="1539"/>
      <c r="U104" s="1539"/>
      <c r="V104" s="1539"/>
      <c r="W104" s="1539"/>
      <c r="X104" s="1539"/>
      <c r="Y104" s="1539"/>
      <c r="Z104" s="1539"/>
      <c r="AA104" s="1539"/>
      <c r="AB104" s="1539"/>
      <c r="AC104" s="1539"/>
      <c r="AD104" s="1539"/>
      <c r="AE104" s="1539"/>
      <c r="AF104" s="1539"/>
      <c r="AG104" s="1539"/>
      <c r="AH104" s="1539"/>
      <c r="AI104" s="1539"/>
      <c r="AJ104" s="1539"/>
      <c r="AK104" s="1539"/>
      <c r="AL104" s="1539"/>
      <c r="AM104" s="1539"/>
      <c r="AN104" s="1539"/>
      <c r="AO104" s="1539"/>
      <c r="AP104" s="1539"/>
      <c r="AQ104" s="1539"/>
      <c r="AR104" s="1539"/>
      <c r="AS104" s="1539"/>
    </row>
    <row r="105" spans="1:45" ht="15.75">
      <c r="A105" s="1166"/>
      <c r="B105" s="1232"/>
      <c r="C105" s="1160"/>
      <c r="D105" s="1235"/>
      <c r="E105" s="1235"/>
      <c r="F105" s="1235"/>
      <c r="G105" s="1235"/>
      <c r="H105" s="1235"/>
      <c r="I105" s="1235"/>
      <c r="N105" s="1152"/>
      <c r="O105" s="1152"/>
      <c r="P105" s="1152"/>
      <c r="Q105" s="1539"/>
      <c r="R105" s="1539"/>
      <c r="S105" s="1539"/>
      <c r="T105" s="1539"/>
      <c r="U105" s="1539"/>
      <c r="V105" s="1539"/>
      <c r="W105" s="1539"/>
      <c r="X105" s="1539"/>
      <c r="Y105" s="1539"/>
      <c r="Z105" s="1539"/>
      <c r="AA105" s="1539"/>
      <c r="AB105" s="1539"/>
      <c r="AC105" s="1539"/>
      <c r="AD105" s="1539"/>
      <c r="AE105" s="1539"/>
      <c r="AF105" s="1539"/>
      <c r="AG105" s="1539"/>
      <c r="AH105" s="1539"/>
      <c r="AI105" s="1539"/>
      <c r="AJ105" s="1539"/>
      <c r="AK105" s="1539"/>
      <c r="AL105" s="1539"/>
      <c r="AM105" s="1539"/>
      <c r="AN105" s="1539"/>
      <c r="AO105" s="1539"/>
      <c r="AP105" s="1539"/>
      <c r="AQ105" s="1539"/>
      <c r="AR105" s="1539"/>
      <c r="AS105" s="1539"/>
    </row>
    <row r="106" spans="1:45" ht="15.75">
      <c r="A106" s="1160"/>
      <c r="B106" s="1147"/>
      <c r="C106" s="1166"/>
      <c r="D106" s="1523"/>
      <c r="E106" s="1523"/>
      <c r="F106" s="1523"/>
      <c r="G106" s="1523"/>
      <c r="H106" s="1523"/>
      <c r="I106" s="1523"/>
      <c r="N106" s="1152"/>
      <c r="O106" s="1152"/>
      <c r="P106" s="1152"/>
      <c r="Q106" s="1539"/>
      <c r="R106" s="1539"/>
      <c r="S106" s="1539"/>
      <c r="T106" s="1539"/>
      <c r="U106" s="1539"/>
      <c r="V106" s="1539"/>
      <c r="W106" s="1539"/>
      <c r="X106" s="1539"/>
      <c r="Y106" s="1539"/>
      <c r="Z106" s="1539"/>
      <c r="AA106" s="1539"/>
      <c r="AB106" s="1539"/>
      <c r="AC106" s="1539"/>
      <c r="AD106" s="1539"/>
      <c r="AE106" s="1539"/>
      <c r="AF106" s="1539"/>
      <c r="AG106" s="1539"/>
      <c r="AH106" s="1539"/>
      <c r="AI106" s="1539"/>
      <c r="AJ106" s="1539"/>
      <c r="AK106" s="1539"/>
      <c r="AL106" s="1539"/>
      <c r="AM106" s="1539"/>
      <c r="AN106" s="1539"/>
      <c r="AO106" s="1539"/>
      <c r="AP106" s="1539"/>
      <c r="AQ106" s="1539"/>
      <c r="AR106" s="1539"/>
      <c r="AS106" s="1539"/>
    </row>
    <row r="107" spans="1:45" ht="15.75">
      <c r="A107" s="1166"/>
      <c r="B107" s="1147"/>
      <c r="C107" s="1166"/>
      <c r="D107" s="1587"/>
      <c r="E107" s="1587"/>
      <c r="F107" s="1587"/>
      <c r="G107" s="1587"/>
      <c r="H107" s="1587"/>
      <c r="I107" s="1587"/>
      <c r="N107" s="1152"/>
      <c r="O107" s="1152"/>
      <c r="P107" s="1152"/>
      <c r="Q107" s="1539"/>
      <c r="R107" s="1539"/>
      <c r="S107" s="1539"/>
      <c r="T107" s="1539"/>
      <c r="U107" s="1539"/>
      <c r="V107" s="1539"/>
      <c r="W107" s="1539"/>
      <c r="X107" s="1539"/>
      <c r="Y107" s="1539"/>
      <c r="Z107" s="1539"/>
      <c r="AA107" s="1539"/>
      <c r="AB107" s="1539"/>
      <c r="AC107" s="1539"/>
      <c r="AD107" s="1539"/>
      <c r="AE107" s="1539"/>
      <c r="AF107" s="1539"/>
      <c r="AG107" s="1539"/>
      <c r="AH107" s="1539"/>
      <c r="AI107" s="1539"/>
      <c r="AJ107" s="1539"/>
      <c r="AK107" s="1539"/>
      <c r="AL107" s="1539"/>
      <c r="AM107" s="1539"/>
      <c r="AN107" s="1539"/>
      <c r="AO107" s="1539"/>
      <c r="AP107" s="1539"/>
      <c r="AQ107" s="1539"/>
      <c r="AR107" s="1539"/>
      <c r="AS107" s="1539"/>
    </row>
    <row r="108" spans="1:45" ht="15.75">
      <c r="A108" s="1166"/>
      <c r="B108" s="1147"/>
      <c r="C108" s="1543"/>
      <c r="D108" s="1587"/>
      <c r="E108" s="1587"/>
      <c r="F108" s="1587"/>
      <c r="G108" s="1587"/>
      <c r="H108" s="1587"/>
      <c r="I108" s="1587"/>
      <c r="N108" s="1152"/>
      <c r="O108" s="1152"/>
      <c r="P108" s="1152"/>
      <c r="Q108" s="1539"/>
      <c r="R108" s="1539"/>
      <c r="S108" s="1539"/>
      <c r="T108" s="1539"/>
      <c r="U108" s="1539"/>
      <c r="V108" s="1539"/>
      <c r="W108" s="1539"/>
      <c r="X108" s="1539"/>
      <c r="Y108" s="1539"/>
      <c r="Z108" s="1539"/>
      <c r="AA108" s="1539"/>
      <c r="AB108" s="1539"/>
      <c r="AC108" s="1539"/>
      <c r="AD108" s="1539"/>
      <c r="AE108" s="1539"/>
      <c r="AF108" s="1539"/>
      <c r="AG108" s="1539"/>
      <c r="AH108" s="1539"/>
      <c r="AI108" s="1539"/>
      <c r="AJ108" s="1539"/>
      <c r="AK108" s="1539"/>
      <c r="AL108" s="1539"/>
      <c r="AM108" s="1539"/>
      <c r="AN108" s="1539"/>
      <c r="AO108" s="1539"/>
      <c r="AP108" s="1539"/>
      <c r="AQ108" s="1539"/>
      <c r="AR108" s="1539"/>
      <c r="AS108" s="1539"/>
    </row>
    <row r="109" spans="1:45" ht="15.75">
      <c r="A109" s="1160"/>
      <c r="B109" s="1153"/>
      <c r="C109" s="1543"/>
      <c r="D109" s="1588"/>
      <c r="E109" s="1588"/>
      <c r="F109" s="1588"/>
      <c r="G109" s="1588"/>
      <c r="H109" s="1588"/>
      <c r="I109" s="1235"/>
      <c r="N109" s="1152"/>
      <c r="O109" s="1152"/>
      <c r="P109" s="1152"/>
      <c r="Q109" s="1539"/>
      <c r="R109" s="1539"/>
      <c r="S109" s="1539"/>
      <c r="T109" s="1539"/>
      <c r="U109" s="1539"/>
      <c r="V109" s="1539"/>
      <c r="W109" s="1539"/>
      <c r="X109" s="1539"/>
      <c r="Y109" s="1539"/>
      <c r="Z109" s="1539"/>
      <c r="AA109" s="1539"/>
      <c r="AB109" s="1539"/>
      <c r="AC109" s="1539"/>
      <c r="AD109" s="1539"/>
      <c r="AE109" s="1539"/>
      <c r="AF109" s="1539"/>
      <c r="AG109" s="1539"/>
      <c r="AH109" s="1539"/>
      <c r="AI109" s="1539"/>
      <c r="AJ109" s="1539"/>
      <c r="AK109" s="1539"/>
      <c r="AL109" s="1539"/>
      <c r="AM109" s="1539"/>
      <c r="AN109" s="1539"/>
      <c r="AO109" s="1539"/>
      <c r="AP109" s="1539"/>
      <c r="AQ109" s="1539"/>
      <c r="AR109" s="1539"/>
      <c r="AS109" s="1539"/>
    </row>
    <row r="110" spans="1:45" ht="15.75">
      <c r="A110" s="1160"/>
      <c r="B110" s="1589"/>
      <c r="C110" s="1540"/>
      <c r="D110" s="1590"/>
      <c r="E110" s="1590"/>
      <c r="F110" s="1590"/>
      <c r="G110" s="1331"/>
      <c r="H110" s="1501"/>
      <c r="I110" s="1235"/>
      <c r="N110" s="1152"/>
      <c r="O110" s="1152"/>
      <c r="P110" s="1152"/>
      <c r="Q110" s="1539"/>
      <c r="R110" s="1539"/>
      <c r="S110" s="1539"/>
      <c r="T110" s="1539"/>
      <c r="U110" s="1539"/>
      <c r="V110" s="1539"/>
      <c r="W110" s="1539"/>
      <c r="X110" s="1539"/>
      <c r="Y110" s="1539"/>
      <c r="Z110" s="1539"/>
      <c r="AA110" s="1539"/>
      <c r="AB110" s="1539"/>
      <c r="AC110" s="1539"/>
      <c r="AD110" s="1539"/>
      <c r="AE110" s="1539"/>
      <c r="AF110" s="1539"/>
      <c r="AG110" s="1539"/>
      <c r="AH110" s="1539"/>
      <c r="AI110" s="1539"/>
      <c r="AJ110" s="1539"/>
      <c r="AK110" s="1539"/>
      <c r="AL110" s="1539"/>
      <c r="AM110" s="1539"/>
      <c r="AN110" s="1539"/>
      <c r="AO110" s="1539"/>
      <c r="AP110" s="1539"/>
      <c r="AQ110" s="1539"/>
      <c r="AR110" s="1539"/>
      <c r="AS110" s="1539"/>
    </row>
    <row r="111" spans="1:45" ht="15.75">
      <c r="A111" s="1160"/>
      <c r="B111" s="1153"/>
      <c r="C111" s="1543"/>
      <c r="D111" s="1588"/>
      <c r="E111" s="1588"/>
      <c r="F111" s="1588"/>
      <c r="G111" s="1331"/>
      <c r="H111" s="1501"/>
      <c r="I111" s="1235"/>
      <c r="N111" s="1152"/>
      <c r="O111" s="1152"/>
      <c r="P111" s="1152"/>
      <c r="Q111" s="1539"/>
      <c r="R111" s="1539"/>
      <c r="S111" s="1539"/>
      <c r="T111" s="1539"/>
      <c r="U111" s="1539"/>
      <c r="V111" s="1539"/>
      <c r="W111" s="1539"/>
      <c r="X111" s="1539"/>
      <c r="Y111" s="1539"/>
      <c r="Z111" s="1539"/>
      <c r="AA111" s="1539"/>
      <c r="AB111" s="1539"/>
      <c r="AC111" s="1539"/>
      <c r="AD111" s="1539"/>
      <c r="AE111" s="1539"/>
      <c r="AF111" s="1539"/>
      <c r="AG111" s="1539"/>
      <c r="AH111" s="1539"/>
      <c r="AI111" s="1539"/>
      <c r="AJ111" s="1539"/>
      <c r="AK111" s="1539"/>
      <c r="AL111" s="1539"/>
      <c r="AM111" s="1539"/>
      <c r="AN111" s="1539"/>
      <c r="AO111" s="1539"/>
      <c r="AP111" s="1539"/>
      <c r="AQ111" s="1539"/>
      <c r="AR111" s="1539"/>
      <c r="AS111" s="1539"/>
    </row>
    <row r="112" spans="1:45" ht="15.75">
      <c r="A112" s="1160"/>
      <c r="B112" s="1540"/>
      <c r="C112" s="1543"/>
      <c r="D112" s="1591"/>
      <c r="E112" s="1591"/>
      <c r="F112" s="1591"/>
      <c r="G112" s="1331"/>
      <c r="H112" s="1501"/>
      <c r="I112" s="1235"/>
      <c r="N112" s="1152"/>
      <c r="O112" s="1152"/>
      <c r="P112" s="1152"/>
      <c r="Q112" s="1539"/>
      <c r="R112" s="1539"/>
      <c r="S112" s="1539"/>
      <c r="T112" s="1539"/>
      <c r="U112" s="1539"/>
      <c r="V112" s="1539"/>
      <c r="W112" s="1539"/>
      <c r="X112" s="1539"/>
      <c r="Y112" s="1539"/>
      <c r="Z112" s="1539"/>
      <c r="AA112" s="1539"/>
      <c r="AB112" s="1539"/>
      <c r="AC112" s="1539"/>
      <c r="AD112" s="1539"/>
      <c r="AE112" s="1539"/>
      <c r="AF112" s="1539"/>
      <c r="AG112" s="1539"/>
      <c r="AH112" s="1539"/>
      <c r="AI112" s="1539"/>
      <c r="AJ112" s="1539"/>
      <c r="AK112" s="1539"/>
      <c r="AL112" s="1539"/>
      <c r="AM112" s="1539"/>
      <c r="AN112" s="1539"/>
      <c r="AO112" s="1539"/>
      <c r="AP112" s="1539"/>
      <c r="AQ112" s="1539"/>
      <c r="AR112" s="1539"/>
      <c r="AS112" s="1539"/>
    </row>
    <row r="113" spans="1:45" ht="15.75">
      <c r="A113" s="1539"/>
      <c r="B113" s="1592"/>
      <c r="C113" s="1539"/>
      <c r="D113" s="1582"/>
      <c r="E113" s="1582"/>
      <c r="F113" s="1582"/>
      <c r="G113" s="1582"/>
      <c r="H113" s="1582"/>
      <c r="I113" s="1582"/>
      <c r="N113" s="1152"/>
      <c r="O113" s="1152"/>
      <c r="P113" s="1152"/>
      <c r="Q113" s="1539"/>
      <c r="R113" s="1539"/>
      <c r="S113" s="1539"/>
      <c r="T113" s="1539"/>
      <c r="U113" s="1539"/>
      <c r="V113" s="1539"/>
      <c r="W113" s="1539"/>
      <c r="X113" s="1539"/>
      <c r="Y113" s="1539"/>
      <c r="Z113" s="1539"/>
      <c r="AA113" s="1539"/>
      <c r="AB113" s="1539"/>
      <c r="AC113" s="1539"/>
      <c r="AD113" s="1539"/>
      <c r="AE113" s="1539"/>
      <c r="AF113" s="1539"/>
      <c r="AG113" s="1539"/>
      <c r="AH113" s="1539"/>
      <c r="AI113" s="1539"/>
      <c r="AJ113" s="1539"/>
      <c r="AK113" s="1539"/>
      <c r="AL113" s="1539"/>
      <c r="AM113" s="1539"/>
      <c r="AN113" s="1539"/>
      <c r="AO113" s="1539"/>
      <c r="AP113" s="1539"/>
      <c r="AQ113" s="1539"/>
      <c r="AR113" s="1539"/>
      <c r="AS113" s="1539"/>
    </row>
    <row r="114" spans="1:45" ht="15.75">
      <c r="A114" s="1152"/>
      <c r="B114" s="1152"/>
      <c r="C114" s="1152"/>
      <c r="D114" s="1498"/>
      <c r="E114" s="1498"/>
      <c r="F114" s="1498"/>
      <c r="G114" s="1498"/>
      <c r="H114" s="1498"/>
      <c r="I114" s="1498"/>
      <c r="N114" s="1152"/>
      <c r="O114" s="1152"/>
      <c r="P114" s="1152"/>
      <c r="Q114" s="1539"/>
      <c r="R114" s="1539"/>
      <c r="S114" s="1539"/>
      <c r="T114" s="1539"/>
      <c r="U114" s="1539"/>
      <c r="V114" s="1539"/>
      <c r="W114" s="1539"/>
      <c r="X114" s="1539"/>
      <c r="Y114" s="1539"/>
      <c r="Z114" s="1539"/>
      <c r="AA114" s="1539"/>
      <c r="AB114" s="1539"/>
      <c r="AC114" s="1539"/>
      <c r="AD114" s="1539"/>
      <c r="AE114" s="1539"/>
      <c r="AF114" s="1539"/>
      <c r="AG114" s="1539"/>
      <c r="AH114" s="1539"/>
      <c r="AI114" s="1539"/>
      <c r="AJ114" s="1539"/>
      <c r="AK114" s="1539"/>
      <c r="AL114" s="1539"/>
      <c r="AM114" s="1539"/>
      <c r="AN114" s="1539"/>
      <c r="AO114" s="1539"/>
      <c r="AP114" s="1539"/>
      <c r="AQ114" s="1539"/>
      <c r="AR114" s="1539"/>
      <c r="AS114" s="1539"/>
    </row>
    <row r="115" spans="1:45" ht="15.75">
      <c r="A115" s="1152"/>
      <c r="B115" s="1152"/>
      <c r="C115" s="1152"/>
      <c r="D115" s="1498"/>
      <c r="E115" s="1498"/>
      <c r="F115" s="1498"/>
      <c r="G115" s="1498"/>
      <c r="H115" s="1498"/>
      <c r="I115" s="1498"/>
      <c r="N115" s="1152"/>
      <c r="O115" s="1152"/>
      <c r="P115" s="1152"/>
      <c r="Q115" s="1539"/>
      <c r="R115" s="1539"/>
      <c r="S115" s="1539"/>
      <c r="T115" s="1539"/>
      <c r="U115" s="1539"/>
      <c r="V115" s="1539"/>
      <c r="W115" s="1539"/>
      <c r="X115" s="1539"/>
      <c r="Y115" s="1539"/>
      <c r="Z115" s="1539"/>
      <c r="AA115" s="1539"/>
      <c r="AB115" s="1539"/>
      <c r="AC115" s="1539"/>
      <c r="AD115" s="1539"/>
      <c r="AE115" s="1539"/>
      <c r="AF115" s="1539"/>
      <c r="AG115" s="1539"/>
      <c r="AH115" s="1539"/>
      <c r="AI115" s="1539"/>
      <c r="AJ115" s="1539"/>
      <c r="AK115" s="1539"/>
      <c r="AL115" s="1539"/>
      <c r="AM115" s="1539"/>
      <c r="AN115" s="1539"/>
      <c r="AO115" s="1539"/>
      <c r="AP115" s="1539"/>
      <c r="AQ115" s="1539"/>
      <c r="AR115" s="1539"/>
      <c r="AS115" s="1539"/>
    </row>
    <row r="116" spans="1:45" ht="15.75">
      <c r="A116" s="1152"/>
      <c r="B116" s="1152"/>
      <c r="C116" s="1152"/>
      <c r="D116" s="1498"/>
      <c r="E116" s="1498"/>
      <c r="F116" s="1498"/>
      <c r="G116" s="1498"/>
      <c r="H116" s="1498"/>
      <c r="I116" s="1498"/>
      <c r="N116" s="1152"/>
      <c r="O116" s="1152"/>
      <c r="P116" s="1152"/>
      <c r="Q116" s="1539"/>
      <c r="R116" s="1539"/>
      <c r="S116" s="1539"/>
      <c r="T116" s="1539"/>
      <c r="U116" s="1539"/>
      <c r="V116" s="1539"/>
      <c r="W116" s="1539"/>
      <c r="X116" s="1539"/>
      <c r="Y116" s="1539"/>
      <c r="Z116" s="1539"/>
      <c r="AA116" s="1539"/>
      <c r="AB116" s="1539"/>
      <c r="AC116" s="1539"/>
      <c r="AD116" s="1539"/>
      <c r="AE116" s="1539"/>
      <c r="AF116" s="1539"/>
      <c r="AG116" s="1539"/>
      <c r="AH116" s="1539"/>
      <c r="AI116" s="1539"/>
      <c r="AJ116" s="1539"/>
      <c r="AK116" s="1539"/>
      <c r="AL116" s="1539"/>
      <c r="AM116" s="1539"/>
      <c r="AN116" s="1539"/>
      <c r="AO116" s="1539"/>
      <c r="AP116" s="1539"/>
      <c r="AQ116" s="1539"/>
      <c r="AR116" s="1539"/>
      <c r="AS116" s="1539"/>
    </row>
    <row r="117" spans="1:45" ht="15.75">
      <c r="A117" s="1152"/>
      <c r="B117" s="1152"/>
      <c r="C117" s="1152"/>
      <c r="D117" s="1498"/>
      <c r="E117" s="1498"/>
      <c r="F117" s="1498"/>
      <c r="G117" s="1498"/>
      <c r="H117" s="1498"/>
      <c r="I117" s="1498"/>
      <c r="N117" s="1152"/>
      <c r="O117" s="1152"/>
      <c r="P117" s="1152"/>
      <c r="Q117" s="1539"/>
      <c r="R117" s="1539"/>
      <c r="S117" s="1539"/>
      <c r="T117" s="1539"/>
      <c r="U117" s="1539"/>
      <c r="V117" s="1539"/>
      <c r="W117" s="1539"/>
      <c r="X117" s="1539"/>
      <c r="Y117" s="1539"/>
      <c r="Z117" s="1539"/>
      <c r="AA117" s="1539"/>
      <c r="AB117" s="1539"/>
      <c r="AC117" s="1539"/>
      <c r="AD117" s="1539"/>
      <c r="AE117" s="1539"/>
      <c r="AF117" s="1539"/>
      <c r="AG117" s="1539"/>
      <c r="AH117" s="1539"/>
      <c r="AI117" s="1539"/>
      <c r="AJ117" s="1539"/>
      <c r="AK117" s="1539"/>
      <c r="AL117" s="1539"/>
      <c r="AM117" s="1539"/>
      <c r="AN117" s="1539"/>
      <c r="AO117" s="1539"/>
      <c r="AP117" s="1539"/>
      <c r="AQ117" s="1539"/>
      <c r="AR117" s="1539"/>
      <c r="AS117" s="1539"/>
    </row>
    <row r="118" spans="1:45" ht="15.75">
      <c r="A118" s="1152"/>
      <c r="B118" s="1152"/>
      <c r="C118" s="1152"/>
      <c r="D118" s="1498"/>
      <c r="E118" s="1498"/>
      <c r="F118" s="1498"/>
      <c r="G118" s="1498"/>
      <c r="H118" s="1498"/>
      <c r="I118" s="1498"/>
      <c r="N118" s="1152"/>
      <c r="O118" s="1152"/>
      <c r="P118" s="1152"/>
      <c r="Q118" s="1539"/>
      <c r="R118" s="1539"/>
      <c r="S118" s="1539"/>
      <c r="T118" s="1539"/>
      <c r="U118" s="1539"/>
      <c r="V118" s="1539"/>
      <c r="W118" s="1539"/>
      <c r="X118" s="1539"/>
      <c r="Y118" s="1539"/>
      <c r="Z118" s="1539"/>
      <c r="AA118" s="1539"/>
      <c r="AB118" s="1539"/>
      <c r="AC118" s="1539"/>
      <c r="AD118" s="1539"/>
      <c r="AE118" s="1539"/>
      <c r="AF118" s="1539"/>
      <c r="AG118" s="1539"/>
      <c r="AH118" s="1539"/>
      <c r="AI118" s="1539"/>
      <c r="AJ118" s="1539"/>
      <c r="AK118" s="1539"/>
      <c r="AL118" s="1539"/>
      <c r="AM118" s="1539"/>
      <c r="AN118" s="1539"/>
      <c r="AO118" s="1539"/>
      <c r="AP118" s="1539"/>
      <c r="AQ118" s="1539"/>
      <c r="AR118" s="1539"/>
      <c r="AS118" s="1539"/>
    </row>
    <row r="119" spans="1:45" ht="15.75">
      <c r="A119" s="1152"/>
      <c r="B119" s="1152"/>
      <c r="C119" s="1152"/>
      <c r="D119" s="1498"/>
      <c r="E119" s="1498"/>
      <c r="F119" s="1498"/>
      <c r="G119" s="1498"/>
      <c r="H119" s="1498"/>
      <c r="I119" s="1498"/>
      <c r="N119" s="1152"/>
      <c r="O119" s="1152"/>
      <c r="P119" s="1152"/>
      <c r="Q119" s="1539"/>
      <c r="R119" s="1539"/>
      <c r="S119" s="1539"/>
      <c r="T119" s="1539"/>
      <c r="U119" s="1539"/>
      <c r="V119" s="1539"/>
      <c r="W119" s="1539"/>
      <c r="X119" s="1539"/>
      <c r="Y119" s="1539"/>
      <c r="Z119" s="1539"/>
      <c r="AA119" s="1539"/>
      <c r="AB119" s="1539"/>
      <c r="AC119" s="1539"/>
      <c r="AD119" s="1539"/>
      <c r="AE119" s="1539"/>
      <c r="AF119" s="1539"/>
      <c r="AG119" s="1539"/>
      <c r="AH119" s="1539"/>
      <c r="AI119" s="1539"/>
      <c r="AJ119" s="1539"/>
      <c r="AK119" s="1539"/>
      <c r="AL119" s="1539"/>
      <c r="AM119" s="1539"/>
      <c r="AN119" s="1539"/>
      <c r="AO119" s="1539"/>
      <c r="AP119" s="1539"/>
      <c r="AQ119" s="1539"/>
      <c r="AR119" s="1539"/>
      <c r="AS119" s="1539"/>
    </row>
    <row r="120" spans="1:45" ht="15.75">
      <c r="A120" s="1152"/>
      <c r="B120" s="1152"/>
      <c r="C120" s="1152"/>
      <c r="D120" s="1498"/>
      <c r="E120" s="1498"/>
      <c r="F120" s="1498"/>
      <c r="G120" s="1498"/>
      <c r="H120" s="1498"/>
      <c r="I120" s="1498"/>
      <c r="N120" s="1152"/>
      <c r="O120" s="1152"/>
      <c r="P120" s="1152"/>
      <c r="Q120" s="1539"/>
      <c r="R120" s="1539"/>
      <c r="S120" s="1539"/>
      <c r="T120" s="1539"/>
      <c r="U120" s="1539"/>
      <c r="V120" s="1539"/>
      <c r="W120" s="1539"/>
      <c r="X120" s="1539"/>
      <c r="Y120" s="1539"/>
      <c r="Z120" s="1539"/>
      <c r="AA120" s="1539"/>
      <c r="AB120" s="1539"/>
      <c r="AC120" s="1539"/>
      <c r="AD120" s="1539"/>
      <c r="AE120" s="1539"/>
      <c r="AF120" s="1539"/>
      <c r="AG120" s="1539"/>
      <c r="AH120" s="1539"/>
      <c r="AI120" s="1539"/>
      <c r="AJ120" s="1539"/>
      <c r="AK120" s="1539"/>
      <c r="AL120" s="1539"/>
      <c r="AM120" s="1539"/>
      <c r="AN120" s="1539"/>
      <c r="AO120" s="1539"/>
      <c r="AP120" s="1539"/>
      <c r="AQ120" s="1539"/>
      <c r="AR120" s="1539"/>
      <c r="AS120" s="1539"/>
    </row>
    <row r="121" spans="1:45" ht="15.75">
      <c r="A121" s="1152"/>
      <c r="B121" s="1152"/>
      <c r="C121" s="1152"/>
      <c r="D121" s="1498"/>
      <c r="E121" s="1498"/>
      <c r="F121" s="1498"/>
      <c r="G121" s="1498"/>
      <c r="H121" s="1498"/>
      <c r="I121" s="1123"/>
      <c r="N121" s="1152"/>
      <c r="O121" s="1152"/>
      <c r="P121" s="1152"/>
      <c r="Q121" s="1539"/>
      <c r="R121" s="1539"/>
      <c r="S121" s="1539"/>
      <c r="T121" s="1539"/>
      <c r="U121" s="1539"/>
      <c r="V121" s="1539"/>
      <c r="W121" s="1539"/>
      <c r="X121" s="1539"/>
      <c r="Y121" s="1539"/>
      <c r="Z121" s="1539"/>
      <c r="AA121" s="1539"/>
      <c r="AB121" s="1539"/>
      <c r="AC121" s="1539"/>
      <c r="AD121" s="1539"/>
      <c r="AE121" s="1539"/>
      <c r="AF121" s="1539"/>
      <c r="AG121" s="1539"/>
      <c r="AH121" s="1539"/>
      <c r="AI121" s="1539"/>
      <c r="AJ121" s="1539"/>
      <c r="AK121" s="1539"/>
      <c r="AL121" s="1539"/>
      <c r="AM121" s="1539"/>
      <c r="AN121" s="1539"/>
      <c r="AO121" s="1539"/>
      <c r="AP121" s="1539"/>
      <c r="AQ121" s="1539"/>
      <c r="AR121" s="1539"/>
      <c r="AS121" s="1539"/>
    </row>
    <row r="122" spans="1:45" ht="15.75">
      <c r="A122" s="1152"/>
      <c r="B122" s="1152"/>
      <c r="C122" s="1152"/>
      <c r="D122" s="1498"/>
      <c r="E122" s="1498"/>
      <c r="F122" s="1498"/>
      <c r="G122" s="1498"/>
      <c r="H122" s="1498"/>
      <c r="I122" s="1123"/>
      <c r="N122" s="1152"/>
      <c r="O122" s="1152"/>
      <c r="P122" s="1152"/>
      <c r="Q122" s="1539"/>
      <c r="R122" s="1539"/>
      <c r="S122" s="1539"/>
      <c r="T122" s="1539"/>
      <c r="U122" s="1539"/>
      <c r="V122" s="1539"/>
      <c r="W122" s="1539"/>
      <c r="X122" s="1539"/>
      <c r="Y122" s="1539"/>
      <c r="Z122" s="1539"/>
      <c r="AA122" s="1539"/>
      <c r="AB122" s="1539"/>
      <c r="AC122" s="1539"/>
      <c r="AD122" s="1539"/>
      <c r="AE122" s="1539"/>
      <c r="AF122" s="1539"/>
      <c r="AG122" s="1539"/>
      <c r="AH122" s="1539"/>
      <c r="AI122" s="1539"/>
      <c r="AJ122" s="1539"/>
      <c r="AK122" s="1539"/>
      <c r="AL122" s="1539"/>
      <c r="AM122" s="1539"/>
      <c r="AN122" s="1539"/>
      <c r="AO122" s="1539"/>
      <c r="AP122" s="1539"/>
      <c r="AQ122" s="1539"/>
      <c r="AR122" s="1539"/>
      <c r="AS122" s="1539"/>
    </row>
    <row r="123" spans="1:45" ht="15.75">
      <c r="A123" s="1152"/>
      <c r="B123" s="1152"/>
      <c r="C123" s="1152"/>
      <c r="D123" s="1498"/>
      <c r="E123" s="1498"/>
      <c r="F123" s="1498"/>
      <c r="G123" s="1498"/>
      <c r="H123" s="1498"/>
      <c r="I123" s="1123"/>
      <c r="N123" s="1152"/>
      <c r="O123" s="1152"/>
      <c r="P123" s="1152"/>
      <c r="Q123" s="1539"/>
      <c r="R123" s="1539"/>
      <c r="S123" s="1539"/>
      <c r="T123" s="1539"/>
      <c r="U123" s="1539"/>
      <c r="V123" s="1539"/>
      <c r="W123" s="1539"/>
      <c r="X123" s="1539"/>
      <c r="Y123" s="1539"/>
      <c r="Z123" s="1539"/>
      <c r="AA123" s="1539"/>
      <c r="AB123" s="1539"/>
      <c r="AC123" s="1539"/>
      <c r="AD123" s="1539"/>
      <c r="AE123" s="1539"/>
      <c r="AF123" s="1539"/>
      <c r="AG123" s="1539"/>
      <c r="AH123" s="1539"/>
      <c r="AI123" s="1539"/>
      <c r="AJ123" s="1539"/>
      <c r="AK123" s="1539"/>
      <c r="AL123" s="1539"/>
      <c r="AM123" s="1539"/>
      <c r="AN123" s="1539"/>
      <c r="AO123" s="1539"/>
      <c r="AP123" s="1539"/>
      <c r="AQ123" s="1539"/>
      <c r="AR123" s="1539"/>
      <c r="AS123" s="1539"/>
    </row>
    <row r="124" spans="1:45" ht="15.75">
      <c r="A124" s="1152"/>
      <c r="B124" s="1152"/>
      <c r="C124" s="1152"/>
      <c r="D124" s="1498"/>
      <c r="E124" s="1498"/>
      <c r="F124" s="1498"/>
      <c r="G124" s="1498"/>
      <c r="H124" s="1498"/>
      <c r="I124" s="1123"/>
      <c r="N124" s="1152"/>
      <c r="O124" s="1152"/>
      <c r="P124" s="1152"/>
      <c r="Q124" s="1539"/>
      <c r="R124" s="1539"/>
      <c r="S124" s="1539"/>
      <c r="T124" s="1539"/>
      <c r="U124" s="1539"/>
      <c r="V124" s="1539"/>
      <c r="W124" s="1539"/>
      <c r="X124" s="1539"/>
      <c r="Y124" s="1539"/>
      <c r="Z124" s="1539"/>
      <c r="AA124" s="1539"/>
      <c r="AB124" s="1539"/>
      <c r="AC124" s="1539"/>
      <c r="AD124" s="1539"/>
      <c r="AE124" s="1539"/>
      <c r="AF124" s="1539"/>
      <c r="AG124" s="1539"/>
      <c r="AH124" s="1539"/>
      <c r="AI124" s="1539"/>
      <c r="AJ124" s="1539"/>
      <c r="AK124" s="1539"/>
      <c r="AL124" s="1539"/>
      <c r="AM124" s="1539"/>
      <c r="AN124" s="1539"/>
      <c r="AO124" s="1539"/>
      <c r="AP124" s="1539"/>
      <c r="AQ124" s="1539"/>
      <c r="AR124" s="1539"/>
      <c r="AS124" s="1539"/>
    </row>
    <row r="125" spans="1:45" ht="15.75">
      <c r="A125" s="1152"/>
      <c r="B125" s="1152"/>
      <c r="C125" s="1152"/>
      <c r="D125" s="1498"/>
      <c r="E125" s="1498"/>
      <c r="F125" s="1498"/>
      <c r="G125" s="1498"/>
      <c r="H125" s="1498"/>
      <c r="I125" s="1123"/>
      <c r="N125" s="1152"/>
      <c r="O125" s="1152"/>
      <c r="P125" s="1152"/>
      <c r="Q125" s="1539"/>
      <c r="R125" s="1539"/>
      <c r="S125" s="1539"/>
      <c r="T125" s="1539"/>
      <c r="U125" s="1539"/>
      <c r="V125" s="1539"/>
      <c r="W125" s="1539"/>
      <c r="X125" s="1539"/>
      <c r="Y125" s="1539"/>
      <c r="Z125" s="1539"/>
      <c r="AA125" s="1539"/>
      <c r="AB125" s="1539"/>
      <c r="AC125" s="1539"/>
      <c r="AD125" s="1539"/>
      <c r="AE125" s="1539"/>
      <c r="AF125" s="1539"/>
      <c r="AG125" s="1539"/>
      <c r="AH125" s="1539"/>
      <c r="AI125" s="1539"/>
      <c r="AJ125" s="1539"/>
      <c r="AK125" s="1539"/>
      <c r="AL125" s="1539"/>
      <c r="AM125" s="1539"/>
      <c r="AN125" s="1539"/>
      <c r="AO125" s="1539"/>
      <c r="AP125" s="1539"/>
      <c r="AQ125" s="1539"/>
      <c r="AR125" s="1539"/>
      <c r="AS125" s="1539"/>
    </row>
    <row r="126" spans="1:45" ht="15.75">
      <c r="A126" s="1152"/>
      <c r="B126" s="1152"/>
      <c r="C126" s="1152"/>
      <c r="D126" s="1498"/>
      <c r="E126" s="1498"/>
      <c r="F126" s="1498"/>
      <c r="G126" s="1498"/>
      <c r="H126" s="1498"/>
      <c r="I126" s="1123"/>
      <c r="N126" s="1152"/>
      <c r="O126" s="1152"/>
      <c r="P126" s="1152"/>
      <c r="Q126" s="1539"/>
      <c r="R126" s="1539"/>
      <c r="S126" s="1539"/>
      <c r="T126" s="1539"/>
      <c r="U126" s="1539"/>
      <c r="V126" s="1539"/>
      <c r="W126" s="1539"/>
      <c r="X126" s="1539"/>
      <c r="Y126" s="1539"/>
      <c r="Z126" s="1539"/>
      <c r="AA126" s="1539"/>
      <c r="AB126" s="1539"/>
      <c r="AC126" s="1539"/>
      <c r="AD126" s="1539"/>
      <c r="AE126" s="1539"/>
      <c r="AF126" s="1539"/>
      <c r="AG126" s="1539"/>
      <c r="AH126" s="1539"/>
      <c r="AI126" s="1539"/>
      <c r="AJ126" s="1539"/>
      <c r="AK126" s="1539"/>
      <c r="AL126" s="1539"/>
      <c r="AM126" s="1539"/>
      <c r="AN126" s="1539"/>
      <c r="AO126" s="1539"/>
      <c r="AP126" s="1539"/>
      <c r="AQ126" s="1539"/>
      <c r="AR126" s="1539"/>
      <c r="AS126" s="1539"/>
    </row>
    <row r="127" spans="1:45" ht="15.75">
      <c r="A127" s="1152"/>
      <c r="B127" s="1152"/>
      <c r="C127" s="1152"/>
      <c r="D127" s="1498"/>
      <c r="E127" s="1498"/>
      <c r="F127" s="1498"/>
      <c r="G127" s="1498"/>
      <c r="H127" s="1498"/>
      <c r="I127" s="1123"/>
      <c r="N127" s="1152"/>
      <c r="O127" s="1152"/>
      <c r="P127" s="1152"/>
      <c r="Q127" s="1539"/>
      <c r="R127" s="1539"/>
      <c r="S127" s="1539"/>
      <c r="T127" s="1539"/>
      <c r="U127" s="1539"/>
      <c r="V127" s="1539"/>
      <c r="W127" s="1539"/>
      <c r="X127" s="1539"/>
      <c r="Y127" s="1539"/>
      <c r="Z127" s="1539"/>
      <c r="AA127" s="1539"/>
      <c r="AB127" s="1539"/>
      <c r="AC127" s="1539"/>
      <c r="AD127" s="1539"/>
      <c r="AE127" s="1539"/>
      <c r="AF127" s="1539"/>
      <c r="AG127" s="1539"/>
      <c r="AH127" s="1539"/>
      <c r="AI127" s="1539"/>
      <c r="AJ127" s="1539"/>
      <c r="AK127" s="1539"/>
      <c r="AL127" s="1539"/>
      <c r="AM127" s="1539"/>
      <c r="AN127" s="1539"/>
      <c r="AO127" s="1539"/>
      <c r="AP127" s="1539"/>
      <c r="AQ127" s="1539"/>
      <c r="AR127" s="1539"/>
      <c r="AS127" s="1539"/>
    </row>
    <row r="128" spans="1:45" ht="15.75">
      <c r="A128" s="1152"/>
      <c r="B128" s="1152"/>
      <c r="C128" s="1152"/>
      <c r="D128" s="1498"/>
      <c r="E128" s="1498"/>
      <c r="F128" s="1498"/>
      <c r="G128" s="1498"/>
      <c r="H128" s="1498"/>
      <c r="I128" s="1123"/>
      <c r="N128" s="1152"/>
      <c r="O128" s="1152"/>
      <c r="P128" s="1152"/>
      <c r="Q128" s="1539"/>
      <c r="R128" s="1539"/>
      <c r="S128" s="1539"/>
      <c r="T128" s="1539"/>
      <c r="U128" s="1539"/>
      <c r="V128" s="1539"/>
      <c r="W128" s="1539"/>
      <c r="X128" s="1539"/>
      <c r="Y128" s="1539"/>
      <c r="Z128" s="1539"/>
      <c r="AA128" s="1539"/>
      <c r="AB128" s="1539"/>
      <c r="AC128" s="1539"/>
      <c r="AD128" s="1539"/>
      <c r="AE128" s="1539"/>
      <c r="AF128" s="1539"/>
      <c r="AG128" s="1539"/>
      <c r="AH128" s="1539"/>
      <c r="AI128" s="1539"/>
      <c r="AJ128" s="1539"/>
      <c r="AK128" s="1539"/>
      <c r="AL128" s="1539"/>
      <c r="AM128" s="1539"/>
      <c r="AN128" s="1539"/>
      <c r="AO128" s="1539"/>
      <c r="AP128" s="1539"/>
      <c r="AQ128" s="1539"/>
      <c r="AR128" s="1539"/>
      <c r="AS128" s="1539"/>
    </row>
    <row r="129" spans="1:45" ht="15.75">
      <c r="A129" s="1152"/>
      <c r="B129" s="1152"/>
      <c r="C129" s="1152"/>
      <c r="D129" s="1498"/>
      <c r="E129" s="1498"/>
      <c r="F129" s="1498"/>
      <c r="G129" s="1498"/>
      <c r="H129" s="1498"/>
      <c r="I129" s="1123"/>
      <c r="N129" s="1152"/>
      <c r="O129" s="1152"/>
      <c r="P129" s="1152"/>
      <c r="Q129" s="1539"/>
      <c r="R129" s="1539"/>
      <c r="S129" s="1539"/>
      <c r="T129" s="1539"/>
      <c r="U129" s="1539"/>
      <c r="V129" s="1539"/>
      <c r="W129" s="1539"/>
      <c r="X129" s="1539"/>
      <c r="Y129" s="1539"/>
      <c r="Z129" s="1539"/>
      <c r="AA129" s="1539"/>
      <c r="AB129" s="1539"/>
      <c r="AC129" s="1539"/>
      <c r="AD129" s="1539"/>
      <c r="AE129" s="1539"/>
      <c r="AF129" s="1539"/>
      <c r="AG129" s="1539"/>
      <c r="AH129" s="1539"/>
      <c r="AI129" s="1539"/>
      <c r="AJ129" s="1539"/>
      <c r="AK129" s="1539"/>
      <c r="AL129" s="1539"/>
      <c r="AM129" s="1539"/>
      <c r="AN129" s="1539"/>
      <c r="AO129" s="1539"/>
      <c r="AP129" s="1539"/>
      <c r="AQ129" s="1539"/>
      <c r="AR129" s="1539"/>
      <c r="AS129" s="1539"/>
    </row>
    <row r="130" spans="1:45" ht="15.75">
      <c r="A130" s="1152"/>
      <c r="B130" s="1152"/>
      <c r="C130" s="1152"/>
      <c r="D130" s="1498"/>
      <c r="E130" s="1498"/>
      <c r="F130" s="1498"/>
      <c r="G130" s="1498"/>
      <c r="H130" s="1498"/>
      <c r="I130" s="1123"/>
      <c r="N130" s="1152"/>
      <c r="O130" s="1152"/>
      <c r="P130" s="1152"/>
      <c r="Q130" s="1539"/>
      <c r="R130" s="1539"/>
      <c r="S130" s="1539"/>
      <c r="T130" s="1539"/>
      <c r="U130" s="1539"/>
      <c r="V130" s="1539"/>
      <c r="W130" s="1539"/>
      <c r="X130" s="1539"/>
      <c r="Y130" s="1539"/>
      <c r="Z130" s="1539"/>
      <c r="AA130" s="1539"/>
      <c r="AB130" s="1539"/>
      <c r="AC130" s="1539"/>
      <c r="AD130" s="1539"/>
      <c r="AE130" s="1539"/>
      <c r="AF130" s="1539"/>
      <c r="AG130" s="1539"/>
      <c r="AH130" s="1539"/>
      <c r="AI130" s="1539"/>
      <c r="AJ130" s="1539"/>
      <c r="AK130" s="1539"/>
      <c r="AL130" s="1539"/>
      <c r="AM130" s="1539"/>
      <c r="AN130" s="1539"/>
      <c r="AO130" s="1539"/>
      <c r="AP130" s="1539"/>
      <c r="AQ130" s="1539"/>
      <c r="AR130" s="1539"/>
      <c r="AS130" s="1539"/>
    </row>
    <row r="131" spans="1:45" ht="15.75">
      <c r="A131" s="1152"/>
      <c r="B131" s="1152"/>
      <c r="C131" s="1152"/>
      <c r="D131" s="1498"/>
      <c r="E131" s="1498"/>
      <c r="F131" s="1498"/>
      <c r="G131" s="1498"/>
      <c r="H131" s="1498"/>
      <c r="I131" s="1123"/>
      <c r="N131" s="1152"/>
      <c r="O131" s="1152"/>
      <c r="P131" s="1152"/>
      <c r="Q131" s="1539"/>
      <c r="R131" s="1539"/>
      <c r="S131" s="1539"/>
      <c r="T131" s="1539"/>
      <c r="U131" s="1539"/>
      <c r="V131" s="1539"/>
      <c r="W131" s="1539"/>
      <c r="X131" s="1539"/>
      <c r="Y131" s="1539"/>
      <c r="Z131" s="1539"/>
      <c r="AA131" s="1539"/>
      <c r="AB131" s="1539"/>
      <c r="AC131" s="1539"/>
      <c r="AD131" s="1539"/>
      <c r="AE131" s="1539"/>
      <c r="AF131" s="1539"/>
      <c r="AG131" s="1539"/>
      <c r="AH131" s="1539"/>
      <c r="AI131" s="1539"/>
      <c r="AJ131" s="1539"/>
      <c r="AK131" s="1539"/>
      <c r="AL131" s="1539"/>
      <c r="AM131" s="1539"/>
      <c r="AN131" s="1539"/>
      <c r="AO131" s="1539"/>
      <c r="AP131" s="1539"/>
      <c r="AQ131" s="1539"/>
      <c r="AR131" s="1539"/>
      <c r="AS131" s="1539"/>
    </row>
    <row r="132" spans="1:45" ht="15.75">
      <c r="A132" s="1152"/>
      <c r="B132" s="1152"/>
      <c r="C132" s="1152"/>
      <c r="D132" s="1498"/>
      <c r="E132" s="1498"/>
      <c r="F132" s="1498"/>
      <c r="G132" s="1498"/>
      <c r="H132" s="1498"/>
      <c r="I132" s="1123"/>
      <c r="N132" s="1152"/>
      <c r="O132" s="1152"/>
      <c r="P132" s="1152"/>
      <c r="Q132" s="1539"/>
      <c r="R132" s="1539"/>
      <c r="S132" s="1539"/>
      <c r="T132" s="1539"/>
      <c r="U132" s="1539"/>
      <c r="V132" s="1539"/>
      <c r="W132" s="1539"/>
      <c r="X132" s="1539"/>
      <c r="Y132" s="1539"/>
      <c r="Z132" s="1539"/>
      <c r="AA132" s="1539"/>
      <c r="AB132" s="1539"/>
      <c r="AC132" s="1539"/>
      <c r="AD132" s="1539"/>
      <c r="AE132" s="1539"/>
      <c r="AF132" s="1539"/>
      <c r="AG132" s="1539"/>
      <c r="AH132" s="1539"/>
      <c r="AI132" s="1539"/>
      <c r="AJ132" s="1539"/>
      <c r="AK132" s="1539"/>
      <c r="AL132" s="1539"/>
      <c r="AM132" s="1539"/>
      <c r="AN132" s="1539"/>
      <c r="AO132" s="1539"/>
      <c r="AP132" s="1539"/>
      <c r="AQ132" s="1539"/>
      <c r="AR132" s="1539"/>
      <c r="AS132" s="1539"/>
    </row>
    <row r="133" spans="1:45" ht="15.75">
      <c r="A133" s="1152"/>
      <c r="B133" s="1152"/>
      <c r="C133" s="1152"/>
      <c r="D133" s="1498"/>
      <c r="E133" s="1498"/>
      <c r="F133" s="1498"/>
      <c r="G133" s="1498"/>
      <c r="H133" s="1498"/>
      <c r="I133" s="1123"/>
      <c r="N133" s="1152"/>
      <c r="O133" s="1152"/>
      <c r="P133" s="1152"/>
      <c r="Q133" s="1539"/>
      <c r="R133" s="1539"/>
      <c r="S133" s="1539"/>
      <c r="T133" s="1539"/>
      <c r="U133" s="1539"/>
      <c r="V133" s="1539"/>
      <c r="W133" s="1539"/>
      <c r="X133" s="1539"/>
      <c r="Y133" s="1539"/>
      <c r="Z133" s="1539"/>
      <c r="AA133" s="1539"/>
      <c r="AB133" s="1539"/>
      <c r="AC133" s="1539"/>
      <c r="AD133" s="1539"/>
      <c r="AE133" s="1539"/>
      <c r="AF133" s="1539"/>
      <c r="AG133" s="1539"/>
      <c r="AH133" s="1539"/>
      <c r="AI133" s="1539"/>
      <c r="AJ133" s="1539"/>
      <c r="AK133" s="1539"/>
      <c r="AL133" s="1539"/>
      <c r="AM133" s="1539"/>
      <c r="AN133" s="1539"/>
      <c r="AO133" s="1539"/>
      <c r="AP133" s="1539"/>
      <c r="AQ133" s="1539"/>
      <c r="AR133" s="1539"/>
      <c r="AS133" s="1539"/>
    </row>
    <row r="134" spans="1:45" ht="15.75">
      <c r="A134" s="1152"/>
      <c r="B134" s="1152"/>
      <c r="C134" s="1152"/>
      <c r="D134" s="1498"/>
      <c r="E134" s="1498"/>
      <c r="F134" s="1498"/>
      <c r="G134" s="1498"/>
      <c r="H134" s="1498"/>
      <c r="I134" s="1123"/>
      <c r="N134" s="1152"/>
      <c r="O134" s="1152"/>
      <c r="P134" s="1152"/>
      <c r="Q134" s="1539"/>
      <c r="R134" s="1539"/>
      <c r="S134" s="1539"/>
      <c r="T134" s="1539"/>
      <c r="U134" s="1539"/>
      <c r="V134" s="1539"/>
      <c r="W134" s="1539"/>
      <c r="X134" s="1539"/>
      <c r="Y134" s="1539"/>
      <c r="Z134" s="1539"/>
      <c r="AA134" s="1539"/>
      <c r="AB134" s="1539"/>
      <c r="AC134" s="1539"/>
      <c r="AD134" s="1539"/>
      <c r="AE134" s="1539"/>
      <c r="AF134" s="1539"/>
      <c r="AG134" s="1539"/>
      <c r="AH134" s="1539"/>
      <c r="AI134" s="1539"/>
      <c r="AJ134" s="1539"/>
      <c r="AK134" s="1539"/>
      <c r="AL134" s="1539"/>
      <c r="AM134" s="1539"/>
      <c r="AN134" s="1539"/>
      <c r="AO134" s="1539"/>
      <c r="AP134" s="1539"/>
      <c r="AQ134" s="1539"/>
      <c r="AR134" s="1539"/>
      <c r="AS134" s="1539"/>
    </row>
    <row r="135" spans="1:45" ht="15.75">
      <c r="A135" s="1152"/>
      <c r="B135" s="1152"/>
      <c r="C135" s="1152"/>
      <c r="D135" s="1498"/>
      <c r="E135" s="1498"/>
      <c r="F135" s="1498"/>
      <c r="G135" s="1498"/>
      <c r="H135" s="1498"/>
      <c r="I135" s="1123"/>
      <c r="N135" s="1152"/>
      <c r="O135" s="1152"/>
      <c r="P135" s="1152"/>
      <c r="Q135" s="1539"/>
      <c r="R135" s="1539"/>
      <c r="S135" s="1539"/>
      <c r="T135" s="1539"/>
      <c r="U135" s="1539"/>
      <c r="V135" s="1539"/>
      <c r="W135" s="1539"/>
      <c r="X135" s="1539"/>
      <c r="Y135" s="1539"/>
      <c r="Z135" s="1539"/>
      <c r="AA135" s="1539"/>
      <c r="AB135" s="1539"/>
      <c r="AC135" s="1539"/>
      <c r="AD135" s="1539"/>
      <c r="AE135" s="1539"/>
      <c r="AF135" s="1539"/>
      <c r="AG135" s="1539"/>
      <c r="AH135" s="1539"/>
      <c r="AI135" s="1539"/>
      <c r="AJ135" s="1539"/>
      <c r="AK135" s="1539"/>
      <c r="AL135" s="1539"/>
      <c r="AM135" s="1539"/>
      <c r="AN135" s="1539"/>
      <c r="AO135" s="1539"/>
      <c r="AP135" s="1539"/>
      <c r="AQ135" s="1539"/>
      <c r="AR135" s="1539"/>
      <c r="AS135" s="1539"/>
    </row>
    <row r="136" spans="1:45" ht="15.75">
      <c r="A136" s="1152"/>
      <c r="B136" s="1152"/>
      <c r="C136" s="1152"/>
      <c r="D136" s="1498"/>
      <c r="E136" s="1498"/>
      <c r="F136" s="1498"/>
      <c r="G136" s="1498"/>
      <c r="H136" s="1498"/>
      <c r="I136" s="1123"/>
      <c r="N136" s="1152"/>
      <c r="O136" s="1152"/>
      <c r="P136" s="1152"/>
      <c r="Q136" s="1539"/>
      <c r="R136" s="1539"/>
      <c r="S136" s="1539"/>
      <c r="T136" s="1539"/>
      <c r="U136" s="1539"/>
      <c r="V136" s="1539"/>
      <c r="W136" s="1539"/>
      <c r="X136" s="1539"/>
      <c r="Y136" s="1539"/>
      <c r="Z136" s="1539"/>
      <c r="AA136" s="1539"/>
      <c r="AB136" s="1539"/>
      <c r="AC136" s="1539"/>
      <c r="AD136" s="1539"/>
      <c r="AE136" s="1539"/>
      <c r="AF136" s="1539"/>
      <c r="AG136" s="1539"/>
      <c r="AH136" s="1539"/>
      <c r="AI136" s="1539"/>
      <c r="AJ136" s="1539"/>
      <c r="AK136" s="1539"/>
      <c r="AL136" s="1539"/>
      <c r="AM136" s="1539"/>
      <c r="AN136" s="1539"/>
      <c r="AO136" s="1539"/>
      <c r="AP136" s="1539"/>
      <c r="AQ136" s="1539"/>
      <c r="AR136" s="1539"/>
      <c r="AS136" s="1539"/>
    </row>
    <row r="137" spans="1:45" ht="15.75">
      <c r="A137" s="1152"/>
      <c r="B137" s="1152"/>
      <c r="C137" s="1152"/>
      <c r="D137" s="1498"/>
      <c r="E137" s="1498"/>
      <c r="F137" s="1498"/>
      <c r="G137" s="1498"/>
      <c r="H137" s="1498"/>
      <c r="I137" s="1123"/>
      <c r="N137" s="1152"/>
      <c r="O137" s="1152"/>
      <c r="P137" s="1152"/>
      <c r="Q137" s="1539"/>
      <c r="R137" s="1539"/>
      <c r="S137" s="1539"/>
      <c r="T137" s="1539"/>
      <c r="U137" s="1539"/>
      <c r="V137" s="1539"/>
      <c r="W137" s="1539"/>
      <c r="X137" s="1539"/>
      <c r="Y137" s="1539"/>
      <c r="Z137" s="1539"/>
      <c r="AA137" s="1539"/>
      <c r="AB137" s="1539"/>
      <c r="AC137" s="1539"/>
      <c r="AD137" s="1539"/>
      <c r="AE137" s="1539"/>
      <c r="AF137" s="1539"/>
      <c r="AG137" s="1539"/>
      <c r="AH137" s="1539"/>
      <c r="AI137" s="1539"/>
      <c r="AJ137" s="1539"/>
      <c r="AK137" s="1539"/>
      <c r="AL137" s="1539"/>
      <c r="AM137" s="1539"/>
      <c r="AN137" s="1539"/>
      <c r="AO137" s="1539"/>
      <c r="AP137" s="1539"/>
      <c r="AQ137" s="1539"/>
      <c r="AR137" s="1539"/>
      <c r="AS137" s="1539"/>
    </row>
    <row r="138" spans="1:45" ht="15.75">
      <c r="A138" s="1152"/>
      <c r="B138" s="1152"/>
      <c r="C138" s="1152"/>
      <c r="D138" s="1498"/>
      <c r="E138" s="1498"/>
      <c r="F138" s="1498"/>
      <c r="G138" s="1498"/>
      <c r="H138" s="1498"/>
      <c r="I138" s="1123"/>
      <c r="N138" s="1152"/>
      <c r="O138" s="1152"/>
      <c r="P138" s="1152"/>
      <c r="Q138" s="1539"/>
      <c r="R138" s="1539"/>
      <c r="S138" s="1539"/>
      <c r="T138" s="1539"/>
      <c r="U138" s="1539"/>
      <c r="V138" s="1539"/>
      <c r="W138" s="1539"/>
      <c r="X138" s="1539"/>
      <c r="Y138" s="1539"/>
      <c r="Z138" s="1539"/>
      <c r="AA138" s="1539"/>
      <c r="AB138" s="1539"/>
      <c r="AC138" s="1539"/>
      <c r="AD138" s="1539"/>
      <c r="AE138" s="1539"/>
      <c r="AF138" s="1539"/>
      <c r="AG138" s="1539"/>
      <c r="AH138" s="1539"/>
      <c r="AI138" s="1539"/>
      <c r="AJ138" s="1539"/>
      <c r="AK138" s="1539"/>
      <c r="AL138" s="1539"/>
      <c r="AM138" s="1539"/>
      <c r="AN138" s="1539"/>
      <c r="AO138" s="1539"/>
      <c r="AP138" s="1539"/>
      <c r="AQ138" s="1539"/>
      <c r="AR138" s="1539"/>
      <c r="AS138" s="1539"/>
    </row>
    <row r="139" spans="1:45" ht="15.75">
      <c r="A139" s="1152"/>
      <c r="B139" s="1152"/>
      <c r="C139" s="1152"/>
      <c r="D139" s="1498"/>
      <c r="E139" s="1498"/>
      <c r="F139" s="1498"/>
      <c r="G139" s="1498"/>
      <c r="H139" s="1498"/>
      <c r="I139" s="1123"/>
      <c r="N139" s="1152"/>
      <c r="O139" s="1152"/>
      <c r="P139" s="1152"/>
      <c r="Q139" s="1539"/>
      <c r="R139" s="1539"/>
      <c r="S139" s="1539"/>
      <c r="T139" s="1539"/>
      <c r="U139" s="1539"/>
      <c r="V139" s="1539"/>
      <c r="W139" s="1539"/>
      <c r="X139" s="1539"/>
      <c r="Y139" s="1539"/>
      <c r="Z139" s="1539"/>
      <c r="AA139" s="1539"/>
      <c r="AB139" s="1539"/>
      <c r="AC139" s="1539"/>
      <c r="AD139" s="1539"/>
      <c r="AE139" s="1539"/>
      <c r="AF139" s="1539"/>
      <c r="AG139" s="1539"/>
      <c r="AH139" s="1539"/>
      <c r="AI139" s="1539"/>
      <c r="AJ139" s="1539"/>
      <c r="AK139" s="1539"/>
      <c r="AL139" s="1539"/>
      <c r="AM139" s="1539"/>
      <c r="AN139" s="1539"/>
      <c r="AO139" s="1539"/>
      <c r="AP139" s="1539"/>
      <c r="AQ139" s="1539"/>
      <c r="AR139" s="1539"/>
      <c r="AS139" s="1539"/>
    </row>
    <row r="140" spans="1:45" ht="15.75">
      <c r="A140" s="1152"/>
      <c r="B140" s="1152"/>
      <c r="C140" s="1152"/>
      <c r="D140" s="1498"/>
      <c r="E140" s="1498"/>
      <c r="F140" s="1498"/>
      <c r="G140" s="1498"/>
      <c r="H140" s="1498"/>
      <c r="I140" s="1123"/>
      <c r="N140" s="1152"/>
      <c r="O140" s="1152"/>
      <c r="P140" s="1152"/>
      <c r="Q140" s="1539"/>
      <c r="R140" s="1539"/>
      <c r="S140" s="1539"/>
      <c r="T140" s="1539"/>
      <c r="U140" s="1539"/>
      <c r="V140" s="1539"/>
      <c r="W140" s="1539"/>
      <c r="X140" s="1539"/>
      <c r="Y140" s="1539"/>
      <c r="Z140" s="1539"/>
      <c r="AA140" s="1539"/>
      <c r="AB140" s="1539"/>
      <c r="AC140" s="1539"/>
      <c r="AD140" s="1539"/>
      <c r="AE140" s="1539"/>
      <c r="AF140" s="1539"/>
      <c r="AG140" s="1539"/>
      <c r="AH140" s="1539"/>
      <c r="AI140" s="1539"/>
      <c r="AJ140" s="1539"/>
      <c r="AK140" s="1539"/>
      <c r="AL140" s="1539"/>
      <c r="AM140" s="1539"/>
      <c r="AN140" s="1539"/>
      <c r="AO140" s="1539"/>
      <c r="AP140" s="1539"/>
      <c r="AQ140" s="1539"/>
      <c r="AR140" s="1539"/>
      <c r="AS140" s="1539"/>
    </row>
    <row r="141" spans="1:45" ht="15.75">
      <c r="A141" s="1152"/>
      <c r="B141" s="1152"/>
      <c r="C141" s="1152"/>
      <c r="D141" s="1498"/>
      <c r="E141" s="1498"/>
      <c r="F141" s="1498"/>
      <c r="G141" s="1498"/>
      <c r="H141" s="1498"/>
      <c r="I141" s="1123"/>
      <c r="N141" s="1152"/>
      <c r="O141" s="1152"/>
      <c r="P141" s="1152"/>
      <c r="Q141" s="1539"/>
      <c r="R141" s="1539"/>
      <c r="S141" s="1539"/>
      <c r="T141" s="1539"/>
      <c r="U141" s="1539"/>
      <c r="V141" s="1539"/>
      <c r="W141" s="1539"/>
      <c r="X141" s="1539"/>
      <c r="Y141" s="1539"/>
      <c r="Z141" s="1539"/>
      <c r="AA141" s="1539"/>
      <c r="AB141" s="1539"/>
      <c r="AC141" s="1539"/>
      <c r="AD141" s="1539"/>
      <c r="AE141" s="1539"/>
      <c r="AF141" s="1539"/>
      <c r="AG141" s="1539"/>
      <c r="AH141" s="1539"/>
      <c r="AI141" s="1539"/>
      <c r="AJ141" s="1539"/>
      <c r="AK141" s="1539"/>
      <c r="AL141" s="1539"/>
      <c r="AM141" s="1539"/>
      <c r="AN141" s="1539"/>
      <c r="AO141" s="1539"/>
      <c r="AP141" s="1539"/>
      <c r="AQ141" s="1539"/>
      <c r="AR141" s="1539"/>
      <c r="AS141" s="1539"/>
    </row>
    <row r="142" spans="1:45" ht="15.75">
      <c r="A142" s="1152"/>
      <c r="B142" s="1152"/>
      <c r="C142" s="1152"/>
      <c r="D142" s="1498"/>
      <c r="E142" s="1498"/>
      <c r="F142" s="1498"/>
      <c r="G142" s="1498"/>
      <c r="H142" s="1498"/>
      <c r="I142" s="1123"/>
      <c r="N142" s="1152"/>
      <c r="O142" s="1152"/>
      <c r="P142" s="1152"/>
      <c r="Q142" s="1539"/>
      <c r="R142" s="1539"/>
      <c r="S142" s="1539"/>
      <c r="T142" s="1539"/>
      <c r="U142" s="1539"/>
      <c r="V142" s="1539"/>
      <c r="W142" s="1539"/>
      <c r="X142" s="1539"/>
      <c r="Y142" s="1539"/>
      <c r="Z142" s="1539"/>
      <c r="AA142" s="1539"/>
      <c r="AB142" s="1539"/>
      <c r="AC142" s="1539"/>
      <c r="AD142" s="1539"/>
      <c r="AE142" s="1539"/>
      <c r="AF142" s="1539"/>
      <c r="AG142" s="1539"/>
      <c r="AH142" s="1539"/>
      <c r="AI142" s="1539"/>
      <c r="AJ142" s="1539"/>
      <c r="AK142" s="1539"/>
      <c r="AL142" s="1539"/>
      <c r="AM142" s="1539"/>
      <c r="AN142" s="1539"/>
      <c r="AO142" s="1539"/>
      <c r="AP142" s="1539"/>
      <c r="AQ142" s="1539"/>
      <c r="AR142" s="1539"/>
      <c r="AS142" s="1539"/>
    </row>
    <row r="143" spans="1:45" ht="15.75">
      <c r="A143" s="1152"/>
      <c r="B143" s="1152"/>
      <c r="C143" s="1152"/>
      <c r="D143" s="1498"/>
      <c r="E143" s="1498"/>
      <c r="F143" s="1498"/>
      <c r="G143" s="1498"/>
      <c r="H143" s="1498"/>
      <c r="I143" s="1123"/>
      <c r="N143" s="1152"/>
      <c r="O143" s="1152"/>
      <c r="P143" s="1152"/>
      <c r="Q143" s="1539"/>
      <c r="R143" s="1539"/>
      <c r="S143" s="1539"/>
      <c r="T143" s="1539"/>
      <c r="U143" s="1539"/>
      <c r="V143" s="1539"/>
      <c r="W143" s="1539"/>
      <c r="X143" s="1539"/>
      <c r="Y143" s="1539"/>
      <c r="Z143" s="1539"/>
      <c r="AA143" s="1539"/>
      <c r="AB143" s="1539"/>
      <c r="AC143" s="1539"/>
      <c r="AD143" s="1539"/>
      <c r="AE143" s="1539"/>
      <c r="AF143" s="1539"/>
      <c r="AG143" s="1539"/>
      <c r="AH143" s="1539"/>
      <c r="AI143" s="1539"/>
      <c r="AJ143" s="1539"/>
      <c r="AK143" s="1539"/>
      <c r="AL143" s="1539"/>
      <c r="AM143" s="1539"/>
      <c r="AN143" s="1539"/>
      <c r="AO143" s="1539"/>
      <c r="AP143" s="1539"/>
      <c r="AQ143" s="1539"/>
      <c r="AR143" s="1539"/>
      <c r="AS143" s="1539"/>
    </row>
    <row r="144" spans="1:45" ht="15.75">
      <c r="A144" s="1152"/>
      <c r="B144" s="1152"/>
      <c r="C144" s="1152"/>
      <c r="D144" s="1498"/>
      <c r="E144" s="1498"/>
      <c r="F144" s="1498"/>
      <c r="G144" s="1498"/>
      <c r="H144" s="1498"/>
      <c r="I144" s="1123"/>
      <c r="N144" s="1152"/>
      <c r="O144" s="1152"/>
      <c r="P144" s="1152"/>
      <c r="Q144" s="1539"/>
      <c r="R144" s="1539"/>
      <c r="S144" s="1539"/>
      <c r="T144" s="1539"/>
      <c r="U144" s="1539"/>
      <c r="V144" s="1539"/>
      <c r="W144" s="1539"/>
      <c r="X144" s="1539"/>
      <c r="Y144" s="1539"/>
      <c r="Z144" s="1539"/>
      <c r="AA144" s="1539"/>
      <c r="AB144" s="1539"/>
      <c r="AC144" s="1539"/>
      <c r="AD144" s="1539"/>
      <c r="AE144" s="1539"/>
      <c r="AF144" s="1539"/>
      <c r="AG144" s="1539"/>
      <c r="AH144" s="1539"/>
      <c r="AI144" s="1539"/>
      <c r="AJ144" s="1539"/>
      <c r="AK144" s="1539"/>
      <c r="AL144" s="1539"/>
      <c r="AM144" s="1539"/>
      <c r="AN144" s="1539"/>
      <c r="AO144" s="1539"/>
      <c r="AP144" s="1539"/>
      <c r="AQ144" s="1539"/>
      <c r="AR144" s="1539"/>
      <c r="AS144" s="1539"/>
    </row>
    <row r="145" spans="1:45" ht="15.75">
      <c r="A145" s="1152"/>
      <c r="B145" s="1152"/>
      <c r="C145" s="1152"/>
      <c r="D145" s="1498"/>
      <c r="E145" s="1498"/>
      <c r="F145" s="1498"/>
      <c r="G145" s="1498"/>
      <c r="H145" s="1498"/>
      <c r="I145" s="1123"/>
      <c r="N145" s="1152"/>
      <c r="O145" s="1152"/>
      <c r="P145" s="1152"/>
      <c r="Q145" s="1539"/>
      <c r="R145" s="1539"/>
      <c r="S145" s="1539"/>
      <c r="T145" s="1539"/>
      <c r="U145" s="1539"/>
      <c r="V145" s="1539"/>
      <c r="W145" s="1539"/>
      <c r="X145" s="1539"/>
      <c r="Y145" s="1539"/>
      <c r="Z145" s="1539"/>
      <c r="AA145" s="1539"/>
      <c r="AB145" s="1539"/>
      <c r="AC145" s="1539"/>
      <c r="AD145" s="1539"/>
      <c r="AE145" s="1539"/>
      <c r="AF145" s="1539"/>
      <c r="AG145" s="1539"/>
      <c r="AH145" s="1539"/>
      <c r="AI145" s="1539"/>
      <c r="AJ145" s="1539"/>
      <c r="AK145" s="1539"/>
      <c r="AL145" s="1539"/>
      <c r="AM145" s="1539"/>
      <c r="AN145" s="1539"/>
      <c r="AO145" s="1539"/>
      <c r="AP145" s="1539"/>
      <c r="AQ145" s="1539"/>
      <c r="AR145" s="1539"/>
      <c r="AS145" s="1539"/>
    </row>
    <row r="146" spans="1:45" ht="15.75">
      <c r="A146" s="1152"/>
      <c r="B146" s="1152"/>
      <c r="C146" s="1152"/>
      <c r="D146" s="1498"/>
      <c r="E146" s="1498"/>
      <c r="F146" s="1498"/>
      <c r="G146" s="1498"/>
      <c r="H146" s="1498"/>
      <c r="I146" s="1123"/>
      <c r="N146" s="1152"/>
      <c r="O146" s="1152"/>
      <c r="P146" s="1152"/>
      <c r="Q146" s="1539"/>
      <c r="R146" s="1539"/>
      <c r="S146" s="1539"/>
      <c r="T146" s="1539"/>
      <c r="U146" s="1539"/>
      <c r="V146" s="1539"/>
      <c r="W146" s="1539"/>
      <c r="X146" s="1539"/>
      <c r="Y146" s="1539"/>
      <c r="Z146" s="1539"/>
      <c r="AA146" s="1539"/>
      <c r="AB146" s="1539"/>
      <c r="AC146" s="1539"/>
      <c r="AD146" s="1539"/>
      <c r="AE146" s="1539"/>
      <c r="AF146" s="1539"/>
      <c r="AG146" s="1539"/>
      <c r="AH146" s="1539"/>
      <c r="AI146" s="1539"/>
      <c r="AJ146" s="1539"/>
      <c r="AK146" s="1539"/>
      <c r="AL146" s="1539"/>
      <c r="AM146" s="1539"/>
      <c r="AN146" s="1539"/>
      <c r="AO146" s="1539"/>
      <c r="AP146" s="1539"/>
      <c r="AQ146" s="1539"/>
      <c r="AR146" s="1539"/>
      <c r="AS146" s="1539"/>
    </row>
    <row r="147" spans="1:45" ht="15.75">
      <c r="A147" s="1152"/>
      <c r="B147" s="1152"/>
      <c r="C147" s="1152"/>
      <c r="D147" s="1498"/>
      <c r="E147" s="1498"/>
      <c r="F147" s="1498"/>
      <c r="G147" s="1498"/>
      <c r="H147" s="1498"/>
      <c r="I147" s="1123"/>
      <c r="N147" s="1152"/>
      <c r="O147" s="1152"/>
      <c r="P147" s="1152"/>
      <c r="Q147" s="1539"/>
      <c r="R147" s="1539"/>
      <c r="S147" s="1539"/>
      <c r="T147" s="1539"/>
      <c r="U147" s="1539"/>
      <c r="V147" s="1539"/>
      <c r="W147" s="1539"/>
      <c r="X147" s="1539"/>
      <c r="Y147" s="1539"/>
      <c r="Z147" s="1539"/>
      <c r="AA147" s="1539"/>
      <c r="AB147" s="1539"/>
      <c r="AC147" s="1539"/>
      <c r="AD147" s="1539"/>
      <c r="AE147" s="1539"/>
      <c r="AF147" s="1539"/>
      <c r="AG147" s="1539"/>
      <c r="AH147" s="1539"/>
      <c r="AI147" s="1539"/>
      <c r="AJ147" s="1539"/>
      <c r="AK147" s="1539"/>
      <c r="AL147" s="1539"/>
      <c r="AM147" s="1539"/>
      <c r="AN147" s="1539"/>
      <c r="AO147" s="1539"/>
      <c r="AP147" s="1539"/>
      <c r="AQ147" s="1539"/>
      <c r="AR147" s="1539"/>
      <c r="AS147" s="1539"/>
    </row>
    <row r="148" spans="1:45" ht="15.75">
      <c r="A148" s="1152"/>
      <c r="B148" s="1152"/>
      <c r="C148" s="1152"/>
      <c r="D148" s="1498"/>
      <c r="E148" s="1498"/>
      <c r="F148" s="1498"/>
      <c r="G148" s="1498"/>
      <c r="H148" s="1498"/>
      <c r="I148" s="1123"/>
      <c r="N148" s="1152"/>
      <c r="O148" s="1152"/>
      <c r="P148" s="1152"/>
      <c r="Q148" s="1539"/>
      <c r="R148" s="1539"/>
      <c r="S148" s="1539"/>
      <c r="T148" s="1539"/>
      <c r="U148" s="1539"/>
      <c r="V148" s="1539"/>
      <c r="W148" s="1539"/>
      <c r="X148" s="1539"/>
      <c r="Y148" s="1539"/>
      <c r="Z148" s="1539"/>
      <c r="AA148" s="1539"/>
      <c r="AB148" s="1539"/>
      <c r="AC148" s="1539"/>
      <c r="AD148" s="1539"/>
      <c r="AE148" s="1539"/>
      <c r="AF148" s="1539"/>
      <c r="AG148" s="1539"/>
      <c r="AH148" s="1539"/>
      <c r="AI148" s="1539"/>
      <c r="AJ148" s="1539"/>
      <c r="AK148" s="1539"/>
      <c r="AL148" s="1539"/>
      <c r="AM148" s="1539"/>
      <c r="AN148" s="1539"/>
      <c r="AO148" s="1539"/>
      <c r="AP148" s="1539"/>
      <c r="AQ148" s="1539"/>
      <c r="AR148" s="1539"/>
      <c r="AS148" s="1539"/>
    </row>
    <row r="149" spans="1:45" ht="15.75">
      <c r="A149" s="1152"/>
      <c r="B149" s="1152"/>
      <c r="C149" s="1152"/>
      <c r="D149" s="1498"/>
      <c r="E149" s="1498"/>
      <c r="F149" s="1498"/>
      <c r="G149" s="1498"/>
      <c r="H149" s="1498"/>
      <c r="I149" s="1123"/>
      <c r="N149" s="1152"/>
      <c r="O149" s="1152"/>
      <c r="P149" s="1152"/>
      <c r="Q149" s="1539"/>
      <c r="R149" s="1539"/>
      <c r="S149" s="1539"/>
      <c r="T149" s="1539"/>
      <c r="U149" s="1539"/>
      <c r="V149" s="1539"/>
      <c r="W149" s="1539"/>
      <c r="X149" s="1539"/>
      <c r="Y149" s="1539"/>
      <c r="Z149" s="1539"/>
      <c r="AA149" s="1539"/>
      <c r="AB149" s="1539"/>
      <c r="AC149" s="1539"/>
      <c r="AD149" s="1539"/>
      <c r="AE149" s="1539"/>
      <c r="AF149" s="1539"/>
      <c r="AG149" s="1539"/>
      <c r="AH149" s="1539"/>
      <c r="AI149" s="1539"/>
      <c r="AJ149" s="1539"/>
      <c r="AK149" s="1539"/>
      <c r="AL149" s="1539"/>
      <c r="AM149" s="1539"/>
      <c r="AN149" s="1539"/>
      <c r="AO149" s="1539"/>
      <c r="AP149" s="1539"/>
      <c r="AQ149" s="1539"/>
      <c r="AR149" s="1539"/>
      <c r="AS149" s="1539"/>
    </row>
    <row r="150" spans="1:45" ht="15.75">
      <c r="A150" s="1152"/>
      <c r="B150" s="1152"/>
      <c r="C150" s="1152"/>
      <c r="D150" s="1498"/>
      <c r="E150" s="1498"/>
      <c r="F150" s="1498"/>
      <c r="G150" s="1498"/>
      <c r="H150" s="1498"/>
      <c r="I150" s="1123"/>
      <c r="N150" s="1152"/>
      <c r="O150" s="1152"/>
      <c r="P150" s="1152"/>
      <c r="Q150" s="1539"/>
      <c r="R150" s="1539"/>
      <c r="S150" s="1539"/>
      <c r="T150" s="1539"/>
      <c r="U150" s="1539"/>
      <c r="V150" s="1539"/>
      <c r="W150" s="1539"/>
      <c r="X150" s="1539"/>
      <c r="Y150" s="1539"/>
      <c r="Z150" s="1539"/>
      <c r="AA150" s="1539"/>
      <c r="AB150" s="1539"/>
      <c r="AC150" s="1539"/>
      <c r="AD150" s="1539"/>
      <c r="AE150" s="1539"/>
      <c r="AF150" s="1539"/>
      <c r="AG150" s="1539"/>
      <c r="AH150" s="1539"/>
      <c r="AI150" s="1539"/>
      <c r="AJ150" s="1539"/>
      <c r="AK150" s="1539"/>
      <c r="AL150" s="1539"/>
      <c r="AM150" s="1539"/>
      <c r="AN150" s="1539"/>
      <c r="AO150" s="1539"/>
      <c r="AP150" s="1539"/>
      <c r="AQ150" s="1539"/>
      <c r="AR150" s="1539"/>
      <c r="AS150" s="1539"/>
    </row>
    <row r="151" spans="1:45" ht="15.75">
      <c r="A151" s="1152"/>
      <c r="B151" s="1152"/>
      <c r="C151" s="1152"/>
      <c r="D151" s="1498"/>
      <c r="E151" s="1498"/>
      <c r="F151" s="1498"/>
      <c r="G151" s="1498"/>
      <c r="H151" s="1498"/>
      <c r="I151" s="1123"/>
      <c r="N151" s="1152"/>
      <c r="O151" s="1152"/>
      <c r="P151" s="1152"/>
      <c r="Q151" s="1539"/>
      <c r="R151" s="1539"/>
      <c r="S151" s="1539"/>
      <c r="T151" s="1539"/>
      <c r="U151" s="1539"/>
      <c r="V151" s="1539"/>
      <c r="W151" s="1539"/>
      <c r="X151" s="1539"/>
      <c r="Y151" s="1539"/>
      <c r="Z151" s="1539"/>
      <c r="AA151" s="1539"/>
      <c r="AB151" s="1539"/>
      <c r="AC151" s="1539"/>
      <c r="AD151" s="1539"/>
      <c r="AE151" s="1539"/>
      <c r="AF151" s="1539"/>
      <c r="AG151" s="1539"/>
      <c r="AH151" s="1539"/>
      <c r="AI151" s="1539"/>
      <c r="AJ151" s="1539"/>
      <c r="AK151" s="1539"/>
      <c r="AL151" s="1539"/>
      <c r="AM151" s="1539"/>
      <c r="AN151" s="1539"/>
      <c r="AO151" s="1539"/>
      <c r="AP151" s="1539"/>
      <c r="AQ151" s="1539"/>
      <c r="AR151" s="1539"/>
      <c r="AS151" s="1539"/>
    </row>
    <row r="152" spans="1:45" ht="19.5" customHeight="1">
      <c r="A152" s="1152"/>
      <c r="B152" s="1152"/>
      <c r="C152" s="1152"/>
      <c r="D152" s="1498"/>
      <c r="E152" s="1498"/>
      <c r="F152" s="1498"/>
      <c r="G152" s="1498"/>
      <c r="H152" s="1498"/>
      <c r="I152" s="1123"/>
      <c r="N152" s="1539"/>
      <c r="O152" s="1539"/>
      <c r="P152" s="1539"/>
      <c r="Q152" s="1539"/>
      <c r="R152" s="1539"/>
      <c r="S152" s="1539"/>
      <c r="T152" s="1539"/>
      <c r="U152" s="1539"/>
      <c r="V152" s="1539"/>
      <c r="W152" s="1539"/>
      <c r="X152" s="1539"/>
      <c r="Y152" s="1539"/>
      <c r="Z152" s="1539"/>
      <c r="AA152" s="1539"/>
      <c r="AB152" s="1539"/>
      <c r="AC152" s="1539"/>
      <c r="AD152" s="1539"/>
      <c r="AE152" s="1539"/>
      <c r="AF152" s="1539"/>
      <c r="AG152" s="1539"/>
      <c r="AH152" s="1539"/>
      <c r="AI152" s="1539"/>
      <c r="AJ152" s="1539"/>
      <c r="AK152" s="1539"/>
      <c r="AL152" s="1539"/>
      <c r="AM152" s="1539"/>
      <c r="AN152" s="1539"/>
      <c r="AO152" s="1539"/>
      <c r="AP152" s="1539"/>
      <c r="AQ152" s="1539"/>
      <c r="AR152" s="1539"/>
      <c r="AS152" s="1539"/>
    </row>
    <row r="153" spans="1:45" ht="19.5" customHeight="1">
      <c r="A153" s="1152"/>
      <c r="B153" s="1152"/>
      <c r="C153" s="1152"/>
      <c r="D153" s="1498"/>
      <c r="E153" s="1498"/>
      <c r="F153" s="1498"/>
      <c r="G153" s="1498"/>
      <c r="H153" s="1498"/>
      <c r="I153" s="1123"/>
      <c r="N153" s="1539"/>
      <c r="O153" s="1539"/>
      <c r="P153" s="1539"/>
      <c r="Q153" s="1539"/>
      <c r="R153" s="1539"/>
      <c r="S153" s="1539"/>
      <c r="T153" s="1539"/>
      <c r="U153" s="1539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39"/>
      <c r="AK153" s="1539"/>
      <c r="AL153" s="1539"/>
      <c r="AM153" s="1539"/>
      <c r="AN153" s="1539"/>
      <c r="AO153" s="1539"/>
      <c r="AP153" s="1539"/>
      <c r="AQ153" s="1539"/>
      <c r="AR153" s="1539"/>
      <c r="AS153" s="1539"/>
    </row>
    <row r="154" spans="1:45" ht="19.5" customHeight="1">
      <c r="A154" s="1152"/>
      <c r="B154" s="1152"/>
      <c r="C154" s="1152"/>
      <c r="D154" s="1498"/>
      <c r="E154" s="1498"/>
      <c r="F154" s="1498"/>
      <c r="G154" s="1498"/>
      <c r="H154" s="1498"/>
      <c r="I154" s="1123"/>
      <c r="N154" s="1539"/>
      <c r="O154" s="1539"/>
      <c r="P154" s="1539"/>
      <c r="Q154" s="1539"/>
      <c r="R154" s="1539"/>
      <c r="S154" s="1539"/>
      <c r="T154" s="1539"/>
      <c r="U154" s="1539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39"/>
      <c r="AK154" s="1539"/>
      <c r="AL154" s="1539"/>
      <c r="AM154" s="1539"/>
      <c r="AN154" s="1539"/>
      <c r="AO154" s="1539"/>
      <c r="AP154" s="1539"/>
      <c r="AQ154" s="1539"/>
      <c r="AR154" s="1539"/>
      <c r="AS154" s="1539"/>
    </row>
    <row r="155" spans="1:45" ht="19.5" customHeight="1">
      <c r="A155" s="1152"/>
      <c r="B155" s="1152"/>
      <c r="C155" s="1152"/>
      <c r="D155" s="1498"/>
      <c r="E155" s="1498"/>
      <c r="F155" s="1498"/>
      <c r="G155" s="1498"/>
      <c r="H155" s="1498"/>
      <c r="I155" s="1123"/>
      <c r="N155" s="1539"/>
      <c r="O155" s="1539"/>
      <c r="P155" s="1539"/>
      <c r="Q155" s="1539"/>
      <c r="R155" s="1539"/>
      <c r="S155" s="1539"/>
      <c r="T155" s="1539"/>
      <c r="U155" s="1539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39"/>
      <c r="AK155" s="1539"/>
      <c r="AL155" s="1539"/>
      <c r="AM155" s="1539"/>
      <c r="AN155" s="1539"/>
      <c r="AO155" s="1539"/>
      <c r="AP155" s="1539"/>
      <c r="AQ155" s="1539"/>
      <c r="AR155" s="1539"/>
      <c r="AS155" s="1539"/>
    </row>
    <row r="156" spans="1:45" ht="19.5" customHeight="1">
      <c r="A156" s="1152"/>
      <c r="B156" s="1152"/>
      <c r="C156" s="1152"/>
      <c r="D156" s="1498"/>
      <c r="E156" s="1498"/>
      <c r="F156" s="1498"/>
      <c r="G156" s="1498"/>
      <c r="H156" s="1498"/>
      <c r="I156" s="1123"/>
      <c r="N156" s="1539"/>
      <c r="O156" s="1539"/>
      <c r="P156" s="1539"/>
      <c r="Q156" s="1539"/>
      <c r="R156" s="1539"/>
      <c r="S156" s="1539"/>
      <c r="T156" s="1539"/>
      <c r="U156" s="1539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39"/>
      <c r="AK156" s="1539"/>
      <c r="AL156" s="1539"/>
      <c r="AM156" s="1539"/>
      <c r="AN156" s="1539"/>
      <c r="AO156" s="1539"/>
      <c r="AP156" s="1539"/>
      <c r="AQ156" s="1539"/>
      <c r="AR156" s="1539"/>
      <c r="AS156" s="1539"/>
    </row>
    <row r="157" spans="1:45" ht="19.5" customHeight="1">
      <c r="A157" s="1152"/>
      <c r="B157" s="1152"/>
      <c r="C157" s="1152"/>
      <c r="D157" s="1498"/>
      <c r="E157" s="1498"/>
      <c r="F157" s="1498"/>
      <c r="G157" s="1498"/>
      <c r="H157" s="1498"/>
      <c r="I157" s="1123"/>
      <c r="N157" s="1539"/>
      <c r="O157" s="1539"/>
      <c r="P157" s="1539"/>
      <c r="Q157" s="1539"/>
      <c r="R157" s="1539"/>
      <c r="S157" s="1539"/>
      <c r="T157" s="1539"/>
      <c r="U157" s="1539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39"/>
      <c r="AK157" s="1539"/>
      <c r="AL157" s="1539"/>
      <c r="AM157" s="1539"/>
      <c r="AN157" s="1539"/>
      <c r="AO157" s="1539"/>
      <c r="AP157" s="1539"/>
      <c r="AQ157" s="1539"/>
      <c r="AR157" s="1539"/>
      <c r="AS157" s="1539"/>
    </row>
    <row r="158" spans="1:45" ht="19.5" customHeight="1">
      <c r="A158" s="1152"/>
      <c r="B158" s="1152"/>
      <c r="C158" s="1152"/>
      <c r="D158" s="1498"/>
      <c r="E158" s="1498"/>
      <c r="F158" s="1498"/>
      <c r="G158" s="1498"/>
      <c r="H158" s="1498"/>
      <c r="I158" s="1123"/>
      <c r="N158" s="1539"/>
      <c r="O158" s="1539"/>
      <c r="P158" s="1539"/>
      <c r="Q158" s="1539"/>
      <c r="R158" s="1539"/>
      <c r="S158" s="1539"/>
      <c r="T158" s="1539"/>
      <c r="U158" s="1539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39"/>
      <c r="AK158" s="1539"/>
      <c r="AL158" s="1539"/>
      <c r="AM158" s="1539"/>
      <c r="AN158" s="1539"/>
      <c r="AO158" s="1539"/>
      <c r="AP158" s="1539"/>
      <c r="AQ158" s="1539"/>
      <c r="AR158" s="1539"/>
      <c r="AS158" s="1539"/>
    </row>
    <row r="159" spans="1:45" ht="19.5" customHeight="1">
      <c r="A159" s="1152"/>
      <c r="B159" s="1152"/>
      <c r="C159" s="1152"/>
      <c r="D159" s="1498"/>
      <c r="E159" s="1498"/>
      <c r="F159" s="1498"/>
      <c r="G159" s="1498"/>
      <c r="H159" s="1498"/>
      <c r="I159" s="1123"/>
      <c r="N159" s="1539"/>
      <c r="O159" s="1539"/>
      <c r="P159" s="1539"/>
      <c r="Q159" s="1539"/>
      <c r="R159" s="1539"/>
      <c r="S159" s="1539"/>
      <c r="T159" s="1539"/>
      <c r="U159" s="1539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39"/>
      <c r="AK159" s="1539"/>
      <c r="AL159" s="1539"/>
      <c r="AM159" s="1539"/>
      <c r="AN159" s="1539"/>
      <c r="AO159" s="1539"/>
      <c r="AP159" s="1539"/>
      <c r="AQ159" s="1539"/>
      <c r="AR159" s="1539"/>
      <c r="AS159" s="1539"/>
    </row>
    <row r="160" spans="1:45" ht="19.5" customHeight="1">
      <c r="A160" s="1152"/>
      <c r="B160" s="1152"/>
      <c r="C160" s="1152"/>
      <c r="D160" s="1498"/>
      <c r="E160" s="1498"/>
      <c r="F160" s="1498"/>
      <c r="G160" s="1498"/>
      <c r="H160" s="1498"/>
      <c r="I160" s="1123"/>
      <c r="N160" s="1539"/>
      <c r="O160" s="1539"/>
      <c r="P160" s="1539"/>
      <c r="Q160" s="1539"/>
      <c r="R160" s="1539"/>
      <c r="S160" s="1539"/>
      <c r="T160" s="1539"/>
      <c r="U160" s="1539"/>
      <c r="V160" s="1539"/>
      <c r="W160" s="1539"/>
      <c r="X160" s="1539"/>
      <c r="Y160" s="1539"/>
      <c r="Z160" s="1539"/>
      <c r="AA160" s="1539"/>
      <c r="AB160" s="1539"/>
      <c r="AC160" s="1539"/>
      <c r="AD160" s="1539"/>
      <c r="AE160" s="1539"/>
      <c r="AF160" s="1539"/>
      <c r="AG160" s="1539"/>
      <c r="AH160" s="1539"/>
      <c r="AI160" s="1539"/>
      <c r="AJ160" s="1539"/>
      <c r="AK160" s="1539"/>
      <c r="AL160" s="1539"/>
      <c r="AM160" s="1539"/>
      <c r="AN160" s="1539"/>
      <c r="AO160" s="1539"/>
      <c r="AP160" s="1539"/>
      <c r="AQ160" s="1539"/>
      <c r="AR160" s="1539"/>
      <c r="AS160" s="1539"/>
    </row>
    <row r="161" spans="1:45" ht="19.5" customHeight="1">
      <c r="A161" s="1152"/>
      <c r="B161" s="1152"/>
      <c r="C161" s="1152"/>
      <c r="D161" s="1498"/>
      <c r="E161" s="1498"/>
      <c r="F161" s="1498"/>
      <c r="G161" s="1498"/>
      <c r="H161" s="1498"/>
      <c r="I161" s="1123"/>
      <c r="N161" s="1539"/>
      <c r="O161" s="1539"/>
      <c r="P161" s="1539"/>
      <c r="Q161" s="1539"/>
      <c r="R161" s="1539"/>
      <c r="S161" s="1539"/>
      <c r="T161" s="1539"/>
      <c r="U161" s="1539"/>
      <c r="V161" s="1539"/>
      <c r="W161" s="1539"/>
      <c r="X161" s="1539"/>
      <c r="Y161" s="1539"/>
      <c r="Z161" s="1539"/>
      <c r="AA161" s="1539"/>
      <c r="AB161" s="1539"/>
      <c r="AC161" s="1539"/>
      <c r="AD161" s="1539"/>
      <c r="AE161" s="1539"/>
      <c r="AF161" s="1539"/>
      <c r="AG161" s="1539"/>
      <c r="AH161" s="1539"/>
      <c r="AI161" s="1539"/>
      <c r="AJ161" s="1539"/>
      <c r="AK161" s="1539"/>
      <c r="AL161" s="1539"/>
      <c r="AM161" s="1539"/>
      <c r="AN161" s="1539"/>
      <c r="AO161" s="1539"/>
      <c r="AP161" s="1539"/>
      <c r="AQ161" s="1539"/>
      <c r="AR161" s="1539"/>
      <c r="AS161" s="1539"/>
    </row>
    <row r="162" spans="1:45" ht="19.5" customHeight="1">
      <c r="A162" s="1152"/>
      <c r="B162" s="1152"/>
      <c r="C162" s="1152"/>
      <c r="D162" s="1498"/>
      <c r="E162" s="1498"/>
      <c r="F162" s="1498"/>
      <c r="G162" s="1498"/>
      <c r="H162" s="1498"/>
      <c r="I162" s="1123"/>
      <c r="N162" s="1539"/>
      <c r="O162" s="1539"/>
      <c r="P162" s="1539"/>
      <c r="Q162" s="1539"/>
      <c r="R162" s="1539"/>
      <c r="S162" s="1539"/>
      <c r="T162" s="1539"/>
      <c r="U162" s="1539"/>
      <c r="V162" s="1539"/>
      <c r="W162" s="1539"/>
      <c r="X162" s="1539"/>
      <c r="Y162" s="1539"/>
      <c r="Z162" s="1539"/>
      <c r="AA162" s="1539"/>
      <c r="AB162" s="1539"/>
      <c r="AC162" s="1539"/>
      <c r="AD162" s="1539"/>
      <c r="AE162" s="1539"/>
      <c r="AF162" s="1539"/>
      <c r="AG162" s="1539"/>
      <c r="AH162" s="1539"/>
      <c r="AI162" s="1539"/>
      <c r="AJ162" s="1539"/>
      <c r="AK162" s="1539"/>
      <c r="AL162" s="1539"/>
      <c r="AM162" s="1539"/>
      <c r="AN162" s="1539"/>
      <c r="AO162" s="1539"/>
      <c r="AP162" s="1539"/>
      <c r="AQ162" s="1539"/>
      <c r="AR162" s="1539"/>
      <c r="AS162" s="1539"/>
    </row>
    <row r="163" spans="1:45" ht="19.5" customHeight="1">
      <c r="A163" s="1152"/>
      <c r="B163" s="1152"/>
      <c r="C163" s="1152"/>
      <c r="D163" s="1498"/>
      <c r="E163" s="1498"/>
      <c r="F163" s="1498"/>
      <c r="G163" s="1498"/>
      <c r="H163" s="1498"/>
      <c r="I163" s="1123"/>
      <c r="N163" s="1539"/>
      <c r="O163" s="1539"/>
      <c r="P163" s="1539"/>
      <c r="Q163" s="1539"/>
      <c r="R163" s="1539"/>
      <c r="S163" s="1539"/>
      <c r="T163" s="1539"/>
      <c r="U163" s="1539"/>
      <c r="V163" s="1539"/>
      <c r="W163" s="1539"/>
      <c r="X163" s="1539"/>
      <c r="Y163" s="1539"/>
      <c r="Z163" s="1539"/>
      <c r="AA163" s="1539"/>
      <c r="AB163" s="1539"/>
      <c r="AC163" s="1539"/>
      <c r="AD163" s="1539"/>
      <c r="AE163" s="1539"/>
      <c r="AF163" s="1539"/>
      <c r="AG163" s="1539"/>
      <c r="AH163" s="1539"/>
      <c r="AI163" s="1539"/>
      <c r="AJ163" s="1539"/>
      <c r="AK163" s="1539"/>
      <c r="AL163" s="1539"/>
      <c r="AM163" s="1539"/>
      <c r="AN163" s="1539"/>
      <c r="AO163" s="1539"/>
      <c r="AP163" s="1539"/>
      <c r="AQ163" s="1539"/>
      <c r="AR163" s="1539"/>
      <c r="AS163" s="1539"/>
    </row>
    <row r="164" spans="1:45" ht="19.5" customHeight="1">
      <c r="A164" s="1152"/>
      <c r="B164" s="1152"/>
      <c r="C164" s="1152"/>
      <c r="D164" s="1498"/>
      <c r="E164" s="1498"/>
      <c r="F164" s="1498"/>
      <c r="G164" s="1498"/>
      <c r="H164" s="1498"/>
      <c r="I164" s="1123"/>
      <c r="N164" s="1539"/>
      <c r="O164" s="1539"/>
      <c r="P164" s="1539"/>
      <c r="Q164" s="1539"/>
      <c r="R164" s="1539"/>
      <c r="S164" s="1539"/>
      <c r="T164" s="1539"/>
      <c r="U164" s="1539"/>
      <c r="V164" s="1539"/>
      <c r="W164" s="1539"/>
      <c r="X164" s="1539"/>
      <c r="Y164" s="1539"/>
      <c r="Z164" s="1539"/>
      <c r="AA164" s="1539"/>
      <c r="AB164" s="1539"/>
      <c r="AC164" s="1539"/>
      <c r="AD164" s="1539"/>
      <c r="AE164" s="1539"/>
      <c r="AF164" s="1539"/>
      <c r="AG164" s="1539"/>
      <c r="AH164" s="1539"/>
      <c r="AI164" s="1539"/>
      <c r="AJ164" s="1539"/>
      <c r="AK164" s="1539"/>
      <c r="AL164" s="1539"/>
      <c r="AM164" s="1539"/>
      <c r="AN164" s="1539"/>
      <c r="AO164" s="1539"/>
      <c r="AP164" s="1539"/>
      <c r="AQ164" s="1539"/>
      <c r="AR164" s="1539"/>
      <c r="AS164" s="1539"/>
    </row>
    <row r="165" spans="1:45" ht="19.5" customHeight="1">
      <c r="A165" s="1152"/>
      <c r="B165" s="1152"/>
      <c r="C165" s="1152"/>
      <c r="D165" s="1498"/>
      <c r="E165" s="1498"/>
      <c r="F165" s="1498"/>
      <c r="G165" s="1498"/>
      <c r="H165" s="1498"/>
      <c r="I165" s="1123"/>
      <c r="N165" s="1539"/>
      <c r="O165" s="1539"/>
      <c r="P165" s="1539"/>
      <c r="Q165" s="1539"/>
      <c r="R165" s="1539"/>
      <c r="S165" s="1539"/>
      <c r="T165" s="1539"/>
      <c r="U165" s="1539"/>
      <c r="V165" s="1539"/>
      <c r="W165" s="1539"/>
      <c r="X165" s="1539"/>
      <c r="Y165" s="1539"/>
      <c r="Z165" s="1539"/>
      <c r="AA165" s="1539"/>
      <c r="AB165" s="1539"/>
      <c r="AC165" s="1539"/>
      <c r="AD165" s="1539"/>
      <c r="AE165" s="1539"/>
      <c r="AF165" s="1539"/>
      <c r="AG165" s="1539"/>
      <c r="AH165" s="1539"/>
      <c r="AI165" s="1539"/>
      <c r="AJ165" s="1539"/>
      <c r="AK165" s="1539"/>
      <c r="AL165" s="1539"/>
      <c r="AM165" s="1539"/>
      <c r="AN165" s="1539"/>
      <c r="AO165" s="1539"/>
      <c r="AP165" s="1539"/>
      <c r="AQ165" s="1539"/>
      <c r="AR165" s="1539"/>
      <c r="AS165" s="1539"/>
    </row>
    <row r="166" spans="1:45" ht="19.5" customHeight="1">
      <c r="A166" s="1152"/>
      <c r="B166" s="1152"/>
      <c r="C166" s="1152"/>
      <c r="D166" s="1498"/>
      <c r="E166" s="1498"/>
      <c r="F166" s="1498"/>
      <c r="G166" s="1498"/>
      <c r="H166" s="1498"/>
      <c r="I166" s="1123"/>
      <c r="N166" s="1539"/>
      <c r="O166" s="1539"/>
      <c r="P166" s="1539"/>
      <c r="Q166" s="1539"/>
      <c r="R166" s="1539"/>
      <c r="S166" s="1539"/>
      <c r="T166" s="1539"/>
      <c r="U166" s="1539"/>
      <c r="V166" s="1539"/>
      <c r="W166" s="1539"/>
      <c r="X166" s="1539"/>
      <c r="Y166" s="1539"/>
      <c r="Z166" s="1539"/>
      <c r="AA166" s="1539"/>
      <c r="AB166" s="1539"/>
      <c r="AC166" s="1539"/>
      <c r="AD166" s="1539"/>
      <c r="AE166" s="1539"/>
      <c r="AF166" s="1539"/>
      <c r="AG166" s="1539"/>
      <c r="AH166" s="1539"/>
      <c r="AI166" s="1539"/>
      <c r="AJ166" s="1539"/>
      <c r="AK166" s="1539"/>
      <c r="AL166" s="1539"/>
      <c r="AM166" s="1539"/>
      <c r="AN166" s="1539"/>
      <c r="AO166" s="1539"/>
      <c r="AP166" s="1539"/>
      <c r="AQ166" s="1539"/>
      <c r="AR166" s="1539"/>
      <c r="AS166" s="1539"/>
    </row>
    <row r="167" spans="1:45" ht="19.5" customHeight="1">
      <c r="A167" s="1152"/>
      <c r="B167" s="1152"/>
      <c r="C167" s="1152"/>
      <c r="D167" s="1498"/>
      <c r="E167" s="1498"/>
      <c r="F167" s="1498"/>
      <c r="G167" s="1498"/>
      <c r="H167" s="1498"/>
      <c r="I167" s="1123"/>
      <c r="N167" s="1539"/>
      <c r="O167" s="1539"/>
      <c r="P167" s="1539"/>
      <c r="Q167" s="1539"/>
      <c r="R167" s="1539"/>
      <c r="S167" s="1539"/>
      <c r="T167" s="1539"/>
      <c r="U167" s="1539"/>
      <c r="V167" s="1539"/>
      <c r="W167" s="1539"/>
      <c r="X167" s="1539"/>
      <c r="Y167" s="1539"/>
      <c r="Z167" s="1539"/>
      <c r="AA167" s="1539"/>
      <c r="AB167" s="1539"/>
      <c r="AC167" s="1539"/>
      <c r="AD167" s="1539"/>
      <c r="AE167" s="1539"/>
      <c r="AF167" s="1539"/>
      <c r="AG167" s="1539"/>
      <c r="AH167" s="1539"/>
      <c r="AI167" s="1539"/>
      <c r="AJ167" s="1539"/>
      <c r="AK167" s="1539"/>
      <c r="AL167" s="1539"/>
      <c r="AM167" s="1539"/>
      <c r="AN167" s="1539"/>
      <c r="AO167" s="1539"/>
      <c r="AP167" s="1539"/>
      <c r="AQ167" s="1539"/>
      <c r="AR167" s="1539"/>
      <c r="AS167" s="1539"/>
    </row>
    <row r="168" spans="1:45" ht="19.5" customHeight="1">
      <c r="A168" s="1152"/>
      <c r="B168" s="1152"/>
      <c r="C168" s="1152"/>
      <c r="D168" s="1498"/>
      <c r="E168" s="1498"/>
      <c r="F168" s="1498"/>
      <c r="G168" s="1498"/>
      <c r="H168" s="1498"/>
      <c r="I168" s="1123"/>
      <c r="N168" s="1539"/>
      <c r="O168" s="1539"/>
      <c r="P168" s="1539"/>
      <c r="Q168" s="1539"/>
      <c r="R168" s="1539"/>
      <c r="S168" s="1539"/>
      <c r="T168" s="1539"/>
      <c r="U168" s="1539"/>
      <c r="V168" s="1539"/>
      <c r="W168" s="1539"/>
      <c r="X168" s="1539"/>
      <c r="Y168" s="1539"/>
      <c r="Z168" s="1539"/>
      <c r="AA168" s="1539"/>
      <c r="AB168" s="1539"/>
      <c r="AC168" s="1539"/>
      <c r="AD168" s="1539"/>
      <c r="AE168" s="1539"/>
      <c r="AF168" s="1539"/>
      <c r="AG168" s="1539"/>
      <c r="AH168" s="1539"/>
      <c r="AI168" s="1539"/>
      <c r="AJ168" s="1539"/>
      <c r="AK168" s="1539"/>
      <c r="AL168" s="1539"/>
      <c r="AM168" s="1539"/>
      <c r="AN168" s="1539"/>
      <c r="AO168" s="1539"/>
      <c r="AP168" s="1539"/>
      <c r="AQ168" s="1539"/>
      <c r="AR168" s="1539"/>
      <c r="AS168" s="1539"/>
    </row>
    <row r="169" spans="1:45" ht="19.5" customHeight="1">
      <c r="A169" s="1152"/>
      <c r="B169" s="1152"/>
      <c r="C169" s="1152"/>
      <c r="D169" s="1498"/>
      <c r="E169" s="1498"/>
      <c r="F169" s="1498"/>
      <c r="G169" s="1498"/>
      <c r="H169" s="1498"/>
      <c r="I169" s="1123"/>
      <c r="N169" s="1539"/>
      <c r="O169" s="1539"/>
      <c r="P169" s="1539"/>
      <c r="Q169" s="1539"/>
      <c r="R169" s="1539"/>
      <c r="S169" s="1539"/>
      <c r="T169" s="1539"/>
      <c r="U169" s="1539"/>
      <c r="V169" s="1539"/>
      <c r="W169" s="1539"/>
      <c r="X169" s="1539"/>
      <c r="Y169" s="1539"/>
      <c r="Z169" s="1539"/>
      <c r="AA169" s="1539"/>
      <c r="AB169" s="1539"/>
      <c r="AC169" s="1539"/>
      <c r="AD169" s="1539"/>
      <c r="AE169" s="1539"/>
      <c r="AF169" s="1539"/>
      <c r="AG169" s="1539"/>
      <c r="AH169" s="1539"/>
      <c r="AI169" s="1539"/>
      <c r="AJ169" s="1539"/>
      <c r="AK169" s="1539"/>
      <c r="AL169" s="1539"/>
      <c r="AM169" s="1539"/>
      <c r="AN169" s="1539"/>
      <c r="AO169" s="1539"/>
      <c r="AP169" s="1539"/>
      <c r="AQ169" s="1539"/>
      <c r="AR169" s="1539"/>
      <c r="AS169" s="1539"/>
    </row>
    <row r="170" spans="1:9" ht="19.5" customHeight="1">
      <c r="A170" s="1152"/>
      <c r="B170" s="1152"/>
      <c r="C170" s="1152"/>
      <c r="D170" s="1498"/>
      <c r="E170" s="1498"/>
      <c r="F170" s="1498"/>
      <c r="G170" s="1498"/>
      <c r="H170" s="1498"/>
      <c r="I170" s="1123"/>
    </row>
    <row r="171" spans="1:9" ht="19.5" customHeight="1">
      <c r="A171" s="1152"/>
      <c r="B171" s="1152"/>
      <c r="C171" s="1152"/>
      <c r="D171" s="1498"/>
      <c r="E171" s="1498"/>
      <c r="F171" s="1498"/>
      <c r="G171" s="1498"/>
      <c r="H171" s="1498"/>
      <c r="I171" s="1123"/>
    </row>
    <row r="172" spans="1:9" ht="19.5" customHeight="1">
      <c r="A172" s="1152"/>
      <c r="B172" s="1152"/>
      <c r="C172" s="1152"/>
      <c r="D172" s="1498"/>
      <c r="E172" s="1498"/>
      <c r="F172" s="1498"/>
      <c r="G172" s="1498"/>
      <c r="H172" s="1498"/>
      <c r="I172" s="1123"/>
    </row>
    <row r="173" spans="1:9" ht="19.5" customHeight="1">
      <c r="A173" s="1152"/>
      <c r="B173" s="1152"/>
      <c r="C173" s="1152"/>
      <c r="D173" s="1498"/>
      <c r="E173" s="1498"/>
      <c r="F173" s="1498"/>
      <c r="G173" s="1498"/>
      <c r="H173" s="1498"/>
      <c r="I173" s="1123"/>
    </row>
    <row r="174" spans="1:8" ht="19.5" customHeight="1">
      <c r="A174" s="1539"/>
      <c r="B174" s="1592"/>
      <c r="C174" s="1539"/>
      <c r="D174" s="1582"/>
      <c r="E174" s="1582"/>
      <c r="F174" s="1582"/>
      <c r="G174" s="1582"/>
      <c r="H174" s="1582"/>
    </row>
    <row r="175" spans="1:8" ht="19.5" customHeight="1">
      <c r="A175" s="1539"/>
      <c r="B175" s="1592"/>
      <c r="C175" s="1539"/>
      <c r="D175" s="1582"/>
      <c r="E175" s="1582"/>
      <c r="F175" s="1582"/>
      <c r="G175" s="1582"/>
      <c r="H175" s="1582"/>
    </row>
    <row r="176" spans="1:8" ht="19.5" customHeight="1">
      <c r="A176" s="1539"/>
      <c r="B176" s="1592"/>
      <c r="C176" s="1539"/>
      <c r="D176" s="1582"/>
      <c r="E176" s="1582"/>
      <c r="F176" s="1582"/>
      <c r="G176" s="1582"/>
      <c r="H176" s="1582"/>
    </row>
    <row r="177" spans="1:8" ht="19.5" customHeight="1">
      <c r="A177" s="1539"/>
      <c r="B177" s="1592"/>
      <c r="C177" s="1539"/>
      <c r="D177" s="1582"/>
      <c r="E177" s="1582"/>
      <c r="F177" s="1582"/>
      <c r="G177" s="1582"/>
      <c r="H177" s="1582"/>
    </row>
    <row r="178" spans="1:8" ht="19.5" customHeight="1">
      <c r="A178" s="1539"/>
      <c r="B178" s="1592"/>
      <c r="C178" s="1539"/>
      <c r="D178" s="1582"/>
      <c r="E178" s="1582"/>
      <c r="F178" s="1582"/>
      <c r="G178" s="1582"/>
      <c r="H178" s="1582"/>
    </row>
    <row r="179" spans="1:8" ht="19.5" customHeight="1">
      <c r="A179" s="1539"/>
      <c r="B179" s="1592"/>
      <c r="C179" s="1539"/>
      <c r="D179" s="1582"/>
      <c r="E179" s="1582"/>
      <c r="F179" s="1582"/>
      <c r="G179" s="1582"/>
      <c r="H179" s="1582"/>
    </row>
    <row r="180" spans="1:8" ht="19.5" customHeight="1">
      <c r="A180" s="1539"/>
      <c r="B180" s="1592"/>
      <c r="C180" s="1539"/>
      <c r="D180" s="1582"/>
      <c r="E180" s="1582"/>
      <c r="F180" s="1582"/>
      <c r="G180" s="1582"/>
      <c r="H180" s="1582"/>
    </row>
    <row r="181" spans="1:8" ht="19.5" customHeight="1">
      <c r="A181" s="1539"/>
      <c r="B181" s="1592"/>
      <c r="C181" s="1539"/>
      <c r="D181" s="1582"/>
      <c r="E181" s="1582"/>
      <c r="F181" s="1582"/>
      <c r="G181" s="1582"/>
      <c r="H181" s="1582"/>
    </row>
    <row r="182" spans="1:8" ht="19.5" customHeight="1">
      <c r="A182" s="1539"/>
      <c r="B182" s="1592"/>
      <c r="C182" s="1539"/>
      <c r="D182" s="1582"/>
      <c r="E182" s="1582"/>
      <c r="F182" s="1582"/>
      <c r="G182" s="1582"/>
      <c r="H182" s="1582"/>
    </row>
    <row r="183" spans="1:8" ht="19.5" customHeight="1">
      <c r="A183" s="1539"/>
      <c r="B183" s="1592"/>
      <c r="C183" s="1539"/>
      <c r="D183" s="1582"/>
      <c r="E183" s="1582"/>
      <c r="F183" s="1582"/>
      <c r="G183" s="1582"/>
      <c r="H183" s="1582"/>
    </row>
    <row r="184" spans="1:8" ht="19.5" customHeight="1">
      <c r="A184" s="1539"/>
      <c r="B184" s="1592"/>
      <c r="C184" s="1539"/>
      <c r="D184" s="1582"/>
      <c r="E184" s="1582"/>
      <c r="F184" s="1582"/>
      <c r="G184" s="1582"/>
      <c r="H184" s="1582"/>
    </row>
    <row r="185" spans="1:8" ht="19.5" customHeight="1">
      <c r="A185" s="1539"/>
      <c r="B185" s="1592"/>
      <c r="C185" s="1539"/>
      <c r="D185" s="1582"/>
      <c r="E185" s="1582"/>
      <c r="F185" s="1582"/>
      <c r="G185" s="1582"/>
      <c r="H185" s="1582"/>
    </row>
    <row r="186" spans="1:8" ht="19.5" customHeight="1">
      <c r="A186" s="1539"/>
      <c r="B186" s="1592"/>
      <c r="C186" s="1539"/>
      <c r="D186" s="1582"/>
      <c r="E186" s="1582"/>
      <c r="F186" s="1582"/>
      <c r="G186" s="1582"/>
      <c r="H186" s="1582"/>
    </row>
    <row r="187" spans="1:8" ht="19.5" customHeight="1">
      <c r="A187" s="1539"/>
      <c r="B187" s="1592"/>
      <c r="C187" s="1539"/>
      <c r="D187" s="1582"/>
      <c r="E187" s="1582"/>
      <c r="F187" s="1582"/>
      <c r="G187" s="1582"/>
      <c r="H187" s="1582"/>
    </row>
    <row r="188" spans="3:8" ht="19.5" customHeight="1">
      <c r="C188" s="1539"/>
      <c r="D188" s="1582"/>
      <c r="E188" s="1582"/>
      <c r="F188" s="1582"/>
      <c r="G188" s="1582"/>
      <c r="H188" s="1582"/>
    </row>
    <row r="189" ht="19.5" customHeight="1">
      <c r="C189" s="1539"/>
    </row>
    <row r="190" ht="19.5" customHeight="1">
      <c r="C190" s="1539"/>
    </row>
    <row r="191" ht="19.5" customHeight="1">
      <c r="C191" s="1539"/>
    </row>
    <row r="192" ht="19.5" customHeight="1">
      <c r="C192" s="1539"/>
    </row>
    <row r="193" ht="19.5" customHeight="1">
      <c r="C193" s="1539"/>
    </row>
    <row r="194" ht="19.5" customHeight="1">
      <c r="C194" s="1539"/>
    </row>
    <row r="195" ht="19.5" customHeight="1">
      <c r="C195" s="1539"/>
    </row>
    <row r="196" ht="19.5" customHeight="1">
      <c r="C196" s="1539"/>
    </row>
    <row r="197" ht="19.5" customHeight="1">
      <c r="C197" s="1539"/>
    </row>
    <row r="198" ht="19.5" customHeight="1">
      <c r="C198" s="1539"/>
    </row>
    <row r="199" ht="19.5" customHeight="1">
      <c r="C199" s="1539"/>
    </row>
    <row r="200" ht="19.5" customHeight="1">
      <c r="C200" s="1539"/>
    </row>
    <row r="201" ht="19.5" customHeight="1">
      <c r="C201" s="1539"/>
    </row>
    <row r="202" ht="19.5" customHeight="1">
      <c r="C202" s="1539"/>
    </row>
    <row r="203" ht="19.5" customHeight="1">
      <c r="C203" s="1539"/>
    </row>
    <row r="204" ht="19.5" customHeight="1">
      <c r="C204" s="1539"/>
    </row>
    <row r="205" ht="19.5" customHeight="1">
      <c r="C205" s="1539"/>
    </row>
    <row r="206" ht="19.5" customHeight="1">
      <c r="C206" s="1539"/>
    </row>
    <row r="207" ht="19.5" customHeight="1">
      <c r="C207" s="1539"/>
    </row>
    <row r="208" ht="19.5" customHeight="1">
      <c r="C208" s="1539"/>
    </row>
    <row r="209" ht="19.5" customHeight="1">
      <c r="C209" s="1539"/>
    </row>
    <row r="210" ht="19.5" customHeight="1">
      <c r="C210" s="1539"/>
    </row>
    <row r="211" ht="19.5" customHeight="1">
      <c r="C211" s="1539"/>
    </row>
    <row r="212" ht="19.5" customHeight="1">
      <c r="C212" s="1539"/>
    </row>
    <row r="213" ht="19.5" customHeight="1">
      <c r="C213" s="1539"/>
    </row>
    <row r="214" ht="19.5" customHeight="1">
      <c r="C214" s="1539"/>
    </row>
    <row r="215" ht="19.5" customHeight="1">
      <c r="C215" s="1539"/>
    </row>
    <row r="216" ht="19.5" customHeight="1">
      <c r="C216" s="1539"/>
    </row>
    <row r="217" ht="19.5" customHeight="1">
      <c r="C217" s="1539"/>
    </row>
    <row r="218" ht="19.5" customHeight="1">
      <c r="C218" s="1539"/>
    </row>
    <row r="219" ht="19.5" customHeight="1">
      <c r="C219" s="1539"/>
    </row>
    <row r="220" ht="19.5" customHeight="1">
      <c r="C220" s="1539"/>
    </row>
    <row r="221" ht="19.5" customHeight="1">
      <c r="C221" s="1539"/>
    </row>
    <row r="222" ht="19.5" customHeight="1">
      <c r="C222" s="1539"/>
    </row>
    <row r="223" ht="19.5" customHeight="1">
      <c r="C223" s="1539"/>
    </row>
    <row r="224" ht="19.5" customHeight="1">
      <c r="C224" s="1539"/>
    </row>
    <row r="225" ht="19.5" customHeight="1">
      <c r="C225" s="1539"/>
    </row>
    <row r="226" ht="19.5" customHeight="1">
      <c r="C226" s="1539"/>
    </row>
    <row r="227" ht="19.5" customHeight="1">
      <c r="C227" s="1539"/>
    </row>
    <row r="228" ht="19.5" customHeight="1">
      <c r="C228" s="1539"/>
    </row>
    <row r="229" ht="19.5" customHeight="1">
      <c r="C229" s="1539"/>
    </row>
    <row r="230" ht="19.5" customHeight="1">
      <c r="C230" s="1539"/>
    </row>
    <row r="231" ht="19.5" customHeight="1">
      <c r="C231" s="1539"/>
    </row>
    <row r="232" ht="19.5" customHeight="1">
      <c r="C232" s="1539"/>
    </row>
    <row r="233" ht="19.5" customHeight="1">
      <c r="C233" s="1539"/>
    </row>
    <row r="234" ht="19.5" customHeight="1">
      <c r="C234" s="1539"/>
    </row>
    <row r="235" ht="19.5" customHeight="1">
      <c r="C235" s="1539"/>
    </row>
  </sheetData>
  <sheetProtection/>
  <mergeCells count="1">
    <mergeCell ref="G8:I8"/>
  </mergeCells>
  <printOptions horizontalCentered="1" verticalCentered="1"/>
  <pageMargins left="0" right="0" top="0.5905511811023623" bottom="1.1811023622047245" header="0.5118110236220472" footer="0.5118110236220472"/>
  <pageSetup horizontalDpi="300" verticalDpi="300" orientation="portrait" paperSize="9" scale="76"/>
  <rowBreaks count="2" manualBreakCount="2">
    <brk id="93" max="65535" man="1"/>
    <brk id="94" max="65535" man="1"/>
  </rowBreaks>
  <colBreaks count="1" manualBreakCount="1"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254"/>
  <sheetViews>
    <sheetView showGridLines="0" zoomScalePageLayoutView="0" workbookViewId="0" topLeftCell="E21">
      <selection activeCell="A1" sqref="A1"/>
    </sheetView>
  </sheetViews>
  <sheetFormatPr defaultColWidth="8.8515625" defaultRowHeight="19.5" customHeight="1"/>
  <cols>
    <col min="1" max="1" width="4.28125" style="237" customWidth="1"/>
    <col min="2" max="2" width="4.28125" style="393" customWidth="1"/>
    <col min="3" max="3" width="49.8515625" style="237" customWidth="1"/>
    <col min="4" max="4" width="11.00390625" style="237" customWidth="1"/>
    <col min="5" max="5" width="12.00390625" style="237" customWidth="1"/>
    <col min="6" max="6" width="19.7109375" style="237" customWidth="1"/>
    <col min="7" max="8" width="21.7109375" style="237" customWidth="1"/>
    <col min="9" max="9" width="18.7109375" style="237" customWidth="1"/>
    <col min="10" max="10" width="14.7109375" style="237" customWidth="1"/>
    <col min="11" max="11" width="4.8515625" style="237" customWidth="1"/>
    <col min="12" max="12" width="3.7109375" style="237" customWidth="1"/>
    <col min="13" max="13" width="41.8515625" style="237" customWidth="1"/>
    <col min="14" max="23" width="13.7109375" style="237" customWidth="1"/>
    <col min="24" max="16384" width="8.8515625" style="237" customWidth="1"/>
  </cols>
  <sheetData>
    <row r="1" spans="1:19" ht="18" customHeight="1">
      <c r="A1" s="509"/>
      <c r="B1" s="510"/>
      <c r="C1" s="509"/>
      <c r="D1" s="509"/>
      <c r="E1" s="509"/>
      <c r="F1" s="509"/>
      <c r="G1" s="509"/>
      <c r="H1" s="504"/>
      <c r="I1" s="504"/>
      <c r="J1" s="239"/>
      <c r="K1" s="240"/>
      <c r="L1" s="240"/>
      <c r="M1" s="240"/>
      <c r="N1" s="240"/>
      <c r="O1" s="240"/>
      <c r="P1" s="240"/>
      <c r="Q1" s="240"/>
      <c r="R1" s="240"/>
      <c r="S1" s="239"/>
    </row>
    <row r="2" spans="2:19" s="241" customFormat="1" ht="18" customHeight="1">
      <c r="B2" s="506"/>
      <c r="C2" s="506" t="s">
        <v>218</v>
      </c>
      <c r="D2" s="506"/>
      <c r="E2" s="506"/>
      <c r="F2" s="506"/>
      <c r="G2" s="506"/>
      <c r="H2" s="506"/>
      <c r="I2" s="504"/>
      <c r="J2" s="239"/>
      <c r="K2" s="244"/>
      <c r="L2" s="239"/>
      <c r="M2" s="239"/>
      <c r="N2" s="245"/>
      <c r="O2" s="245"/>
      <c r="P2" s="246"/>
      <c r="Q2" s="244"/>
      <c r="R2" s="244"/>
      <c r="S2" s="237"/>
    </row>
    <row r="3" spans="1:19" s="241" customFormat="1" ht="18" customHeight="1">
      <c r="A3" s="511"/>
      <c r="B3" s="504"/>
      <c r="C3" s="504"/>
      <c r="D3" s="512"/>
      <c r="E3" s="512"/>
      <c r="F3" s="512"/>
      <c r="G3" s="441"/>
      <c r="H3" s="504"/>
      <c r="I3" s="504"/>
      <c r="J3" s="239"/>
      <c r="K3" s="244"/>
      <c r="L3" s="239"/>
      <c r="M3" s="239"/>
      <c r="N3" s="245"/>
      <c r="O3" s="245"/>
      <c r="P3" s="246"/>
      <c r="Q3" s="244"/>
      <c r="R3" s="244"/>
      <c r="S3" s="237"/>
    </row>
    <row r="4" spans="1:19" s="241" customFormat="1" ht="18" customHeight="1">
      <c r="A4" s="513" t="s">
        <v>71</v>
      </c>
      <c r="B4" s="504"/>
      <c r="C4" s="504"/>
      <c r="D4" s="512"/>
      <c r="E4" s="512"/>
      <c r="F4" s="512"/>
      <c r="G4" s="441"/>
      <c r="H4" s="613" t="s">
        <v>114</v>
      </c>
      <c r="I4" s="511"/>
      <c r="J4" s="239"/>
      <c r="K4" s="244"/>
      <c r="L4" s="239"/>
      <c r="M4" s="239"/>
      <c r="N4" s="245"/>
      <c r="O4" s="245"/>
      <c r="P4" s="246"/>
      <c r="Q4" s="244"/>
      <c r="R4" s="244"/>
      <c r="S4" s="237"/>
    </row>
    <row r="5" spans="1:18" s="241" customFormat="1" ht="18" customHeight="1">
      <c r="A5" s="511"/>
      <c r="B5" s="504"/>
      <c r="C5" s="504"/>
      <c r="D5" s="505"/>
      <c r="E5" s="505"/>
      <c r="F5" s="505"/>
      <c r="G5" s="505"/>
      <c r="H5" s="287"/>
      <c r="I5" s="504"/>
      <c r="J5" s="239"/>
      <c r="K5" s="244"/>
      <c r="L5" s="239"/>
      <c r="M5" s="239"/>
      <c r="N5" s="250"/>
      <c r="O5" s="240"/>
      <c r="P5" s="244"/>
      <c r="Q5" s="244"/>
      <c r="R5" s="244"/>
    </row>
    <row r="6" spans="1:1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  <c r="I6" s="514"/>
      <c r="J6" s="239"/>
      <c r="K6" s="244"/>
      <c r="L6" s="239"/>
      <c r="M6" s="239"/>
      <c r="N6" s="250"/>
      <c r="O6" s="240"/>
      <c r="P6" s="244"/>
      <c r="Q6" s="244"/>
      <c r="R6" s="244"/>
    </row>
    <row r="7" spans="1:17" ht="18" customHeight="1" thickBot="1">
      <c r="A7" s="514"/>
      <c r="B7" s="507"/>
      <c r="C7" s="515"/>
      <c r="D7" s="513"/>
      <c r="E7" s="513"/>
      <c r="F7" s="513"/>
      <c r="G7" s="513"/>
      <c r="H7" s="513"/>
      <c r="I7" s="514"/>
      <c r="J7" s="239"/>
      <c r="K7" s="255"/>
      <c r="L7" s="239"/>
      <c r="M7" s="239"/>
      <c r="P7" s="239"/>
      <c r="Q7" s="239"/>
    </row>
    <row r="8" spans="1:71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  <c r="I8" s="527"/>
      <c r="J8" s="239"/>
      <c r="K8" s="239"/>
      <c r="L8" s="239"/>
      <c r="M8" s="239"/>
      <c r="N8" s="239"/>
      <c r="O8" s="243"/>
      <c r="P8" s="239"/>
      <c r="Q8" s="239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</row>
    <row r="9" spans="1:71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  <c r="I9" s="527"/>
      <c r="J9" s="239"/>
      <c r="K9" s="241"/>
      <c r="L9" s="239"/>
      <c r="M9" s="239"/>
      <c r="N9" s="239"/>
      <c r="O9" s="237"/>
      <c r="P9" s="249"/>
      <c r="Q9" s="239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</row>
    <row r="10" spans="1:71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  <c r="I10" s="527"/>
      <c r="J10" s="239"/>
      <c r="K10" s="241"/>
      <c r="L10" s="239"/>
      <c r="M10" s="239"/>
      <c r="N10" s="248"/>
      <c r="O10" s="248"/>
      <c r="P10" s="249"/>
      <c r="Q10" s="239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</row>
    <row r="11" spans="1:71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  <c r="I11" s="527"/>
      <c r="J11" s="239"/>
      <c r="K11" s="251"/>
      <c r="L11" s="239"/>
      <c r="M11" s="239"/>
      <c r="N11" s="252"/>
      <c r="O11" s="251"/>
      <c r="P11" s="253"/>
      <c r="Q11" s="253"/>
      <c r="R11" s="254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</row>
    <row r="12" spans="1:71" s="257" customFormat="1" ht="18" customHeight="1">
      <c r="A12" s="515"/>
      <c r="B12" s="286"/>
      <c r="C12" s="286"/>
      <c r="D12" s="508"/>
      <c r="E12" s="508"/>
      <c r="F12" s="508"/>
      <c r="G12" s="286"/>
      <c r="H12" s="286"/>
      <c r="I12" s="527"/>
      <c r="J12" s="239"/>
      <c r="K12" s="251"/>
      <c r="L12" s="239"/>
      <c r="M12" s="239"/>
      <c r="N12" s="252"/>
      <c r="O12" s="251"/>
      <c r="P12" s="253"/>
      <c r="Q12" s="253"/>
      <c r="R12" s="254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</row>
    <row r="13" spans="1:71" s="257" customFormat="1" ht="18" customHeight="1">
      <c r="A13" s="524" t="s">
        <v>92</v>
      </c>
      <c r="B13" s="286"/>
      <c r="C13" s="286"/>
      <c r="D13" s="508"/>
      <c r="E13" s="508"/>
      <c r="F13" s="508"/>
      <c r="G13" s="1685"/>
      <c r="H13" s="1685"/>
      <c r="I13" s="527"/>
      <c r="J13" s="239"/>
      <c r="K13" s="251"/>
      <c r="L13" s="239"/>
      <c r="M13" s="239"/>
      <c r="N13" s="252"/>
      <c r="O13" s="251"/>
      <c r="P13" s="253"/>
      <c r="Q13" s="253"/>
      <c r="R13" s="254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</row>
    <row r="14" spans="1:71" s="257" customFormat="1" ht="15.75" customHeight="1" thickBot="1">
      <c r="A14" s="261" t="s">
        <v>28</v>
      </c>
      <c r="B14" s="286"/>
      <c r="C14" s="286"/>
      <c r="D14" s="286"/>
      <c r="E14" s="286"/>
      <c r="F14" s="286"/>
      <c r="G14" s="286"/>
      <c r="H14" s="286"/>
      <c r="I14" s="527"/>
      <c r="J14" s="239"/>
      <c r="K14" s="251"/>
      <c r="L14" s="239"/>
      <c r="M14" s="239"/>
      <c r="N14" s="252"/>
      <c r="O14" s="251"/>
      <c r="P14" s="253"/>
      <c r="Q14" s="253"/>
      <c r="R14" s="254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</row>
    <row r="15" spans="1:71" s="257" customFormat="1" ht="18" customHeight="1">
      <c r="A15" s="504"/>
      <c r="B15" s="722" t="s">
        <v>159</v>
      </c>
      <c r="C15" s="529" t="s">
        <v>160</v>
      </c>
      <c r="D15" s="266"/>
      <c r="E15" s="266"/>
      <c r="F15" s="266"/>
      <c r="G15" s="264"/>
      <c r="H15" s="528">
        <v>0</v>
      </c>
      <c r="I15" s="527"/>
      <c r="J15" s="266"/>
      <c r="K15" s="267"/>
      <c r="L15" s="266"/>
      <c r="M15" s="266"/>
      <c r="N15" s="268"/>
      <c r="O15" s="268"/>
      <c r="P15" s="268"/>
      <c r="Q15" s="267"/>
      <c r="R15" s="269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</row>
    <row r="16" spans="1:48" s="273" customFormat="1" ht="18" customHeight="1">
      <c r="A16" s="239"/>
      <c r="B16" s="726">
        <v>12</v>
      </c>
      <c r="C16" s="272" t="s">
        <v>216</v>
      </c>
      <c r="D16" s="292"/>
      <c r="E16" s="292"/>
      <c r="F16" s="292"/>
      <c r="G16" s="264"/>
      <c r="H16" s="271">
        <v>0</v>
      </c>
      <c r="I16"/>
      <c r="J16" s="266"/>
      <c r="K16" s="268"/>
      <c r="L16" s="266"/>
      <c r="M16" s="266"/>
      <c r="N16" s="264"/>
      <c r="O16" s="264"/>
      <c r="P16" s="264"/>
      <c r="Q16" s="264"/>
      <c r="R16" s="264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</row>
    <row r="17" spans="1:48" s="276" customFormat="1" ht="18" customHeight="1">
      <c r="A17" s="239"/>
      <c r="B17" s="725" t="s">
        <v>211</v>
      </c>
      <c r="C17" s="272" t="s">
        <v>212</v>
      </c>
      <c r="D17" s="292"/>
      <c r="E17" s="292"/>
      <c r="F17" s="292"/>
      <c r="G17" s="274"/>
      <c r="H17" s="479">
        <v>10.6</v>
      </c>
      <c r="I17"/>
      <c r="J17" s="266"/>
      <c r="K17" s="268"/>
      <c r="L17" s="266"/>
      <c r="M17" s="266"/>
      <c r="N17" s="264"/>
      <c r="O17" s="264"/>
      <c r="P17" s="264"/>
      <c r="Q17" s="264"/>
      <c r="R17" s="264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</row>
    <row r="18" spans="1:4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4.9</v>
      </c>
      <c r="I18"/>
      <c r="J18" s="266"/>
      <c r="K18" s="268"/>
      <c r="L18" s="266"/>
      <c r="M18" s="266"/>
      <c r="N18" s="264"/>
      <c r="O18" s="264"/>
      <c r="P18" s="264"/>
      <c r="Q18" s="264"/>
      <c r="R18" s="264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</row>
    <row r="19" spans="1:4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15.5</v>
      </c>
      <c r="I19"/>
      <c r="J19" s="266"/>
      <c r="K19" s="268"/>
      <c r="L19" s="266"/>
      <c r="M19" s="266"/>
      <c r="N19" s="286"/>
      <c r="O19" s="286"/>
      <c r="P19" s="286"/>
      <c r="Q19" s="286"/>
      <c r="R19" s="286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</row>
    <row r="20" spans="1:45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/>
      <c r="J20" s="239"/>
      <c r="K20" s="251"/>
      <c r="L20" s="239"/>
      <c r="M20" s="292"/>
      <c r="N20" s="260"/>
      <c r="O20" s="260"/>
      <c r="P20" s="260"/>
      <c r="Q20" s="260"/>
      <c r="R20" s="260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</row>
    <row r="21" spans="1:45" s="294" customFormat="1" ht="4.5" customHeight="1">
      <c r="A21" s="261"/>
      <c r="B21" s="261"/>
      <c r="C21" s="261"/>
      <c r="D21" s="261"/>
      <c r="E21" s="261"/>
      <c r="F21" s="261"/>
      <c r="G21" s="261"/>
      <c r="H21" s="261"/>
      <c r="I21"/>
      <c r="J21" s="239"/>
      <c r="K21" s="295"/>
      <c r="L21" s="239"/>
      <c r="M21" s="292"/>
      <c r="N21" s="296"/>
      <c r="O21" s="292"/>
      <c r="P21" s="297"/>
      <c r="Q21" s="297"/>
      <c r="R21" s="298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</row>
    <row r="22" spans="9:45" s="241" customFormat="1" ht="18" customHeight="1">
      <c r="I22"/>
      <c r="J22" s="247"/>
      <c r="K22" s="251"/>
      <c r="L22" s="247"/>
      <c r="M22" s="265"/>
      <c r="N22" s="305"/>
      <c r="O22" s="265"/>
      <c r="P22" s="306"/>
      <c r="Q22" s="306"/>
      <c r="R22" s="307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</row>
    <row r="23" spans="9:31" s="241" customFormat="1" ht="18" customHeight="1" thickBot="1">
      <c r="I23"/>
      <c r="J23" s="265"/>
      <c r="K23" s="312"/>
      <c r="L23" s="265"/>
      <c r="M23" s="265"/>
      <c r="N23" s="312"/>
      <c r="O23" s="312"/>
      <c r="P23" s="312"/>
      <c r="Q23" s="312"/>
      <c r="R23" s="312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</row>
    <row r="24" spans="1:31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45.105</v>
      </c>
      <c r="G24" s="963"/>
      <c r="H24" s="816">
        <v>15.5</v>
      </c>
      <c r="I24"/>
      <c r="J24" s="265"/>
      <c r="K24" s="312"/>
      <c r="L24" s="265"/>
      <c r="M24" s="265"/>
      <c r="N24" s="312"/>
      <c r="O24" s="312"/>
      <c r="P24" s="312"/>
      <c r="Q24" s="312"/>
      <c r="R24" s="312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</row>
    <row r="25" spans="1:20" s="241" customFormat="1" ht="18" customHeight="1">
      <c r="A25" s="251"/>
      <c r="B25" s="256">
        <v>15</v>
      </c>
      <c r="C25" s="308" t="s">
        <v>166</v>
      </c>
      <c r="D25" s="308"/>
      <c r="E25" s="308"/>
      <c r="F25" s="1014"/>
      <c r="G25" s="617"/>
      <c r="H25" s="1014"/>
      <c r="I25"/>
      <c r="J25" s="247"/>
      <c r="K25" s="251"/>
      <c r="L25" s="247"/>
      <c r="M25" s="265"/>
      <c r="N25" s="312"/>
      <c r="O25" s="312"/>
      <c r="P25" s="312"/>
      <c r="Q25" s="312"/>
      <c r="R25" s="312"/>
      <c r="S25" s="249"/>
      <c r="T25" s="249"/>
    </row>
    <row r="26" spans="1:75" s="257" customFormat="1" ht="18" customHeight="1" thickBot="1">
      <c r="A26" s="251"/>
      <c r="B26" s="313"/>
      <c r="C26" s="314" t="s">
        <v>167</v>
      </c>
      <c r="D26" s="1002">
        <v>247.394</v>
      </c>
      <c r="E26" s="1002">
        <v>247.394</v>
      </c>
      <c r="F26" s="1012"/>
      <c r="G26" s="862">
        <v>454.457</v>
      </c>
      <c r="H26" s="1013"/>
      <c r="I26"/>
      <c r="J26" s="292"/>
      <c r="K26" s="312"/>
      <c r="L26" s="292"/>
      <c r="M26" s="292"/>
      <c r="N26" s="312"/>
      <c r="O26" s="312"/>
      <c r="P26" s="312"/>
      <c r="Q26" s="312"/>
      <c r="R26" s="312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</row>
    <row r="27" spans="1:75" s="257" customFormat="1" ht="18" customHeight="1">
      <c r="A27" s="251"/>
      <c r="B27" s="256">
        <v>20</v>
      </c>
      <c r="C27" s="342" t="s">
        <v>168</v>
      </c>
      <c r="D27" s="548">
        <v>107.715</v>
      </c>
      <c r="E27" s="548">
        <v>89.119</v>
      </c>
      <c r="F27" s="548">
        <v>18.596</v>
      </c>
      <c r="G27" s="817">
        <v>47.5</v>
      </c>
      <c r="H27" s="617">
        <v>22.9</v>
      </c>
      <c r="I27"/>
      <c r="J27" s="292"/>
      <c r="K27" s="312"/>
      <c r="L27" s="292"/>
      <c r="M27" s="292"/>
      <c r="N27" s="312"/>
      <c r="O27" s="312"/>
      <c r="P27" s="312"/>
      <c r="Q27" s="312"/>
      <c r="R27" s="312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</row>
    <row r="28" spans="1:20" s="257" customFormat="1" ht="18" customHeight="1">
      <c r="A28" s="254"/>
      <c r="B28" s="323">
        <v>25</v>
      </c>
      <c r="C28" s="346" t="s">
        <v>169</v>
      </c>
      <c r="D28" s="740">
        <v>69.065</v>
      </c>
      <c r="E28" s="740">
        <v>52.38</v>
      </c>
      <c r="F28" s="740">
        <v>16.685</v>
      </c>
      <c r="G28" s="815">
        <v>45.3</v>
      </c>
      <c r="H28" s="815">
        <v>22.6</v>
      </c>
      <c r="I28"/>
      <c r="J28" s="239"/>
      <c r="K28" s="251"/>
      <c r="L28" s="239"/>
      <c r="M28" s="292"/>
      <c r="N28" s="312"/>
      <c r="O28" s="312"/>
      <c r="P28" s="312"/>
      <c r="Q28" s="312"/>
      <c r="R28" s="312"/>
      <c r="S28" s="273"/>
      <c r="T28" s="273"/>
    </row>
    <row r="29" spans="1:20" s="241" customFormat="1" ht="18" customHeight="1">
      <c r="A29" s="254"/>
      <c r="B29" s="323">
        <v>200</v>
      </c>
      <c r="C29" s="346" t="s">
        <v>170</v>
      </c>
      <c r="D29" s="740">
        <v>18.596</v>
      </c>
      <c r="E29" s="979"/>
      <c r="F29" s="740">
        <v>18.596</v>
      </c>
      <c r="G29" s="545"/>
      <c r="H29" s="804">
        <v>22.9</v>
      </c>
      <c r="I29"/>
      <c r="J29" s="247"/>
      <c r="K29" s="251"/>
      <c r="L29" s="247"/>
      <c r="M29" s="265"/>
      <c r="N29" s="312"/>
      <c r="O29" s="339"/>
      <c r="P29" s="339"/>
      <c r="Q29" s="339"/>
      <c r="R29" s="312"/>
      <c r="S29" s="249"/>
      <c r="T29" s="249"/>
    </row>
    <row r="30" spans="1:20" s="241" customFormat="1" ht="18" customHeight="1" thickBot="1">
      <c r="A30" s="254"/>
      <c r="B30" s="330">
        <v>205</v>
      </c>
      <c r="C30" s="418" t="s">
        <v>171</v>
      </c>
      <c r="D30" s="914">
        <v>16.685</v>
      </c>
      <c r="E30" s="980"/>
      <c r="F30" s="914">
        <v>16.685</v>
      </c>
      <c r="G30" s="741"/>
      <c r="H30" s="935">
        <v>22.6</v>
      </c>
      <c r="I30"/>
      <c r="J30" s="247"/>
      <c r="K30" s="251"/>
      <c r="L30" s="247"/>
      <c r="M30" s="265"/>
      <c r="N30" s="312"/>
      <c r="O30" s="339"/>
      <c r="P30" s="339"/>
      <c r="Q30" s="339"/>
      <c r="R30" s="312"/>
      <c r="S30" s="249"/>
      <c r="T30" s="249"/>
    </row>
    <row r="31" spans="1:20" s="241" customFormat="1" ht="18" customHeight="1" thickBot="1">
      <c r="A31" s="251"/>
      <c r="B31" s="335">
        <v>100</v>
      </c>
      <c r="C31" s="354" t="s">
        <v>172</v>
      </c>
      <c r="D31" s="742">
        <v>5.626</v>
      </c>
      <c r="E31" s="742">
        <v>5.626</v>
      </c>
      <c r="F31" s="866" t="s">
        <v>173</v>
      </c>
      <c r="G31" s="986" t="s">
        <v>173</v>
      </c>
      <c r="H31" s="816"/>
      <c r="I31"/>
      <c r="J31" s="247"/>
      <c r="K31" s="251"/>
      <c r="L31" s="247"/>
      <c r="M31" s="265"/>
      <c r="N31" s="312"/>
      <c r="O31" s="339"/>
      <c r="P31" s="339"/>
      <c r="Q31" s="339"/>
      <c r="R31" s="312"/>
      <c r="S31" s="249"/>
      <c r="T31" s="249"/>
    </row>
    <row r="32" spans="1:20" s="257" customFormat="1" ht="18" customHeight="1" thickBot="1">
      <c r="A32" s="251"/>
      <c r="B32" s="335">
        <v>991</v>
      </c>
      <c r="C32" s="354" t="s">
        <v>174</v>
      </c>
      <c r="D32" s="742">
        <v>360.735</v>
      </c>
      <c r="E32" s="742">
        <v>342.139</v>
      </c>
      <c r="F32" s="742">
        <v>63.70099999999999</v>
      </c>
      <c r="G32" s="816">
        <v>501.957</v>
      </c>
      <c r="H32" s="816">
        <v>38.4</v>
      </c>
      <c r="I32"/>
      <c r="J32" s="239"/>
      <c r="K32" s="254"/>
      <c r="L32" s="239"/>
      <c r="M32" s="292"/>
      <c r="N32" s="349"/>
      <c r="O32" s="350"/>
      <c r="P32" s="350"/>
      <c r="Q32" s="350"/>
      <c r="R32" s="349"/>
      <c r="S32" s="273"/>
      <c r="T32" s="273"/>
    </row>
    <row r="33" spans="1:20" s="257" customFormat="1" ht="18" customHeight="1">
      <c r="A33" s="251"/>
      <c r="B33" s="299">
        <v>30</v>
      </c>
      <c r="C33" s="342" t="s">
        <v>175</v>
      </c>
      <c r="D33" s="548">
        <v>79.411</v>
      </c>
      <c r="E33" s="548">
        <v>75.597</v>
      </c>
      <c r="F33" s="548">
        <v>3.814</v>
      </c>
      <c r="G33" s="817">
        <v>105.3</v>
      </c>
      <c r="H33" s="838">
        <v>3.2</v>
      </c>
      <c r="I33"/>
      <c r="J33" s="239"/>
      <c r="K33" s="254"/>
      <c r="L33" s="239"/>
      <c r="M33" s="292"/>
      <c r="N33" s="349"/>
      <c r="O33" s="350"/>
      <c r="P33" s="350"/>
      <c r="Q33" s="350"/>
      <c r="R33" s="349"/>
      <c r="S33" s="273"/>
      <c r="T33" s="273"/>
    </row>
    <row r="34" spans="1:20" s="257" customFormat="1" ht="18" customHeight="1">
      <c r="A34" s="254"/>
      <c r="B34" s="323">
        <v>35</v>
      </c>
      <c r="C34" s="346" t="s">
        <v>176</v>
      </c>
      <c r="D34" s="740">
        <v>74.271</v>
      </c>
      <c r="E34" s="740">
        <v>70.815</v>
      </c>
      <c r="F34" s="740">
        <v>3.456</v>
      </c>
      <c r="G34" s="815">
        <v>100.1</v>
      </c>
      <c r="H34" s="864">
        <v>2.7</v>
      </c>
      <c r="I34"/>
      <c r="J34" s="239"/>
      <c r="K34" s="254"/>
      <c r="L34" s="239"/>
      <c r="M34" s="292"/>
      <c r="N34" s="349"/>
      <c r="O34" s="350"/>
      <c r="P34" s="350"/>
      <c r="Q34" s="350"/>
      <c r="R34" s="349"/>
      <c r="S34" s="273"/>
      <c r="T34" s="273"/>
    </row>
    <row r="35" spans="1:20" s="241" customFormat="1" ht="18" customHeight="1">
      <c r="A35" s="254"/>
      <c r="B35" s="323">
        <v>300</v>
      </c>
      <c r="C35" s="346" t="s">
        <v>170</v>
      </c>
      <c r="D35" s="740">
        <v>3.814</v>
      </c>
      <c r="E35" s="979"/>
      <c r="F35" s="740">
        <v>3.814</v>
      </c>
      <c r="G35" s="545"/>
      <c r="H35" s="808">
        <v>3.2</v>
      </c>
      <c r="I35"/>
      <c r="J35" s="247"/>
      <c r="K35" s="251"/>
      <c r="L35" s="247"/>
      <c r="M35" s="265"/>
      <c r="N35" s="312"/>
      <c r="O35" s="339"/>
      <c r="P35" s="339"/>
      <c r="Q35" s="339"/>
      <c r="R35" s="312"/>
      <c r="S35" s="249"/>
      <c r="T35" s="249"/>
    </row>
    <row r="36" spans="1:20" s="241" customFormat="1" ht="18" customHeight="1" thickBot="1">
      <c r="A36" s="254"/>
      <c r="B36" s="330">
        <v>305</v>
      </c>
      <c r="C36" s="418" t="s">
        <v>171</v>
      </c>
      <c r="D36" s="914">
        <v>3.456</v>
      </c>
      <c r="E36" s="980"/>
      <c r="F36" s="914">
        <v>3.456</v>
      </c>
      <c r="G36" s="741"/>
      <c r="H36" s="809">
        <v>2.7</v>
      </c>
      <c r="I36"/>
      <c r="J36" s="247"/>
      <c r="K36" s="251"/>
      <c r="L36" s="247"/>
      <c r="M36" s="265"/>
      <c r="N36" s="312"/>
      <c r="O36" s="339"/>
      <c r="P36" s="339"/>
      <c r="Q36" s="339"/>
      <c r="R36" s="312"/>
      <c r="S36" s="249"/>
      <c r="T36" s="249"/>
    </row>
    <row r="37" spans="1:20" s="241" customFormat="1" ht="18" customHeight="1" thickBot="1">
      <c r="A37" s="251"/>
      <c r="B37" s="335">
        <v>40</v>
      </c>
      <c r="C37" s="354" t="s">
        <v>177</v>
      </c>
      <c r="D37" s="742">
        <v>1.388</v>
      </c>
      <c r="E37" s="742">
        <v>1.388</v>
      </c>
      <c r="F37" s="866" t="s">
        <v>173</v>
      </c>
      <c r="G37" s="986" t="s">
        <v>173</v>
      </c>
      <c r="H37" s="866"/>
      <c r="I37"/>
      <c r="J37" s="247"/>
      <c r="K37" s="251"/>
      <c r="L37" s="247"/>
      <c r="M37" s="265"/>
      <c r="N37" s="312"/>
      <c r="O37" s="339"/>
      <c r="P37" s="339"/>
      <c r="Q37" s="339"/>
      <c r="R37" s="312"/>
      <c r="S37" s="249"/>
      <c r="T37" s="249"/>
    </row>
    <row r="38" spans="1:20" s="241" customFormat="1" ht="18" customHeight="1">
      <c r="A38" s="251"/>
      <c r="B38" s="299">
        <v>50</v>
      </c>
      <c r="C38" s="342" t="s">
        <v>178</v>
      </c>
      <c r="D38" s="548">
        <v>279.93600000000004</v>
      </c>
      <c r="E38" s="548">
        <v>265.15400000000005</v>
      </c>
      <c r="F38" s="548">
        <v>59.88699999999999</v>
      </c>
      <c r="G38" s="817">
        <v>396.657</v>
      </c>
      <c r="H38" s="839">
        <v>35.2</v>
      </c>
      <c r="I38"/>
      <c r="J38" s="247"/>
      <c r="K38" s="251"/>
      <c r="L38" s="247"/>
      <c r="M38" s="265"/>
      <c r="N38" s="312"/>
      <c r="O38" s="339"/>
      <c r="P38" s="339"/>
      <c r="Q38" s="339"/>
      <c r="R38" s="312"/>
      <c r="S38" s="249"/>
      <c r="T38" s="249"/>
    </row>
    <row r="39" spans="1:20" s="241" customFormat="1" ht="18" customHeight="1">
      <c r="A39" s="251"/>
      <c r="B39" s="356">
        <v>53</v>
      </c>
      <c r="C39" s="357" t="s">
        <v>179</v>
      </c>
      <c r="D39" s="912">
        <v>31.498300000000008</v>
      </c>
      <c r="E39" s="912">
        <v>31.498300000000008</v>
      </c>
      <c r="F39" s="972" t="s">
        <v>173</v>
      </c>
      <c r="G39" s="818">
        <v>108.3925</v>
      </c>
      <c r="H39" s="987"/>
      <c r="I39"/>
      <c r="J39" s="247"/>
      <c r="K39" s="251"/>
      <c r="L39" s="247"/>
      <c r="M39" s="265"/>
      <c r="N39" s="312"/>
      <c r="O39" s="339"/>
      <c r="P39" s="339"/>
      <c r="Q39" s="339"/>
      <c r="R39" s="312"/>
      <c r="S39" s="249"/>
      <c r="T39" s="249"/>
    </row>
    <row r="40" spans="1:20" s="241" customFormat="1" ht="18" customHeight="1">
      <c r="A40" s="251"/>
      <c r="B40" s="356">
        <v>55</v>
      </c>
      <c r="C40" s="357" t="s">
        <v>180</v>
      </c>
      <c r="D40" s="912">
        <v>2.7124</v>
      </c>
      <c r="E40" s="912">
        <v>2.7124</v>
      </c>
      <c r="F40" s="972" t="s">
        <v>173</v>
      </c>
      <c r="G40" s="760">
        <v>1.5972</v>
      </c>
      <c r="H40" s="867"/>
      <c r="I40"/>
      <c r="J40" s="247"/>
      <c r="K40" s="251"/>
      <c r="L40" s="247"/>
      <c r="M40" s="265"/>
      <c r="N40" s="312"/>
      <c r="O40" s="339"/>
      <c r="P40" s="339"/>
      <c r="Q40" s="339"/>
      <c r="R40" s="312"/>
      <c r="S40" s="249"/>
      <c r="T40" s="249"/>
    </row>
    <row r="41" spans="1:20" s="257" customFormat="1" ht="18" customHeight="1">
      <c r="A41" s="251"/>
      <c r="B41" s="356">
        <v>65</v>
      </c>
      <c r="C41" s="357" t="s">
        <v>181</v>
      </c>
      <c r="D41" s="962"/>
      <c r="E41" s="915">
        <v>45.105</v>
      </c>
      <c r="F41" s="962"/>
      <c r="G41" s="818">
        <v>15.5</v>
      </c>
      <c r="H41" s="867"/>
      <c r="I41"/>
      <c r="J41" s="239"/>
      <c r="K41" s="254"/>
      <c r="L41" s="239"/>
      <c r="M41" s="292"/>
      <c r="N41" s="349"/>
      <c r="O41" s="350"/>
      <c r="P41" s="350"/>
      <c r="Q41" s="350"/>
      <c r="R41" s="349"/>
      <c r="S41" s="273"/>
      <c r="T41" s="273"/>
    </row>
    <row r="42" spans="1:43" s="257" customFormat="1" ht="18" customHeight="1">
      <c r="A42" s="251"/>
      <c r="B42" s="356">
        <v>70</v>
      </c>
      <c r="C42" s="357" t="s">
        <v>182</v>
      </c>
      <c r="D42" s="912">
        <v>245.72530000000006</v>
      </c>
      <c r="E42" s="912">
        <v>185.83830000000006</v>
      </c>
      <c r="F42" s="912">
        <v>59.88699999999999</v>
      </c>
      <c r="G42" s="818">
        <v>271.1673</v>
      </c>
      <c r="H42" s="760">
        <v>35.2</v>
      </c>
      <c r="I42"/>
      <c r="J42" s="292"/>
      <c r="K42" s="349"/>
      <c r="L42" s="292"/>
      <c r="M42" s="292"/>
      <c r="N42" s="349"/>
      <c r="O42" s="350"/>
      <c r="P42" s="350"/>
      <c r="Q42" s="350"/>
      <c r="R42" s="349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</row>
    <row r="43" spans="1:37" s="257" customFormat="1" ht="18" customHeight="1" thickBot="1">
      <c r="A43" s="254"/>
      <c r="B43" s="365">
        <v>73</v>
      </c>
      <c r="C43" s="366" t="s">
        <v>183</v>
      </c>
      <c r="D43" s="913">
        <v>59.88699999999999</v>
      </c>
      <c r="E43" s="1005"/>
      <c r="F43" s="913">
        <v>59.88699999999999</v>
      </c>
      <c r="G43" s="623"/>
      <c r="H43" s="761">
        <v>35</v>
      </c>
      <c r="I43"/>
      <c r="J43" s="292"/>
      <c r="K43" s="349"/>
      <c r="L43" s="292"/>
      <c r="M43" s="292"/>
      <c r="N43" s="349"/>
      <c r="O43" s="350"/>
      <c r="P43" s="350"/>
      <c r="Q43" s="350"/>
      <c r="R43" s="349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</row>
    <row r="44" spans="1:20" s="257" customFormat="1" ht="18" customHeight="1">
      <c r="A44" s="254"/>
      <c r="B44" s="370"/>
      <c r="C44" s="252"/>
      <c r="D44" s="525"/>
      <c r="E44" s="525"/>
      <c r="F44" s="525"/>
      <c r="G44" s="487"/>
      <c r="H44" s="350"/>
      <c r="I44"/>
      <c r="J44" s="292"/>
      <c r="K44" s="349"/>
      <c r="L44" s="292"/>
      <c r="M44" s="292"/>
      <c r="N44" s="349"/>
      <c r="O44" s="350"/>
      <c r="P44" s="350"/>
      <c r="Q44" s="350"/>
      <c r="R44" s="349"/>
      <c r="S44" s="273"/>
      <c r="T44" s="273"/>
    </row>
    <row r="45" spans="1:20" s="241" customFormat="1" ht="18" customHeight="1">
      <c r="A45" s="251" t="s">
        <v>184</v>
      </c>
      <c r="B45" s="260"/>
      <c r="C45" s="307"/>
      <c r="D45" s="526"/>
      <c r="E45" s="526"/>
      <c r="F45" s="526"/>
      <c r="G45" s="487"/>
      <c r="H45" s="350"/>
      <c r="I45"/>
      <c r="J45" s="247"/>
      <c r="K45" s="251"/>
      <c r="L45" s="247"/>
      <c r="M45" s="265"/>
      <c r="N45" s="312"/>
      <c r="O45" s="339"/>
      <c r="P45" s="339"/>
      <c r="Q45" s="339"/>
      <c r="R45" s="312"/>
      <c r="S45" s="249"/>
      <c r="T45" s="249"/>
    </row>
    <row r="46" spans="1:20" s="241" customFormat="1" ht="18" customHeight="1" thickBot="1">
      <c r="A46" s="349"/>
      <c r="B46" s="370"/>
      <c r="C46" s="252"/>
      <c r="D46" s="525"/>
      <c r="E46" s="525"/>
      <c r="F46" s="525"/>
      <c r="G46" s="487"/>
      <c r="H46" s="350"/>
      <c r="I46"/>
      <c r="J46" s="247"/>
      <c r="K46" s="251"/>
      <c r="L46" s="247"/>
      <c r="M46" s="265"/>
      <c r="N46" s="312"/>
      <c r="O46" s="339"/>
      <c r="P46" s="339"/>
      <c r="Q46" s="339"/>
      <c r="R46" s="312"/>
      <c r="S46" s="249"/>
      <c r="T46" s="249"/>
    </row>
    <row r="47" spans="1:20" s="241" customFormat="1" ht="18" customHeight="1">
      <c r="A47" s="251"/>
      <c r="B47" s="299">
        <v>45</v>
      </c>
      <c r="C47" s="342" t="s">
        <v>185</v>
      </c>
      <c r="D47" s="503">
        <v>-4.238</v>
      </c>
      <c r="E47" s="503">
        <v>-4.238</v>
      </c>
      <c r="F47" s="738" t="s">
        <v>173</v>
      </c>
      <c r="G47" s="683" t="s">
        <v>173</v>
      </c>
      <c r="H47" s="372">
        <v>0</v>
      </c>
      <c r="I47"/>
      <c r="J47" s="247"/>
      <c r="K47" s="251"/>
      <c r="L47" s="247"/>
      <c r="M47" s="265"/>
      <c r="N47" s="312"/>
      <c r="O47" s="339"/>
      <c r="P47" s="339"/>
      <c r="Q47" s="339"/>
      <c r="R47" s="312"/>
      <c r="S47" s="249"/>
      <c r="T47" s="249"/>
    </row>
    <row r="48" spans="1:20" s="257" customFormat="1" ht="18" customHeight="1">
      <c r="A48" s="251"/>
      <c r="B48" s="356">
        <v>80</v>
      </c>
      <c r="C48" s="375" t="s">
        <v>188</v>
      </c>
      <c r="D48" s="493">
        <v>0.8837520004572473</v>
      </c>
      <c r="E48" s="493">
        <v>0.9330200562691868</v>
      </c>
      <c r="F48" s="737" t="s">
        <v>173</v>
      </c>
      <c r="G48" s="640">
        <v>1.1457178368212335</v>
      </c>
      <c r="H48" s="641">
        <v>0.44034090909090906</v>
      </c>
      <c r="I48"/>
      <c r="J48" s="239"/>
      <c r="K48" s="254"/>
      <c r="L48" s="239"/>
      <c r="M48" s="292"/>
      <c r="N48" s="349"/>
      <c r="O48" s="350"/>
      <c r="P48" s="350"/>
      <c r="Q48" s="350"/>
      <c r="R48" s="349"/>
      <c r="S48" s="273"/>
      <c r="T48" s="273"/>
    </row>
    <row r="49" spans="1:20" s="257" customFormat="1" ht="19.5" customHeight="1" thickBot="1">
      <c r="A49" s="251"/>
      <c r="B49" s="259">
        <v>90</v>
      </c>
      <c r="C49" s="376" t="s">
        <v>189</v>
      </c>
      <c r="D49" s="488">
        <f>+D42/D51*1000</f>
        <v>4.096923872086433</v>
      </c>
      <c r="E49" s="488">
        <f>+E42/E51*1000</f>
        <v>3.0984410950681927</v>
      </c>
      <c r="F49" s="488">
        <f>+F42/F51*1000</f>
        <v>0.9984827770182398</v>
      </c>
      <c r="G49" s="618">
        <v>4.521112741338491</v>
      </c>
      <c r="H49" s="378">
        <v>0.586881856680783</v>
      </c>
      <c r="I49"/>
      <c r="J49" s="239"/>
      <c r="K49" s="254"/>
      <c r="L49" s="239"/>
      <c r="M49" s="292"/>
      <c r="N49" s="349"/>
      <c r="O49" s="350"/>
      <c r="P49" s="350"/>
      <c r="Q49" s="350"/>
      <c r="R49" s="349"/>
      <c r="S49" s="273"/>
      <c r="T49" s="273"/>
    </row>
    <row r="50" spans="1:20" s="257" customFormat="1" ht="18" customHeight="1">
      <c r="A50" s="254"/>
      <c r="B50" s="286"/>
      <c r="C50" s="588" t="s">
        <v>190</v>
      </c>
      <c r="D50" s="252"/>
      <c r="E50" s="252"/>
      <c r="F50" s="252"/>
      <c r="G50" s="487"/>
      <c r="H50" s="350"/>
      <c r="I50"/>
      <c r="J50" s="292"/>
      <c r="K50" s="349"/>
      <c r="L50" s="292"/>
      <c r="M50" s="292"/>
      <c r="N50" s="349"/>
      <c r="O50" s="350"/>
      <c r="P50" s="350"/>
      <c r="Q50" s="350"/>
      <c r="R50" s="349"/>
      <c r="S50" s="273"/>
      <c r="T50" s="273"/>
    </row>
    <row r="51" spans="1:20" s="257" customFormat="1" ht="19.5" customHeight="1">
      <c r="A51" s="254"/>
      <c r="B51" s="286"/>
      <c r="C51" s="524" t="s">
        <v>83</v>
      </c>
      <c r="D51" s="612">
        <v>59978</v>
      </c>
      <c r="E51" s="755">
        <v>59978</v>
      </c>
      <c r="F51" s="755">
        <v>59978</v>
      </c>
      <c r="G51" s="755">
        <v>59978</v>
      </c>
      <c r="H51" s="755">
        <v>59978</v>
      </c>
      <c r="I51"/>
      <c r="J51" s="239"/>
      <c r="K51" s="239"/>
      <c r="L51" s="239"/>
      <c r="M51" s="292"/>
      <c r="N51" s="292"/>
      <c r="O51" s="292"/>
      <c r="P51" s="292"/>
      <c r="Q51" s="292"/>
      <c r="R51" s="292"/>
      <c r="S51" s="273"/>
      <c r="T51" s="273"/>
    </row>
    <row r="52" spans="1:20" ht="19.5" customHeight="1">
      <c r="A52" s="254"/>
      <c r="B52" s="264"/>
      <c r="C52" s="513" t="s">
        <v>195</v>
      </c>
      <c r="G52" s="268"/>
      <c r="H52" s="286"/>
      <c r="I52" s="386"/>
      <c r="J52" s="254"/>
      <c r="K52" s="254"/>
      <c r="L52" s="239"/>
      <c r="M52" s="292"/>
      <c r="N52" s="387"/>
      <c r="O52" s="382"/>
      <c r="P52" s="298"/>
      <c r="Q52" s="349"/>
      <c r="R52" s="349"/>
      <c r="S52" s="388"/>
      <c r="T52" s="388"/>
    </row>
    <row r="53" spans="1:20" ht="19.5" customHeight="1">
      <c r="A53" s="254"/>
      <c r="B53" s="530"/>
      <c r="D53" s="514"/>
      <c r="E53" s="514"/>
      <c r="F53" s="514"/>
      <c r="G53" s="514"/>
      <c r="H53" s="390"/>
      <c r="I53" s="239"/>
      <c r="J53" s="254"/>
      <c r="K53" s="254"/>
      <c r="L53" s="384"/>
      <c r="M53" s="349"/>
      <c r="N53" s="349"/>
      <c r="O53" s="349"/>
      <c r="P53" s="349"/>
      <c r="Q53" s="349"/>
      <c r="R53" s="349"/>
      <c r="S53" s="388"/>
      <c r="T53" s="388"/>
    </row>
    <row r="54" spans="1:20" ht="19.5" customHeight="1">
      <c r="A54" s="241"/>
      <c r="B54" s="527"/>
      <c r="C54" s="527"/>
      <c r="D54" s="527"/>
      <c r="E54" s="527"/>
      <c r="F54" s="527"/>
      <c r="G54" s="527"/>
      <c r="H54" s="527"/>
      <c r="I54" s="239"/>
      <c r="L54" s="393"/>
      <c r="M54" s="349"/>
      <c r="N54" s="388"/>
      <c r="O54" s="388"/>
      <c r="P54" s="388"/>
      <c r="Q54" s="388"/>
      <c r="R54" s="388"/>
      <c r="S54" s="388"/>
      <c r="T54" s="388"/>
    </row>
    <row r="55" spans="1:20" ht="19.5" customHeight="1">
      <c r="A55" s="266"/>
      <c r="B55" s="286"/>
      <c r="C55" s="403"/>
      <c r="D55" s="403"/>
      <c r="E55" s="403"/>
      <c r="F55" s="403"/>
      <c r="G55" s="268"/>
      <c r="H55" s="424"/>
      <c r="I55" s="239"/>
      <c r="L55" s="393"/>
      <c r="M55" s="349"/>
      <c r="N55" s="388"/>
      <c r="O55" s="388"/>
      <c r="P55" s="388"/>
      <c r="Q55" s="388"/>
      <c r="R55" s="388"/>
      <c r="S55" s="388"/>
      <c r="T55" s="388"/>
    </row>
    <row r="56" spans="1:20" ht="19.5" customHeight="1">
      <c r="A56" s="282"/>
      <c r="B56" s="395"/>
      <c r="C56" s="267"/>
      <c r="D56" s="403"/>
      <c r="E56" s="403"/>
      <c r="F56" s="403"/>
      <c r="G56" s="282"/>
      <c r="H56" s="267"/>
      <c r="I56" s="253"/>
      <c r="L56" s="393"/>
      <c r="M56" s="349"/>
      <c r="N56" s="388"/>
      <c r="O56" s="388"/>
      <c r="P56" s="388"/>
      <c r="Q56" s="388"/>
      <c r="R56" s="388"/>
      <c r="S56" s="388"/>
      <c r="T56" s="388"/>
    </row>
    <row r="57" spans="1:20" ht="19.5" customHeight="1">
      <c r="A57" s="267"/>
      <c r="B57" s="395"/>
      <c r="C57" s="282"/>
      <c r="D57" s="282"/>
      <c r="E57" s="282"/>
      <c r="F57" s="282"/>
      <c r="G57" s="282"/>
      <c r="H57" s="282"/>
      <c r="I57" s="267"/>
      <c r="L57" s="393"/>
      <c r="M57" s="349"/>
      <c r="N57" s="388"/>
      <c r="O57" s="388"/>
      <c r="P57" s="388"/>
      <c r="Q57" s="388"/>
      <c r="R57" s="388"/>
      <c r="S57" s="388"/>
      <c r="T57" s="388"/>
    </row>
    <row r="58" spans="1:20" ht="19.5" customHeight="1">
      <c r="A58" s="268"/>
      <c r="B58" s="286"/>
      <c r="C58" s="286"/>
      <c r="D58" s="286"/>
      <c r="E58" s="286"/>
      <c r="F58" s="286"/>
      <c r="G58" s="286"/>
      <c r="H58" s="286"/>
      <c r="I58" s="286"/>
      <c r="L58" s="393"/>
      <c r="M58" s="349"/>
      <c r="N58" s="388"/>
      <c r="O58" s="388"/>
      <c r="P58" s="388"/>
      <c r="Q58" s="388"/>
      <c r="R58" s="388"/>
      <c r="S58" s="388"/>
      <c r="T58" s="388"/>
    </row>
    <row r="59" spans="1:20" ht="19.5" customHeight="1">
      <c r="A59" s="268"/>
      <c r="B59" s="286"/>
      <c r="C59" s="286"/>
      <c r="D59" s="286"/>
      <c r="E59" s="286"/>
      <c r="F59" s="286"/>
      <c r="G59" s="286"/>
      <c r="H59" s="286"/>
      <c r="I59" s="286"/>
      <c r="L59" s="393"/>
      <c r="M59" s="349"/>
      <c r="N59" s="388"/>
      <c r="O59" s="388"/>
      <c r="P59" s="388"/>
      <c r="Q59" s="388"/>
      <c r="R59" s="388"/>
      <c r="S59" s="388"/>
      <c r="T59" s="388"/>
    </row>
    <row r="60" spans="1:20" ht="15.75">
      <c r="A60" s="268"/>
      <c r="B60" s="286"/>
      <c r="C60" s="286"/>
      <c r="D60" s="286"/>
      <c r="E60" s="286"/>
      <c r="F60" s="286"/>
      <c r="G60" s="286"/>
      <c r="H60" s="286"/>
      <c r="I60" s="286"/>
      <c r="L60" s="393"/>
      <c r="M60" s="349"/>
      <c r="N60" s="388"/>
      <c r="O60" s="388"/>
      <c r="P60" s="388"/>
      <c r="Q60" s="388"/>
      <c r="R60" s="388"/>
      <c r="S60" s="388"/>
      <c r="T60" s="388"/>
    </row>
    <row r="61" spans="1:20" ht="15.75">
      <c r="A61" s="268"/>
      <c r="B61" s="286"/>
      <c r="C61" s="286"/>
      <c r="D61" s="286"/>
      <c r="E61" s="286"/>
      <c r="F61" s="286"/>
      <c r="G61" s="286"/>
      <c r="H61" s="286"/>
      <c r="I61" s="286"/>
      <c r="L61" s="393"/>
      <c r="M61" s="349"/>
      <c r="N61" s="388"/>
      <c r="O61" s="388"/>
      <c r="P61" s="388"/>
      <c r="Q61" s="388"/>
      <c r="R61" s="388"/>
      <c r="S61" s="388"/>
      <c r="T61" s="388"/>
    </row>
    <row r="62" spans="1:20" ht="15.75">
      <c r="A62" s="282"/>
      <c r="B62" s="264"/>
      <c r="C62" s="268"/>
      <c r="D62" s="286"/>
      <c r="E62" s="286"/>
      <c r="F62" s="286"/>
      <c r="G62" s="286"/>
      <c r="H62" s="286"/>
      <c r="I62" s="286"/>
      <c r="L62" s="393"/>
      <c r="M62" s="349"/>
      <c r="N62" s="388"/>
      <c r="O62" s="388"/>
      <c r="P62" s="388"/>
      <c r="Q62" s="388"/>
      <c r="R62" s="388"/>
      <c r="S62" s="388"/>
      <c r="T62" s="388"/>
    </row>
    <row r="63" spans="1:20" ht="15.75">
      <c r="A63" s="267"/>
      <c r="B63" s="264"/>
      <c r="C63" s="268"/>
      <c r="D63" s="286"/>
      <c r="E63" s="286"/>
      <c r="F63" s="286"/>
      <c r="G63" s="286"/>
      <c r="H63" s="286"/>
      <c r="I63" s="286"/>
      <c r="L63" s="393"/>
      <c r="M63" s="349"/>
      <c r="N63" s="388"/>
      <c r="O63" s="388"/>
      <c r="P63" s="388"/>
      <c r="Q63" s="388"/>
      <c r="R63" s="388"/>
      <c r="S63" s="388"/>
      <c r="T63" s="388"/>
    </row>
    <row r="64" spans="1:20" ht="15.75">
      <c r="A64" s="397"/>
      <c r="B64" s="398"/>
      <c r="C64" s="296"/>
      <c r="D64" s="296"/>
      <c r="E64" s="296"/>
      <c r="F64" s="296"/>
      <c r="G64" s="266"/>
      <c r="H64" s="296"/>
      <c r="I64" s="296"/>
      <c r="L64" s="393"/>
      <c r="M64" s="349"/>
      <c r="N64" s="388"/>
      <c r="O64" s="388"/>
      <c r="P64" s="388"/>
      <c r="Q64" s="388"/>
      <c r="R64" s="388"/>
      <c r="S64" s="388"/>
      <c r="T64" s="388"/>
    </row>
    <row r="65" spans="1:20" ht="15.75">
      <c r="A65" s="282"/>
      <c r="B65" s="286"/>
      <c r="C65" s="399"/>
      <c r="D65" s="305"/>
      <c r="E65" s="305"/>
      <c r="F65" s="305"/>
      <c r="G65" s="266"/>
      <c r="H65" s="305"/>
      <c r="I65" s="305"/>
      <c r="L65" s="393"/>
      <c r="M65" s="349"/>
      <c r="N65" s="388"/>
      <c r="O65" s="388"/>
      <c r="P65" s="388"/>
      <c r="Q65" s="388"/>
      <c r="R65" s="388"/>
      <c r="S65" s="388"/>
      <c r="T65" s="388"/>
    </row>
    <row r="66" spans="1:20" ht="15.75">
      <c r="A66" s="282"/>
      <c r="B66" s="286"/>
      <c r="C66" s="282"/>
      <c r="D66" s="282"/>
      <c r="E66" s="282"/>
      <c r="F66" s="282"/>
      <c r="G66" s="266"/>
      <c r="H66" s="282"/>
      <c r="I66" s="282"/>
      <c r="L66" s="393"/>
      <c r="M66" s="349"/>
      <c r="N66" s="388"/>
      <c r="O66" s="388"/>
      <c r="P66" s="388"/>
      <c r="Q66" s="388"/>
      <c r="R66" s="388"/>
      <c r="S66" s="388"/>
      <c r="T66" s="388"/>
    </row>
    <row r="67" spans="1:20" ht="15.75">
      <c r="A67" s="400"/>
      <c r="B67" s="400"/>
      <c r="C67" s="400"/>
      <c r="D67" s="387"/>
      <c r="E67" s="387"/>
      <c r="F67" s="387"/>
      <c r="G67" s="387"/>
      <c r="H67" s="387"/>
      <c r="I67" s="400"/>
      <c r="L67" s="393"/>
      <c r="M67" s="349"/>
      <c r="N67" s="388"/>
      <c r="O67" s="388"/>
      <c r="P67" s="388"/>
      <c r="Q67" s="388"/>
      <c r="R67" s="388"/>
      <c r="S67" s="388"/>
      <c r="T67" s="388"/>
    </row>
    <row r="68" spans="1:20" ht="15.75">
      <c r="A68" s="400"/>
      <c r="B68" s="400"/>
      <c r="C68" s="400"/>
      <c r="D68" s="387"/>
      <c r="E68" s="387"/>
      <c r="F68" s="387"/>
      <c r="G68" s="387"/>
      <c r="H68" s="387"/>
      <c r="I68" s="400"/>
      <c r="L68" s="393"/>
      <c r="M68" s="349"/>
      <c r="N68" s="388"/>
      <c r="O68" s="388"/>
      <c r="P68" s="388"/>
      <c r="Q68" s="388"/>
      <c r="R68" s="388"/>
      <c r="S68" s="388"/>
      <c r="T68" s="388"/>
    </row>
    <row r="69" spans="1:20" ht="15.75">
      <c r="A69" s="400"/>
      <c r="B69" s="400"/>
      <c r="C69" s="400"/>
      <c r="D69" s="387"/>
      <c r="E69" s="387"/>
      <c r="F69" s="387"/>
      <c r="G69" s="387"/>
      <c r="H69" s="387"/>
      <c r="I69" s="400"/>
      <c r="L69" s="393"/>
      <c r="M69" s="349"/>
      <c r="N69" s="388"/>
      <c r="O69" s="388"/>
      <c r="P69" s="388"/>
      <c r="Q69" s="388"/>
      <c r="R69" s="388"/>
      <c r="S69" s="388"/>
      <c r="T69" s="388"/>
    </row>
    <row r="70" spans="1:20" ht="15.75">
      <c r="A70" s="282"/>
      <c r="B70" s="264"/>
      <c r="C70" s="282"/>
      <c r="D70" s="312"/>
      <c r="E70" s="312"/>
      <c r="F70" s="312"/>
      <c r="G70" s="312"/>
      <c r="H70" s="312"/>
      <c r="I70" s="282"/>
      <c r="L70" s="393"/>
      <c r="M70" s="349"/>
      <c r="N70" s="388"/>
      <c r="O70" s="388"/>
      <c r="P70" s="388"/>
      <c r="Q70" s="388"/>
      <c r="R70" s="388"/>
      <c r="S70" s="388"/>
      <c r="T70" s="388"/>
    </row>
    <row r="71" spans="1:20" ht="15.75">
      <c r="A71" s="282"/>
      <c r="B71" s="264"/>
      <c r="C71" s="401"/>
      <c r="D71" s="312"/>
      <c r="E71" s="312"/>
      <c r="F71" s="312"/>
      <c r="G71" s="312"/>
      <c r="H71" s="312"/>
      <c r="I71" s="282"/>
      <c r="L71" s="393"/>
      <c r="M71" s="349"/>
      <c r="N71" s="388"/>
      <c r="O71" s="388"/>
      <c r="P71" s="388"/>
      <c r="Q71" s="388"/>
      <c r="R71" s="388"/>
      <c r="S71" s="388"/>
      <c r="T71" s="388"/>
    </row>
    <row r="72" spans="1:20" ht="15.75">
      <c r="A72" s="282"/>
      <c r="B72" s="264"/>
      <c r="C72" s="401"/>
      <c r="D72" s="312"/>
      <c r="E72" s="312"/>
      <c r="F72" s="312"/>
      <c r="G72" s="312"/>
      <c r="H72" s="312"/>
      <c r="I72" s="282"/>
      <c r="L72" s="393"/>
      <c r="M72" s="349"/>
      <c r="N72" s="388"/>
      <c r="O72" s="388"/>
      <c r="P72" s="388"/>
      <c r="Q72" s="388"/>
      <c r="R72" s="388"/>
      <c r="S72" s="388"/>
      <c r="T72" s="388"/>
    </row>
    <row r="73" spans="1:20" ht="15.75">
      <c r="A73" s="282"/>
      <c r="B73" s="264"/>
      <c r="C73" s="282"/>
      <c r="D73" s="312"/>
      <c r="E73" s="312"/>
      <c r="F73" s="312"/>
      <c r="G73" s="312"/>
      <c r="H73" s="312"/>
      <c r="I73" s="282"/>
      <c r="L73" s="393"/>
      <c r="M73" s="349"/>
      <c r="N73" s="388"/>
      <c r="O73" s="388"/>
      <c r="P73" s="388"/>
      <c r="Q73" s="388"/>
      <c r="R73" s="388"/>
      <c r="S73" s="388"/>
      <c r="T73" s="388"/>
    </row>
    <row r="74" spans="1:20" ht="15.75">
      <c r="A74" s="282"/>
      <c r="B74" s="264"/>
      <c r="C74" s="402"/>
      <c r="D74" s="349"/>
      <c r="E74" s="349"/>
      <c r="F74" s="349"/>
      <c r="G74" s="349"/>
      <c r="H74" s="349"/>
      <c r="I74" s="268"/>
      <c r="L74" s="393"/>
      <c r="M74" s="349"/>
      <c r="N74" s="388"/>
      <c r="O74" s="388"/>
      <c r="P74" s="388"/>
      <c r="Q74" s="388"/>
      <c r="R74" s="388"/>
      <c r="S74" s="388"/>
      <c r="T74" s="388"/>
    </row>
    <row r="75" spans="1:20" ht="15.75">
      <c r="A75" s="282"/>
      <c r="B75" s="264"/>
      <c r="C75" s="403"/>
      <c r="D75" s="349"/>
      <c r="E75" s="349"/>
      <c r="F75" s="349"/>
      <c r="G75" s="349"/>
      <c r="H75" s="349"/>
      <c r="I75" s="268"/>
      <c r="L75" s="393"/>
      <c r="M75" s="349"/>
      <c r="N75" s="388"/>
      <c r="O75" s="388"/>
      <c r="P75" s="388"/>
      <c r="Q75" s="388"/>
      <c r="R75" s="388"/>
      <c r="S75" s="388"/>
      <c r="T75" s="388"/>
    </row>
    <row r="76" spans="1:20" ht="15.75">
      <c r="A76" s="282"/>
      <c r="B76" s="264"/>
      <c r="C76" s="402"/>
      <c r="D76" s="349"/>
      <c r="E76" s="349"/>
      <c r="F76" s="349"/>
      <c r="G76" s="349"/>
      <c r="H76" s="349"/>
      <c r="I76" s="349"/>
      <c r="L76" s="393"/>
      <c r="M76" s="349"/>
      <c r="N76" s="388"/>
      <c r="O76" s="388"/>
      <c r="P76" s="388"/>
      <c r="Q76" s="388"/>
      <c r="R76" s="388"/>
      <c r="S76" s="388"/>
      <c r="T76" s="388"/>
    </row>
    <row r="77" spans="1:20" ht="15.75">
      <c r="A77" s="282"/>
      <c r="B77" s="264"/>
      <c r="C77" s="403"/>
      <c r="D77" s="312"/>
      <c r="E77" s="312"/>
      <c r="F77" s="312"/>
      <c r="G77" s="312"/>
      <c r="H77" s="312"/>
      <c r="I77" s="312"/>
      <c r="L77" s="393"/>
      <c r="M77" s="349"/>
      <c r="N77" s="388"/>
      <c r="O77" s="388"/>
      <c r="P77" s="388"/>
      <c r="Q77" s="388"/>
      <c r="R77" s="388"/>
      <c r="S77" s="388"/>
      <c r="T77" s="388"/>
    </row>
    <row r="78" spans="1:20" ht="15.75">
      <c r="A78" s="282"/>
      <c r="B78" s="264"/>
      <c r="C78" s="269"/>
      <c r="D78" s="312"/>
      <c r="E78" s="312"/>
      <c r="F78" s="312"/>
      <c r="G78" s="312"/>
      <c r="H78" s="312"/>
      <c r="I78" s="312"/>
      <c r="L78" s="393"/>
      <c r="M78" s="349"/>
      <c r="N78" s="388"/>
      <c r="O78" s="388"/>
      <c r="P78" s="388"/>
      <c r="Q78" s="388"/>
      <c r="R78" s="388"/>
      <c r="S78" s="388"/>
      <c r="T78" s="388"/>
    </row>
    <row r="79" spans="1:20" ht="15.75">
      <c r="A79" s="282"/>
      <c r="B79" s="264"/>
      <c r="C79" s="282"/>
      <c r="D79" s="404"/>
      <c r="E79" s="404"/>
      <c r="F79" s="404"/>
      <c r="G79" s="404"/>
      <c r="H79" s="404"/>
      <c r="I79" s="312"/>
      <c r="L79" s="393"/>
      <c r="M79" s="349"/>
      <c r="N79" s="388"/>
      <c r="O79" s="388"/>
      <c r="P79" s="388"/>
      <c r="Q79" s="388"/>
      <c r="R79" s="388"/>
      <c r="S79" s="388"/>
      <c r="T79" s="388"/>
    </row>
    <row r="80" spans="1:20" ht="15.75">
      <c r="A80" s="282"/>
      <c r="B80" s="264"/>
      <c r="C80" s="282"/>
      <c r="D80" s="312"/>
      <c r="E80" s="312"/>
      <c r="F80" s="312"/>
      <c r="G80" s="312"/>
      <c r="H80" s="312"/>
      <c r="I80" s="312"/>
      <c r="L80" s="393"/>
      <c r="M80" s="349"/>
      <c r="N80" s="388"/>
      <c r="O80" s="388"/>
      <c r="P80" s="388"/>
      <c r="Q80" s="388"/>
      <c r="R80" s="388"/>
      <c r="S80" s="388"/>
      <c r="T80" s="388"/>
    </row>
    <row r="81" spans="1:20" ht="15.75">
      <c r="A81" s="268"/>
      <c r="B81" s="264"/>
      <c r="C81" s="402"/>
      <c r="D81" s="349"/>
      <c r="E81" s="349"/>
      <c r="F81" s="349"/>
      <c r="G81" s="349"/>
      <c r="H81" s="349"/>
      <c r="I81" s="349"/>
      <c r="L81" s="393"/>
      <c r="M81" s="349"/>
      <c r="N81" s="388"/>
      <c r="O81" s="388"/>
      <c r="P81" s="388"/>
      <c r="Q81" s="388"/>
      <c r="R81" s="388"/>
      <c r="S81" s="388"/>
      <c r="T81" s="388"/>
    </row>
    <row r="82" spans="1:20" ht="15.75">
      <c r="A82" s="268"/>
      <c r="B82" s="264"/>
      <c r="C82" s="403"/>
      <c r="D82" s="349"/>
      <c r="E82" s="349"/>
      <c r="F82" s="349"/>
      <c r="G82" s="349"/>
      <c r="H82" s="349"/>
      <c r="I82" s="349"/>
      <c r="L82" s="393"/>
      <c r="M82" s="349"/>
      <c r="N82" s="388"/>
      <c r="O82" s="388"/>
      <c r="P82" s="388"/>
      <c r="Q82" s="388"/>
      <c r="R82" s="388"/>
      <c r="S82" s="388"/>
      <c r="T82" s="388"/>
    </row>
    <row r="83" spans="1:20" ht="15.75">
      <c r="A83" s="268"/>
      <c r="B83" s="264"/>
      <c r="C83" s="269"/>
      <c r="D83" s="349"/>
      <c r="E83" s="349"/>
      <c r="F83" s="349"/>
      <c r="G83" s="349"/>
      <c r="H83" s="349"/>
      <c r="I83" s="349"/>
      <c r="L83" s="393"/>
      <c r="M83" s="349"/>
      <c r="N83" s="388"/>
      <c r="O83" s="388"/>
      <c r="P83" s="388"/>
      <c r="Q83" s="388"/>
      <c r="R83" s="388"/>
      <c r="S83" s="388"/>
      <c r="T83" s="388"/>
    </row>
    <row r="84" spans="1:20" ht="15.75">
      <c r="A84" s="282"/>
      <c r="B84" s="264"/>
      <c r="C84" s="282"/>
      <c r="D84" s="312"/>
      <c r="E84" s="312"/>
      <c r="F84" s="312"/>
      <c r="G84" s="312"/>
      <c r="H84" s="312"/>
      <c r="I84" s="312"/>
      <c r="L84" s="393"/>
      <c r="M84" s="349"/>
      <c r="N84" s="388"/>
      <c r="O84" s="388"/>
      <c r="P84" s="388"/>
      <c r="Q84" s="388"/>
      <c r="R84" s="388"/>
      <c r="S84" s="388"/>
      <c r="T84" s="388"/>
    </row>
    <row r="85" spans="1:20" ht="15.75">
      <c r="A85" s="282"/>
      <c r="B85" s="264"/>
      <c r="C85" s="269"/>
      <c r="D85" s="312"/>
      <c r="E85" s="312"/>
      <c r="F85" s="312"/>
      <c r="G85" s="312"/>
      <c r="H85" s="312"/>
      <c r="I85" s="312"/>
      <c r="L85" s="393"/>
      <c r="M85" s="349"/>
      <c r="N85" s="388"/>
      <c r="O85" s="388"/>
      <c r="P85" s="388"/>
      <c r="Q85" s="388"/>
      <c r="R85" s="388"/>
      <c r="S85" s="388"/>
      <c r="T85" s="388"/>
    </row>
    <row r="86" spans="1:20" ht="15.75">
      <c r="A86" s="282"/>
      <c r="B86" s="264"/>
      <c r="C86" s="282"/>
      <c r="D86" s="312"/>
      <c r="E86" s="312"/>
      <c r="F86" s="312"/>
      <c r="G86" s="312"/>
      <c r="H86" s="312"/>
      <c r="I86" s="312"/>
      <c r="M86" s="388"/>
      <c r="N86" s="388"/>
      <c r="O86" s="388"/>
      <c r="P86" s="388"/>
      <c r="Q86" s="388"/>
      <c r="R86" s="388"/>
      <c r="S86" s="388"/>
      <c r="T86" s="388"/>
    </row>
    <row r="87" spans="1:20" ht="15.75">
      <c r="A87" s="282"/>
      <c r="B87" s="264"/>
      <c r="C87" s="395"/>
      <c r="D87" s="312"/>
      <c r="E87" s="312"/>
      <c r="F87" s="312"/>
      <c r="G87" s="312"/>
      <c r="H87" s="312"/>
      <c r="I87" s="312"/>
      <c r="M87" s="388"/>
      <c r="N87" s="388"/>
      <c r="O87" s="388"/>
      <c r="P87" s="388"/>
      <c r="Q87" s="388"/>
      <c r="R87" s="388"/>
      <c r="S87" s="388"/>
      <c r="T87" s="388"/>
    </row>
    <row r="88" spans="1:20" ht="15.75">
      <c r="A88" s="268"/>
      <c r="B88" s="264"/>
      <c r="C88" s="269"/>
      <c r="D88" s="349"/>
      <c r="E88" s="349"/>
      <c r="F88" s="349"/>
      <c r="G88" s="350"/>
      <c r="H88" s="350"/>
      <c r="I88" s="350"/>
      <c r="M88" s="388"/>
      <c r="N88" s="388"/>
      <c r="O88" s="388"/>
      <c r="P88" s="388"/>
      <c r="Q88" s="388"/>
      <c r="R88" s="388"/>
      <c r="S88" s="388"/>
      <c r="T88" s="388"/>
    </row>
    <row r="89" spans="1:20" ht="15.75">
      <c r="A89" s="268"/>
      <c r="B89" s="264"/>
      <c r="C89" s="269"/>
      <c r="D89" s="349"/>
      <c r="E89" s="349"/>
      <c r="F89" s="349"/>
      <c r="G89" s="350"/>
      <c r="H89" s="350"/>
      <c r="I89" s="350"/>
      <c r="M89" s="388"/>
      <c r="N89" s="388"/>
      <c r="O89" s="388"/>
      <c r="P89" s="388"/>
      <c r="Q89" s="388"/>
      <c r="R89" s="388"/>
      <c r="S89" s="388"/>
      <c r="T89" s="388"/>
    </row>
    <row r="90" spans="1:20" ht="15.75">
      <c r="A90" s="268"/>
      <c r="B90" s="264"/>
      <c r="C90" s="269"/>
      <c r="D90" s="349"/>
      <c r="E90" s="349"/>
      <c r="F90" s="349"/>
      <c r="G90" s="350"/>
      <c r="H90" s="350"/>
      <c r="I90" s="350"/>
      <c r="M90" s="388"/>
      <c r="N90" s="388"/>
      <c r="O90" s="388"/>
      <c r="P90" s="388"/>
      <c r="Q90" s="388"/>
      <c r="R90" s="388"/>
      <c r="S90" s="388"/>
      <c r="T90" s="388"/>
    </row>
    <row r="91" spans="1:20" ht="15.75">
      <c r="A91" s="268"/>
      <c r="B91" s="264"/>
      <c r="C91" s="402"/>
      <c r="D91" s="349"/>
      <c r="E91" s="349"/>
      <c r="F91" s="349"/>
      <c r="G91" s="350"/>
      <c r="H91" s="350"/>
      <c r="I91" s="350"/>
      <c r="M91" s="388"/>
      <c r="N91" s="388"/>
      <c r="O91" s="388"/>
      <c r="P91" s="388"/>
      <c r="Q91" s="388"/>
      <c r="R91" s="388"/>
      <c r="S91" s="388"/>
      <c r="T91" s="388"/>
    </row>
    <row r="92" spans="1:20" ht="15.75">
      <c r="A92" s="282"/>
      <c r="B92" s="264"/>
      <c r="C92" s="395"/>
      <c r="D92" s="312"/>
      <c r="E92" s="312"/>
      <c r="F92" s="312"/>
      <c r="G92" s="312"/>
      <c r="H92" s="312"/>
      <c r="I92" s="312"/>
      <c r="M92" s="388"/>
      <c r="N92" s="388"/>
      <c r="O92" s="388"/>
      <c r="P92" s="388"/>
      <c r="Q92" s="388"/>
      <c r="R92" s="388"/>
      <c r="S92" s="388"/>
      <c r="T92" s="388"/>
    </row>
    <row r="93" spans="1:9" ht="15.75">
      <c r="A93" s="282"/>
      <c r="B93" s="264"/>
      <c r="C93" s="395"/>
      <c r="D93" s="312"/>
      <c r="E93" s="312"/>
      <c r="F93" s="312"/>
      <c r="G93" s="312"/>
      <c r="H93" s="312"/>
      <c r="I93" s="312"/>
    </row>
    <row r="94" spans="1:9" ht="15.75">
      <c r="A94" s="268"/>
      <c r="B94" s="264"/>
      <c r="C94" s="269"/>
      <c r="D94" s="349"/>
      <c r="E94" s="349"/>
      <c r="F94" s="349"/>
      <c r="G94" s="349"/>
      <c r="H94" s="349"/>
      <c r="I94" s="349"/>
    </row>
    <row r="95" spans="1:9" ht="15.75">
      <c r="A95" s="268"/>
      <c r="B95" s="264"/>
      <c r="C95" s="269"/>
      <c r="D95" s="349"/>
      <c r="E95" s="349"/>
      <c r="F95" s="349"/>
      <c r="G95" s="350"/>
      <c r="H95" s="350"/>
      <c r="I95" s="350"/>
    </row>
    <row r="96" spans="1:9" ht="15.75">
      <c r="A96" s="268"/>
      <c r="B96" s="264"/>
      <c r="C96" s="269"/>
      <c r="D96" s="349"/>
      <c r="E96" s="349"/>
      <c r="F96" s="349"/>
      <c r="G96" s="349"/>
      <c r="H96" s="349"/>
      <c r="I96" s="349"/>
    </row>
    <row r="97" spans="1:9" ht="15.75">
      <c r="A97" s="268"/>
      <c r="B97" s="264"/>
      <c r="C97" s="402"/>
      <c r="D97" s="349"/>
      <c r="E97" s="349"/>
      <c r="F97" s="349"/>
      <c r="G97" s="349"/>
      <c r="H97" s="349"/>
      <c r="I97" s="349"/>
    </row>
    <row r="98" spans="1:9" ht="15.75">
      <c r="A98" s="282"/>
      <c r="B98" s="264"/>
      <c r="C98" s="395"/>
      <c r="D98" s="312"/>
      <c r="E98" s="312"/>
      <c r="F98" s="312"/>
      <c r="G98" s="312"/>
      <c r="H98" s="312"/>
      <c r="I98" s="312"/>
    </row>
    <row r="99" spans="1:9" ht="15.75">
      <c r="A99" s="268"/>
      <c r="B99" s="264"/>
      <c r="C99" s="269"/>
      <c r="D99" s="350"/>
      <c r="E99" s="350"/>
      <c r="F99" s="350"/>
      <c r="G99" s="350"/>
      <c r="H99" s="350"/>
      <c r="I99" s="350"/>
    </row>
    <row r="100" spans="1:9" ht="15.75">
      <c r="A100" s="268"/>
      <c r="B100" s="264"/>
      <c r="C100" s="269"/>
      <c r="D100" s="350"/>
      <c r="E100" s="350"/>
      <c r="F100" s="350"/>
      <c r="G100" s="350"/>
      <c r="H100" s="350"/>
      <c r="I100" s="350"/>
    </row>
    <row r="101" spans="1:9" ht="15.75">
      <c r="A101" s="282"/>
      <c r="B101" s="264"/>
      <c r="C101" s="395"/>
      <c r="D101" s="312"/>
      <c r="E101" s="312"/>
      <c r="F101" s="312"/>
      <c r="G101" s="312"/>
      <c r="H101" s="312"/>
      <c r="I101" s="405"/>
    </row>
    <row r="102" spans="1:9" ht="15.75">
      <c r="A102" s="282"/>
      <c r="B102" s="264"/>
      <c r="C102" s="395"/>
      <c r="D102" s="312"/>
      <c r="E102" s="312"/>
      <c r="F102" s="312"/>
      <c r="G102" s="312"/>
      <c r="H102" s="312"/>
      <c r="I102" s="312"/>
    </row>
    <row r="103" spans="1:9" ht="15.75">
      <c r="A103" s="268"/>
      <c r="B103" s="264"/>
      <c r="C103" s="269"/>
      <c r="D103" s="349"/>
      <c r="E103" s="349"/>
      <c r="F103" s="349"/>
      <c r="G103" s="349"/>
      <c r="H103" s="349"/>
      <c r="I103" s="349"/>
    </row>
    <row r="104" spans="1:9" ht="15.75">
      <c r="A104" s="282"/>
      <c r="B104" s="403"/>
      <c r="C104" s="268"/>
      <c r="D104" s="349"/>
      <c r="E104" s="349"/>
      <c r="F104" s="349"/>
      <c r="G104" s="349"/>
      <c r="H104" s="349"/>
      <c r="I104" s="349"/>
    </row>
    <row r="105" spans="1:9" ht="15.75">
      <c r="A105" s="282"/>
      <c r="B105" s="403"/>
      <c r="C105" s="268"/>
      <c r="D105" s="349"/>
      <c r="E105" s="349"/>
      <c r="F105" s="349"/>
      <c r="G105" s="349"/>
      <c r="H105" s="349"/>
      <c r="I105" s="349"/>
    </row>
    <row r="106" spans="1:9" ht="15.75">
      <c r="A106" s="268"/>
      <c r="B106" s="286"/>
      <c r="C106" s="282"/>
      <c r="D106" s="312"/>
      <c r="E106" s="312"/>
      <c r="F106" s="312"/>
      <c r="G106" s="312"/>
      <c r="H106" s="312"/>
      <c r="I106" s="312"/>
    </row>
    <row r="107" spans="1:9" ht="15.75">
      <c r="A107" s="282"/>
      <c r="B107" s="286"/>
      <c r="C107" s="282"/>
      <c r="D107" s="406"/>
      <c r="E107" s="406"/>
      <c r="F107" s="406"/>
      <c r="G107" s="406"/>
      <c r="H107" s="406"/>
      <c r="I107" s="406"/>
    </row>
    <row r="108" spans="1:9" ht="15.75">
      <c r="A108" s="282"/>
      <c r="B108" s="286"/>
      <c r="C108" s="400"/>
      <c r="D108" s="406"/>
      <c r="E108" s="406"/>
      <c r="F108" s="406"/>
      <c r="G108" s="406"/>
      <c r="H108" s="406"/>
      <c r="I108" s="406"/>
    </row>
    <row r="109" spans="1:9" ht="15.75">
      <c r="A109" s="268"/>
      <c r="B109" s="264"/>
      <c r="C109" s="400"/>
      <c r="D109" s="387"/>
      <c r="E109" s="387"/>
      <c r="F109" s="387"/>
      <c r="G109" s="387"/>
      <c r="H109" s="387"/>
      <c r="I109" s="349"/>
    </row>
    <row r="110" spans="1:9" ht="15.75">
      <c r="A110" s="268"/>
      <c r="B110" s="407"/>
      <c r="C110" s="267"/>
      <c r="D110" s="396"/>
      <c r="E110" s="396"/>
      <c r="F110" s="396"/>
      <c r="G110" s="382"/>
      <c r="H110" s="298"/>
      <c r="I110" s="349"/>
    </row>
    <row r="111" spans="1:9" ht="15.75">
      <c r="A111" s="268"/>
      <c r="B111" s="264"/>
      <c r="C111" s="400"/>
      <c r="D111" s="387"/>
      <c r="E111" s="387"/>
      <c r="F111" s="387"/>
      <c r="G111" s="382"/>
      <c r="H111" s="298"/>
      <c r="I111" s="349"/>
    </row>
    <row r="112" spans="1:9" ht="15.75">
      <c r="A112" s="268"/>
      <c r="B112" s="267"/>
      <c r="C112" s="400"/>
      <c r="D112" s="408"/>
      <c r="E112" s="408"/>
      <c r="F112" s="408"/>
      <c r="G112" s="382"/>
      <c r="H112" s="298"/>
      <c r="I112" s="349"/>
    </row>
    <row r="113" spans="1:9" ht="15.75">
      <c r="A113" s="409"/>
      <c r="B113" s="410"/>
      <c r="C113" s="409"/>
      <c r="D113" s="388"/>
      <c r="E113" s="388"/>
      <c r="F113" s="388"/>
      <c r="G113" s="388"/>
      <c r="H113" s="388"/>
      <c r="I113" s="388"/>
    </row>
    <row r="114" spans="1:9" ht="15.75">
      <c r="A114" s="266"/>
      <c r="B114" s="266"/>
      <c r="C114" s="266"/>
      <c r="D114" s="292"/>
      <c r="E114" s="292"/>
      <c r="F114" s="292"/>
      <c r="G114" s="292"/>
      <c r="H114" s="292"/>
      <c r="I114" s="292"/>
    </row>
    <row r="115" spans="1:9" ht="15.75">
      <c r="A115" s="266"/>
      <c r="B115" s="266"/>
      <c r="C115" s="266"/>
      <c r="D115" s="292"/>
      <c r="E115" s="292"/>
      <c r="F115" s="292"/>
      <c r="G115" s="292"/>
      <c r="H115" s="292"/>
      <c r="I115" s="292"/>
    </row>
    <row r="116" spans="1:9" ht="15.75">
      <c r="A116" s="266"/>
      <c r="B116" s="266"/>
      <c r="C116" s="266"/>
      <c r="D116" s="292"/>
      <c r="E116" s="292"/>
      <c r="F116" s="292"/>
      <c r="G116" s="292"/>
      <c r="H116" s="292"/>
      <c r="I116" s="292"/>
    </row>
    <row r="117" spans="1:9" ht="15.75">
      <c r="A117" s="266"/>
      <c r="B117" s="266"/>
      <c r="C117" s="266"/>
      <c r="D117" s="292"/>
      <c r="E117" s="292"/>
      <c r="F117" s="292"/>
      <c r="G117" s="292"/>
      <c r="H117" s="292"/>
      <c r="I117" s="292"/>
    </row>
    <row r="118" spans="1:9" ht="15.75">
      <c r="A118" s="266"/>
      <c r="B118" s="266"/>
      <c r="C118" s="266"/>
      <c r="D118" s="292"/>
      <c r="E118" s="292"/>
      <c r="F118" s="292"/>
      <c r="G118" s="292"/>
      <c r="H118" s="292"/>
      <c r="I118" s="292"/>
    </row>
    <row r="119" spans="1:9" ht="15.75">
      <c r="A119" s="266"/>
      <c r="B119" s="266"/>
      <c r="C119" s="266"/>
      <c r="D119" s="292"/>
      <c r="E119" s="292"/>
      <c r="F119" s="292"/>
      <c r="G119" s="292"/>
      <c r="H119" s="292"/>
      <c r="I119" s="292"/>
    </row>
    <row r="120" spans="1:9" ht="15.75">
      <c r="A120" s="266"/>
      <c r="B120" s="266"/>
      <c r="C120" s="266"/>
      <c r="D120" s="292"/>
      <c r="E120" s="292"/>
      <c r="F120" s="292"/>
      <c r="G120" s="292"/>
      <c r="H120" s="292"/>
      <c r="I120" s="292"/>
    </row>
    <row r="121" spans="1:9" ht="15.75">
      <c r="A121" s="266"/>
      <c r="B121" s="266"/>
      <c r="C121" s="266"/>
      <c r="D121" s="292"/>
      <c r="E121" s="292"/>
      <c r="F121" s="292"/>
      <c r="G121" s="292"/>
      <c r="H121" s="292"/>
      <c r="I121" s="239"/>
    </row>
    <row r="122" spans="1:9" ht="15.75">
      <c r="A122" s="266"/>
      <c r="B122" s="266"/>
      <c r="C122" s="266"/>
      <c r="D122" s="292"/>
      <c r="E122" s="292"/>
      <c r="F122" s="292"/>
      <c r="G122" s="292"/>
      <c r="H122" s="292"/>
      <c r="I122" s="239"/>
    </row>
    <row r="123" spans="1:9" ht="15.75">
      <c r="A123" s="266"/>
      <c r="B123" s="266"/>
      <c r="C123" s="266"/>
      <c r="D123" s="292"/>
      <c r="E123" s="292"/>
      <c r="F123" s="292"/>
      <c r="G123" s="292"/>
      <c r="H123" s="292"/>
      <c r="I123" s="239"/>
    </row>
    <row r="124" spans="1:9" ht="15.75">
      <c r="A124" s="266"/>
      <c r="B124" s="266"/>
      <c r="C124" s="266"/>
      <c r="D124" s="292"/>
      <c r="E124" s="292"/>
      <c r="F124" s="292"/>
      <c r="G124" s="292"/>
      <c r="H124" s="292"/>
      <c r="I124" s="239"/>
    </row>
    <row r="125" spans="1:9" ht="15.75">
      <c r="A125" s="266"/>
      <c r="B125" s="266"/>
      <c r="C125" s="266"/>
      <c r="D125" s="292"/>
      <c r="E125" s="292"/>
      <c r="F125" s="292"/>
      <c r="G125" s="292"/>
      <c r="H125" s="292"/>
      <c r="I125" s="239"/>
    </row>
    <row r="126" spans="1:9" ht="15.75">
      <c r="A126" s="266"/>
      <c r="B126" s="266"/>
      <c r="C126" s="266"/>
      <c r="D126" s="292"/>
      <c r="E126" s="292"/>
      <c r="F126" s="292"/>
      <c r="G126" s="292"/>
      <c r="H126" s="292"/>
      <c r="I126" s="239"/>
    </row>
    <row r="127" spans="1:9" ht="15.75">
      <c r="A127" s="266"/>
      <c r="B127" s="266"/>
      <c r="C127" s="266"/>
      <c r="D127" s="292"/>
      <c r="E127" s="292"/>
      <c r="F127" s="292"/>
      <c r="G127" s="292"/>
      <c r="H127" s="292"/>
      <c r="I127" s="239"/>
    </row>
    <row r="128" spans="1:9" ht="15.75">
      <c r="A128" s="266"/>
      <c r="B128" s="266"/>
      <c r="C128" s="266"/>
      <c r="D128" s="292"/>
      <c r="E128" s="292"/>
      <c r="F128" s="292"/>
      <c r="G128" s="292"/>
      <c r="H128" s="292"/>
      <c r="I128" s="239"/>
    </row>
    <row r="129" spans="1:9" ht="15.75">
      <c r="A129" s="266"/>
      <c r="B129" s="266"/>
      <c r="C129" s="266"/>
      <c r="D129" s="292"/>
      <c r="E129" s="292"/>
      <c r="F129" s="292"/>
      <c r="G129" s="292"/>
      <c r="H129" s="292"/>
      <c r="I129" s="239"/>
    </row>
    <row r="130" spans="1:9" ht="15.75">
      <c r="A130" s="266"/>
      <c r="B130" s="266"/>
      <c r="C130" s="266"/>
      <c r="D130" s="292"/>
      <c r="E130" s="292"/>
      <c r="F130" s="292"/>
      <c r="G130" s="292"/>
      <c r="H130" s="292"/>
      <c r="I130" s="239"/>
    </row>
    <row r="131" spans="1:9" ht="15.75">
      <c r="A131" s="266"/>
      <c r="B131" s="266"/>
      <c r="C131" s="266"/>
      <c r="D131" s="292"/>
      <c r="E131" s="292"/>
      <c r="F131" s="292"/>
      <c r="G131" s="292"/>
      <c r="H131" s="292"/>
      <c r="I131" s="239"/>
    </row>
    <row r="132" spans="1:9" ht="15.75">
      <c r="A132" s="266"/>
      <c r="B132" s="266"/>
      <c r="C132" s="266"/>
      <c r="D132" s="292"/>
      <c r="E132" s="292"/>
      <c r="F132" s="292"/>
      <c r="G132" s="292"/>
      <c r="H132" s="292"/>
      <c r="I132" s="239"/>
    </row>
    <row r="133" spans="1:9" ht="15.75">
      <c r="A133" s="266"/>
      <c r="B133" s="266"/>
      <c r="C133" s="266"/>
      <c r="D133" s="292"/>
      <c r="E133" s="292"/>
      <c r="F133" s="292"/>
      <c r="G133" s="292"/>
      <c r="H133" s="292"/>
      <c r="I133" s="239"/>
    </row>
    <row r="134" spans="1:9" ht="15.75">
      <c r="A134" s="266"/>
      <c r="B134" s="266"/>
      <c r="C134" s="266"/>
      <c r="D134" s="292"/>
      <c r="E134" s="292"/>
      <c r="F134" s="292"/>
      <c r="G134" s="292"/>
      <c r="H134" s="292"/>
      <c r="I134" s="239"/>
    </row>
    <row r="135" spans="1:9" ht="15.75">
      <c r="A135" s="266"/>
      <c r="B135" s="266"/>
      <c r="C135" s="266"/>
      <c r="D135" s="292"/>
      <c r="E135" s="292"/>
      <c r="F135" s="292"/>
      <c r="G135" s="292"/>
      <c r="H135" s="292"/>
      <c r="I135" s="239"/>
    </row>
    <row r="136" spans="1:9" ht="15.75">
      <c r="A136" s="266"/>
      <c r="B136" s="266"/>
      <c r="C136" s="266"/>
      <c r="D136" s="292"/>
      <c r="E136" s="292"/>
      <c r="F136" s="292"/>
      <c r="G136" s="292"/>
      <c r="H136" s="292"/>
      <c r="I136" s="239"/>
    </row>
    <row r="137" spans="1:9" ht="15.75">
      <c r="A137" s="266"/>
      <c r="B137" s="266"/>
      <c r="C137" s="266"/>
      <c r="D137" s="292"/>
      <c r="E137" s="292"/>
      <c r="F137" s="292"/>
      <c r="G137" s="292"/>
      <c r="H137" s="292"/>
      <c r="I137" s="239"/>
    </row>
    <row r="138" spans="1:9" ht="15.75">
      <c r="A138" s="266"/>
      <c r="B138" s="266"/>
      <c r="C138" s="266"/>
      <c r="D138" s="292"/>
      <c r="E138" s="292"/>
      <c r="F138" s="292"/>
      <c r="G138" s="292"/>
      <c r="H138" s="292"/>
      <c r="I138" s="239"/>
    </row>
    <row r="139" spans="1:9" ht="15.75">
      <c r="A139" s="266"/>
      <c r="B139" s="266"/>
      <c r="C139" s="266"/>
      <c r="D139" s="292"/>
      <c r="E139" s="292"/>
      <c r="F139" s="292"/>
      <c r="G139" s="292"/>
      <c r="H139" s="292"/>
      <c r="I139" s="239"/>
    </row>
    <row r="140" spans="1:9" ht="15.75">
      <c r="A140" s="266"/>
      <c r="B140" s="266"/>
      <c r="C140" s="266"/>
      <c r="D140" s="292"/>
      <c r="E140" s="292"/>
      <c r="F140" s="292"/>
      <c r="G140" s="292"/>
      <c r="H140" s="292"/>
      <c r="I140" s="239"/>
    </row>
    <row r="141" spans="1:9" ht="15.75">
      <c r="A141" s="266"/>
      <c r="B141" s="266"/>
      <c r="C141" s="266"/>
      <c r="D141" s="292"/>
      <c r="E141" s="292"/>
      <c r="F141" s="292"/>
      <c r="G141" s="292"/>
      <c r="H141" s="292"/>
      <c r="I141" s="239"/>
    </row>
    <row r="142" spans="1:9" ht="15.75">
      <c r="A142" s="266"/>
      <c r="B142" s="266"/>
      <c r="C142" s="266"/>
      <c r="D142" s="292"/>
      <c r="E142" s="292"/>
      <c r="F142" s="292"/>
      <c r="G142" s="292"/>
      <c r="H142" s="292"/>
      <c r="I142" s="239"/>
    </row>
    <row r="143" spans="1:9" ht="15.75">
      <c r="A143" s="266"/>
      <c r="B143" s="266"/>
      <c r="C143" s="266"/>
      <c r="D143" s="292"/>
      <c r="E143" s="292"/>
      <c r="F143" s="292"/>
      <c r="G143" s="292"/>
      <c r="H143" s="292"/>
      <c r="I143" s="239"/>
    </row>
    <row r="144" spans="1:9" ht="15.75">
      <c r="A144" s="266"/>
      <c r="B144" s="266"/>
      <c r="C144" s="266"/>
      <c r="D144" s="292"/>
      <c r="E144" s="292"/>
      <c r="F144" s="292"/>
      <c r="G144" s="292"/>
      <c r="H144" s="292"/>
      <c r="I144" s="239"/>
    </row>
    <row r="145" spans="1:9" ht="15.75">
      <c r="A145" s="266"/>
      <c r="B145" s="266"/>
      <c r="C145" s="266"/>
      <c r="D145" s="292"/>
      <c r="E145" s="292"/>
      <c r="F145" s="292"/>
      <c r="G145" s="292"/>
      <c r="H145" s="292"/>
      <c r="I145" s="239"/>
    </row>
    <row r="146" spans="1:9" ht="15.75">
      <c r="A146" s="266"/>
      <c r="B146" s="266"/>
      <c r="C146" s="266"/>
      <c r="D146" s="292"/>
      <c r="E146" s="292"/>
      <c r="F146" s="292"/>
      <c r="G146" s="292"/>
      <c r="H146" s="292"/>
      <c r="I146" s="239"/>
    </row>
    <row r="147" spans="1:9" ht="15.75">
      <c r="A147" s="266"/>
      <c r="B147" s="266"/>
      <c r="C147" s="266"/>
      <c r="D147" s="292"/>
      <c r="E147" s="292"/>
      <c r="F147" s="292"/>
      <c r="G147" s="292"/>
      <c r="H147" s="292"/>
      <c r="I147" s="239"/>
    </row>
    <row r="148" spans="1:9" ht="15.75">
      <c r="A148" s="266"/>
      <c r="B148" s="266"/>
      <c r="C148" s="266"/>
      <c r="D148" s="292"/>
      <c r="E148" s="292"/>
      <c r="F148" s="292"/>
      <c r="G148" s="292"/>
      <c r="H148" s="292"/>
      <c r="I148" s="239"/>
    </row>
    <row r="149" spans="1:9" ht="15.75">
      <c r="A149" s="266"/>
      <c r="B149" s="266"/>
      <c r="C149" s="266"/>
      <c r="D149" s="292"/>
      <c r="E149" s="292"/>
      <c r="F149" s="292"/>
      <c r="G149" s="292"/>
      <c r="H149" s="292"/>
      <c r="I149" s="239"/>
    </row>
    <row r="150" spans="1:9" ht="15.75">
      <c r="A150" s="266"/>
      <c r="B150" s="266"/>
      <c r="C150" s="266"/>
      <c r="D150" s="292"/>
      <c r="E150" s="292"/>
      <c r="F150" s="292"/>
      <c r="G150" s="292"/>
      <c r="H150" s="292"/>
      <c r="I150" s="239"/>
    </row>
    <row r="151" spans="1:9" ht="15.75">
      <c r="A151" s="266"/>
      <c r="B151" s="266"/>
      <c r="C151" s="266"/>
      <c r="D151" s="292"/>
      <c r="E151" s="292"/>
      <c r="F151" s="292"/>
      <c r="G151" s="292"/>
      <c r="H151" s="292"/>
      <c r="I151" s="239"/>
    </row>
    <row r="152" spans="1:9" ht="15.75">
      <c r="A152" s="266"/>
      <c r="B152" s="266"/>
      <c r="C152" s="266"/>
      <c r="D152" s="292"/>
      <c r="E152" s="292"/>
      <c r="F152" s="292"/>
      <c r="G152" s="292"/>
      <c r="H152" s="292"/>
      <c r="I152" s="239"/>
    </row>
    <row r="153" spans="1:9" ht="15.75">
      <c r="A153" s="266"/>
      <c r="B153" s="266"/>
      <c r="C153" s="266"/>
      <c r="D153" s="292"/>
      <c r="E153" s="292"/>
      <c r="F153" s="292"/>
      <c r="G153" s="292"/>
      <c r="H153" s="292"/>
      <c r="I153" s="239"/>
    </row>
    <row r="154" spans="1:9" ht="15.75">
      <c r="A154" s="266"/>
      <c r="B154" s="266"/>
      <c r="C154" s="266"/>
      <c r="D154" s="292"/>
      <c r="E154" s="292"/>
      <c r="F154" s="292"/>
      <c r="G154" s="292"/>
      <c r="H154" s="292"/>
      <c r="I154" s="239"/>
    </row>
    <row r="155" spans="1:9" ht="15.75">
      <c r="A155" s="266"/>
      <c r="B155" s="266"/>
      <c r="C155" s="266"/>
      <c r="D155" s="292"/>
      <c r="E155" s="292"/>
      <c r="F155" s="292"/>
      <c r="G155" s="292"/>
      <c r="H155" s="292"/>
      <c r="I155" s="239"/>
    </row>
    <row r="156" spans="1:9" ht="15.75">
      <c r="A156" s="266"/>
      <c r="B156" s="266"/>
      <c r="C156" s="266"/>
      <c r="D156" s="292"/>
      <c r="E156" s="292"/>
      <c r="F156" s="292"/>
      <c r="G156" s="292"/>
      <c r="H156" s="292"/>
      <c r="I156" s="239"/>
    </row>
    <row r="157" spans="1:9" ht="15.75">
      <c r="A157" s="266"/>
      <c r="B157" s="266"/>
      <c r="C157" s="266"/>
      <c r="D157" s="292"/>
      <c r="E157" s="292"/>
      <c r="F157" s="292"/>
      <c r="G157" s="292"/>
      <c r="H157" s="292"/>
      <c r="I157" s="239"/>
    </row>
    <row r="158" spans="1:9" ht="15.75">
      <c r="A158" s="266"/>
      <c r="B158" s="266"/>
      <c r="C158" s="266"/>
      <c r="D158" s="292"/>
      <c r="E158" s="292"/>
      <c r="F158" s="292"/>
      <c r="G158" s="292"/>
      <c r="H158" s="292"/>
      <c r="I158" s="239"/>
    </row>
    <row r="159" spans="1:9" ht="15.75">
      <c r="A159" s="266"/>
      <c r="B159" s="266"/>
      <c r="C159" s="266"/>
      <c r="D159" s="292"/>
      <c r="E159" s="292"/>
      <c r="F159" s="292"/>
      <c r="G159" s="292"/>
      <c r="H159" s="292"/>
      <c r="I159" s="239"/>
    </row>
    <row r="160" spans="1:9" ht="15.75">
      <c r="A160" s="266"/>
      <c r="B160" s="266"/>
      <c r="C160" s="266"/>
      <c r="D160" s="292"/>
      <c r="E160" s="292"/>
      <c r="F160" s="292"/>
      <c r="G160" s="292"/>
      <c r="H160" s="292"/>
      <c r="I160" s="239"/>
    </row>
    <row r="161" spans="1:9" ht="15.75">
      <c r="A161" s="266"/>
      <c r="B161" s="266"/>
      <c r="C161" s="266"/>
      <c r="D161" s="292"/>
      <c r="E161" s="292"/>
      <c r="F161" s="292"/>
      <c r="G161" s="292"/>
      <c r="H161" s="292"/>
      <c r="I161" s="239"/>
    </row>
    <row r="162" spans="1:9" ht="15.75">
      <c r="A162" s="266"/>
      <c r="B162" s="266"/>
      <c r="C162" s="266"/>
      <c r="D162" s="292"/>
      <c r="E162" s="292"/>
      <c r="F162" s="292"/>
      <c r="G162" s="292"/>
      <c r="H162" s="292"/>
      <c r="I162" s="239"/>
    </row>
    <row r="163" spans="1:9" ht="15.75">
      <c r="A163" s="266"/>
      <c r="B163" s="266"/>
      <c r="C163" s="266"/>
      <c r="D163" s="292"/>
      <c r="E163" s="292"/>
      <c r="F163" s="292"/>
      <c r="G163" s="292"/>
      <c r="H163" s="292"/>
      <c r="I163" s="239"/>
    </row>
    <row r="164" spans="1:9" ht="15.75">
      <c r="A164" s="266"/>
      <c r="B164" s="266"/>
      <c r="C164" s="266"/>
      <c r="D164" s="292"/>
      <c r="E164" s="292"/>
      <c r="F164" s="292"/>
      <c r="G164" s="292"/>
      <c r="H164" s="292"/>
      <c r="I164" s="239"/>
    </row>
    <row r="165" spans="1:9" ht="15.75">
      <c r="A165" s="266"/>
      <c r="B165" s="266"/>
      <c r="C165" s="266"/>
      <c r="D165" s="292"/>
      <c r="E165" s="292"/>
      <c r="F165" s="292"/>
      <c r="G165" s="292"/>
      <c r="H165" s="292"/>
      <c r="I165" s="239"/>
    </row>
    <row r="166" spans="1:9" ht="15.75">
      <c r="A166" s="266"/>
      <c r="B166" s="266"/>
      <c r="C166" s="266"/>
      <c r="D166" s="292"/>
      <c r="E166" s="292"/>
      <c r="F166" s="292"/>
      <c r="G166" s="292"/>
      <c r="H166" s="292"/>
      <c r="I166" s="239"/>
    </row>
    <row r="167" spans="1:9" ht="15.75">
      <c r="A167" s="266"/>
      <c r="B167" s="266"/>
      <c r="C167" s="266"/>
      <c r="D167" s="292"/>
      <c r="E167" s="292"/>
      <c r="F167" s="292"/>
      <c r="G167" s="292"/>
      <c r="H167" s="292"/>
      <c r="I167" s="239"/>
    </row>
    <row r="168" spans="1:9" ht="15.75">
      <c r="A168" s="266"/>
      <c r="B168" s="266"/>
      <c r="C168" s="266"/>
      <c r="D168" s="292"/>
      <c r="E168" s="292"/>
      <c r="F168" s="292"/>
      <c r="G168" s="292"/>
      <c r="H168" s="292"/>
      <c r="I168" s="239"/>
    </row>
    <row r="169" spans="1:9" ht="15.75">
      <c r="A169" s="266"/>
      <c r="B169" s="266"/>
      <c r="C169" s="266"/>
      <c r="D169" s="292"/>
      <c r="E169" s="292"/>
      <c r="F169" s="292"/>
      <c r="G169" s="292"/>
      <c r="H169" s="292"/>
      <c r="I169" s="239"/>
    </row>
    <row r="170" spans="1:9" ht="15.75">
      <c r="A170" s="266"/>
      <c r="B170" s="266"/>
      <c r="C170" s="266"/>
      <c r="D170" s="292"/>
      <c r="E170" s="292"/>
      <c r="F170" s="292"/>
      <c r="G170" s="292"/>
      <c r="H170" s="292"/>
      <c r="I170" s="239"/>
    </row>
    <row r="171" spans="1:9" ht="19.5" customHeight="1">
      <c r="A171" s="266"/>
      <c r="B171" s="266"/>
      <c r="C171" s="266"/>
      <c r="D171" s="292"/>
      <c r="E171" s="292"/>
      <c r="F171" s="292"/>
      <c r="G171" s="292"/>
      <c r="H171" s="292"/>
      <c r="I171" s="239"/>
    </row>
    <row r="172" spans="1:9" ht="19.5" customHeight="1">
      <c r="A172" s="266"/>
      <c r="B172" s="266"/>
      <c r="C172" s="266"/>
      <c r="D172" s="292"/>
      <c r="E172" s="292"/>
      <c r="F172" s="292"/>
      <c r="G172" s="292"/>
      <c r="H172" s="292"/>
      <c r="I172" s="239"/>
    </row>
    <row r="173" spans="1:9" ht="19.5" customHeight="1">
      <c r="A173" s="266"/>
      <c r="B173" s="266"/>
      <c r="C173" s="266"/>
      <c r="D173" s="292"/>
      <c r="E173" s="292"/>
      <c r="F173" s="292"/>
      <c r="G173" s="292"/>
      <c r="H173" s="292"/>
      <c r="I173" s="239"/>
    </row>
    <row r="174" spans="1:8" ht="19.5" customHeight="1">
      <c r="A174" s="409"/>
      <c r="B174" s="410"/>
      <c r="C174" s="409"/>
      <c r="D174" s="388"/>
      <c r="E174" s="388"/>
      <c r="F174" s="388"/>
      <c r="G174" s="388"/>
      <c r="H174" s="388"/>
    </row>
    <row r="175" spans="1:8" ht="19.5" customHeight="1">
      <c r="A175" s="409"/>
      <c r="B175" s="410"/>
      <c r="C175" s="409"/>
      <c r="D175" s="388"/>
      <c r="E175" s="388"/>
      <c r="F175" s="388"/>
      <c r="G175" s="388"/>
      <c r="H175" s="388"/>
    </row>
    <row r="176" spans="1:8" ht="19.5" customHeight="1">
      <c r="A176" s="409"/>
      <c r="B176" s="410"/>
      <c r="C176" s="409"/>
      <c r="D176" s="388"/>
      <c r="E176" s="388"/>
      <c r="F176" s="388"/>
      <c r="G176" s="388"/>
      <c r="H176" s="388"/>
    </row>
    <row r="177" spans="1:8" ht="19.5" customHeight="1">
      <c r="A177" s="409"/>
      <c r="B177" s="410"/>
      <c r="C177" s="409"/>
      <c r="D177" s="388"/>
      <c r="E177" s="388"/>
      <c r="F177" s="388"/>
      <c r="G177" s="388"/>
      <c r="H177" s="388"/>
    </row>
    <row r="178" spans="1:8" ht="19.5" customHeight="1">
      <c r="A178" s="409"/>
      <c r="B178" s="410"/>
      <c r="C178" s="409"/>
      <c r="D178" s="388"/>
      <c r="E178" s="388"/>
      <c r="F178" s="388"/>
      <c r="G178" s="388"/>
      <c r="H178" s="388"/>
    </row>
    <row r="179" spans="1:8" ht="19.5" customHeight="1">
      <c r="A179" s="409"/>
      <c r="B179" s="410"/>
      <c r="C179" s="409"/>
      <c r="D179" s="388"/>
      <c r="E179" s="388"/>
      <c r="F179" s="388"/>
      <c r="G179" s="388"/>
      <c r="H179" s="388"/>
    </row>
    <row r="180" spans="1:8" ht="19.5" customHeight="1">
      <c r="A180" s="409"/>
      <c r="B180" s="410"/>
      <c r="C180" s="409"/>
      <c r="D180" s="388"/>
      <c r="E180" s="388"/>
      <c r="F180" s="388"/>
      <c r="G180" s="388"/>
      <c r="H180" s="388"/>
    </row>
    <row r="181" spans="1:8" ht="19.5" customHeight="1">
      <c r="A181" s="409"/>
      <c r="B181" s="410"/>
      <c r="C181" s="409"/>
      <c r="D181" s="388"/>
      <c r="E181" s="388"/>
      <c r="F181" s="388"/>
      <c r="G181" s="388"/>
      <c r="H181" s="388"/>
    </row>
    <row r="182" spans="1:8" ht="19.5" customHeight="1">
      <c r="A182" s="409"/>
      <c r="B182" s="410"/>
      <c r="C182" s="409"/>
      <c r="D182" s="388"/>
      <c r="E182" s="388"/>
      <c r="F182" s="388"/>
      <c r="G182" s="388"/>
      <c r="H182" s="388"/>
    </row>
    <row r="183" spans="1:8" ht="19.5" customHeight="1">
      <c r="A183" s="409"/>
      <c r="B183" s="410"/>
      <c r="C183" s="409"/>
      <c r="D183" s="388"/>
      <c r="E183" s="388"/>
      <c r="F183" s="388"/>
      <c r="G183" s="388"/>
      <c r="H183" s="388"/>
    </row>
    <row r="184" spans="1:8" ht="19.5" customHeight="1">
      <c r="A184" s="409"/>
      <c r="B184" s="410"/>
      <c r="C184" s="409"/>
      <c r="D184" s="388"/>
      <c r="E184" s="388"/>
      <c r="F184" s="388"/>
      <c r="G184" s="388"/>
      <c r="H184" s="388"/>
    </row>
    <row r="185" spans="1:8" ht="19.5" customHeight="1">
      <c r="A185" s="409"/>
      <c r="B185" s="410"/>
      <c r="C185" s="409"/>
      <c r="D185" s="388"/>
      <c r="E185" s="388"/>
      <c r="F185" s="388"/>
      <c r="G185" s="388"/>
      <c r="H185" s="388"/>
    </row>
    <row r="186" spans="1:8" ht="19.5" customHeight="1">
      <c r="A186" s="409"/>
      <c r="B186" s="410"/>
      <c r="C186" s="409"/>
      <c r="D186" s="388"/>
      <c r="E186" s="388"/>
      <c r="F186" s="388"/>
      <c r="G186" s="388"/>
      <c r="H186" s="388"/>
    </row>
    <row r="187" spans="1:8" ht="19.5" customHeight="1">
      <c r="A187" s="409"/>
      <c r="B187" s="410"/>
      <c r="C187" s="409"/>
      <c r="D187" s="388"/>
      <c r="E187" s="388"/>
      <c r="F187" s="388"/>
      <c r="G187" s="388"/>
      <c r="H187" s="388"/>
    </row>
    <row r="188" spans="1:8" ht="19.5" customHeight="1">
      <c r="A188" s="409"/>
      <c r="B188" s="410"/>
      <c r="C188" s="409"/>
      <c r="D188" s="388"/>
      <c r="E188" s="388"/>
      <c r="F188" s="388"/>
      <c r="G188" s="388"/>
      <c r="H188" s="388"/>
    </row>
    <row r="189" spans="1:8" ht="19.5" customHeight="1">
      <c r="A189" s="409"/>
      <c r="B189" s="410"/>
      <c r="C189" s="409"/>
      <c r="D189" s="388"/>
      <c r="E189" s="388"/>
      <c r="F189" s="388"/>
      <c r="G189" s="388"/>
      <c r="H189" s="388"/>
    </row>
    <row r="190" spans="1:8" ht="19.5" customHeight="1">
      <c r="A190" s="409"/>
      <c r="B190" s="410"/>
      <c r="C190" s="409"/>
      <c r="D190" s="388"/>
      <c r="E190" s="388"/>
      <c r="F190" s="388"/>
      <c r="G190" s="388"/>
      <c r="H190" s="388"/>
    </row>
    <row r="191" spans="1:8" ht="19.5" customHeight="1">
      <c r="A191" s="409"/>
      <c r="B191" s="410"/>
      <c r="C191" s="409"/>
      <c r="D191" s="388"/>
      <c r="E191" s="388"/>
      <c r="F191" s="388"/>
      <c r="G191" s="388"/>
      <c r="H191" s="388"/>
    </row>
    <row r="192" spans="1:8" ht="19.5" customHeight="1">
      <c r="A192" s="409"/>
      <c r="B192" s="410"/>
      <c r="C192" s="409"/>
      <c r="D192" s="388"/>
      <c r="E192" s="388"/>
      <c r="F192" s="388"/>
      <c r="G192" s="388"/>
      <c r="H192" s="388"/>
    </row>
    <row r="193" spans="1:8" ht="19.5" customHeight="1">
      <c r="A193" s="409"/>
      <c r="B193" s="410"/>
      <c r="C193" s="409"/>
      <c r="D193" s="388"/>
      <c r="E193" s="388"/>
      <c r="F193" s="388"/>
      <c r="G193" s="388"/>
      <c r="H193" s="388"/>
    </row>
    <row r="194" spans="1:8" ht="19.5" customHeight="1">
      <c r="A194" s="409"/>
      <c r="B194" s="410"/>
      <c r="C194" s="409"/>
      <c r="D194" s="388"/>
      <c r="E194" s="388"/>
      <c r="F194" s="388"/>
      <c r="G194" s="388"/>
      <c r="H194" s="388"/>
    </row>
    <row r="195" spans="1:8" ht="19.5" customHeight="1">
      <c r="A195" s="409"/>
      <c r="B195" s="410"/>
      <c r="C195" s="409"/>
      <c r="D195" s="388"/>
      <c r="E195" s="388"/>
      <c r="F195" s="388"/>
      <c r="G195" s="388"/>
      <c r="H195" s="388"/>
    </row>
    <row r="196" spans="1:8" ht="19.5" customHeight="1">
      <c r="A196" s="409"/>
      <c r="B196" s="410"/>
      <c r="C196" s="409"/>
      <c r="D196" s="388"/>
      <c r="E196" s="388"/>
      <c r="F196" s="388"/>
      <c r="G196" s="388"/>
      <c r="H196" s="388"/>
    </row>
    <row r="197" spans="1:8" ht="19.5" customHeight="1">
      <c r="A197" s="409"/>
      <c r="B197" s="410"/>
      <c r="C197" s="409"/>
      <c r="D197" s="388"/>
      <c r="E197" s="388"/>
      <c r="F197" s="388"/>
      <c r="G197" s="388"/>
      <c r="H197" s="388"/>
    </row>
    <row r="198" spans="1:8" ht="19.5" customHeight="1">
      <c r="A198" s="409"/>
      <c r="B198" s="410"/>
      <c r="C198" s="409"/>
      <c r="D198" s="388"/>
      <c r="E198" s="388"/>
      <c r="F198" s="388"/>
      <c r="G198" s="388"/>
      <c r="H198" s="388"/>
    </row>
    <row r="199" spans="1:8" ht="19.5" customHeight="1">
      <c r="A199" s="409"/>
      <c r="B199" s="410"/>
      <c r="C199" s="409"/>
      <c r="D199" s="388"/>
      <c r="E199" s="388"/>
      <c r="F199" s="388"/>
      <c r="G199" s="388"/>
      <c r="H199" s="388"/>
    </row>
    <row r="200" spans="1:8" ht="19.5" customHeight="1">
      <c r="A200" s="409"/>
      <c r="B200" s="410"/>
      <c r="C200" s="409"/>
      <c r="D200" s="388"/>
      <c r="E200" s="388"/>
      <c r="F200" s="388"/>
      <c r="G200" s="388"/>
      <c r="H200" s="388"/>
    </row>
    <row r="201" spans="1:8" ht="19.5" customHeight="1">
      <c r="A201" s="409"/>
      <c r="B201" s="410"/>
      <c r="C201" s="409"/>
      <c r="D201" s="388"/>
      <c r="E201" s="388"/>
      <c r="F201" s="388"/>
      <c r="G201" s="388"/>
      <c r="H201" s="388"/>
    </row>
    <row r="202" spans="1:8" ht="19.5" customHeight="1">
      <c r="A202" s="409"/>
      <c r="B202" s="410"/>
      <c r="C202" s="409"/>
      <c r="D202" s="388"/>
      <c r="E202" s="388"/>
      <c r="F202" s="388"/>
      <c r="G202" s="388"/>
      <c r="H202" s="388"/>
    </row>
    <row r="203" spans="1:8" ht="19.5" customHeight="1">
      <c r="A203" s="409"/>
      <c r="B203" s="410"/>
      <c r="C203" s="409"/>
      <c r="D203" s="388"/>
      <c r="E203" s="388"/>
      <c r="F203" s="388"/>
      <c r="G203" s="388"/>
      <c r="H203" s="388"/>
    </row>
    <row r="204" spans="1:8" ht="19.5" customHeight="1">
      <c r="A204" s="409"/>
      <c r="B204" s="410"/>
      <c r="C204" s="409"/>
      <c r="D204" s="388"/>
      <c r="E204" s="388"/>
      <c r="F204" s="388"/>
      <c r="G204" s="388"/>
      <c r="H204" s="388"/>
    </row>
    <row r="205" spans="1:8" ht="19.5" customHeight="1">
      <c r="A205" s="409"/>
      <c r="B205" s="410"/>
      <c r="C205" s="409"/>
      <c r="D205" s="388"/>
      <c r="E205" s="388"/>
      <c r="F205" s="388"/>
      <c r="G205" s="388"/>
      <c r="H205" s="388"/>
    </row>
    <row r="206" spans="1:8" ht="19.5" customHeight="1">
      <c r="A206" s="409"/>
      <c r="B206" s="410"/>
      <c r="C206" s="409"/>
      <c r="D206" s="388"/>
      <c r="E206" s="388"/>
      <c r="F206" s="388"/>
      <c r="G206" s="388"/>
      <c r="H206" s="388"/>
    </row>
    <row r="207" spans="1:8" ht="19.5" customHeight="1">
      <c r="A207" s="409"/>
      <c r="B207" s="410"/>
      <c r="C207" s="409"/>
      <c r="D207" s="388"/>
      <c r="E207" s="388"/>
      <c r="F207" s="388"/>
      <c r="G207" s="388"/>
      <c r="H207" s="388"/>
    </row>
    <row r="208" spans="1:3" ht="19.5" customHeight="1">
      <c r="A208" s="409"/>
      <c r="B208" s="410"/>
      <c r="C208" s="409"/>
    </row>
    <row r="209" spans="1:3" ht="19.5" customHeight="1">
      <c r="A209" s="409"/>
      <c r="B209" s="410"/>
      <c r="C209" s="409"/>
    </row>
    <row r="210" spans="1:3" ht="19.5" customHeight="1">
      <c r="A210" s="409"/>
      <c r="B210" s="410"/>
      <c r="C210" s="409"/>
    </row>
    <row r="211" spans="1:3" ht="19.5" customHeight="1">
      <c r="A211" s="409"/>
      <c r="B211" s="410"/>
      <c r="C211" s="409"/>
    </row>
    <row r="212" spans="1:3" ht="19.5" customHeight="1">
      <c r="A212" s="409"/>
      <c r="B212" s="410"/>
      <c r="C212" s="409"/>
    </row>
    <row r="213" spans="1:3" ht="19.5" customHeight="1">
      <c r="A213" s="409"/>
      <c r="B213" s="410"/>
      <c r="C213" s="409"/>
    </row>
    <row r="214" spans="1:3" ht="19.5" customHeight="1">
      <c r="A214" s="409"/>
      <c r="B214" s="410"/>
      <c r="C214" s="409"/>
    </row>
    <row r="215" spans="1:3" ht="19.5" customHeight="1">
      <c r="A215" s="409"/>
      <c r="B215" s="410"/>
      <c r="C215" s="409"/>
    </row>
    <row r="216" spans="1:3" ht="19.5" customHeight="1">
      <c r="A216" s="409"/>
      <c r="B216" s="410"/>
      <c r="C216" s="409"/>
    </row>
    <row r="217" spans="1:3" ht="19.5" customHeight="1">
      <c r="A217" s="409"/>
      <c r="B217" s="410"/>
      <c r="C217" s="409"/>
    </row>
    <row r="218" spans="1:3" ht="19.5" customHeight="1">
      <c r="A218" s="409"/>
      <c r="B218" s="410"/>
      <c r="C218" s="409"/>
    </row>
    <row r="219" spans="1:3" ht="19.5" customHeight="1">
      <c r="A219" s="409"/>
      <c r="B219" s="410"/>
      <c r="C219" s="409"/>
    </row>
    <row r="220" spans="1:3" ht="19.5" customHeight="1">
      <c r="A220" s="409"/>
      <c r="B220" s="410"/>
      <c r="C220" s="409"/>
    </row>
    <row r="221" spans="1:3" ht="19.5" customHeight="1">
      <c r="A221" s="409"/>
      <c r="B221" s="410"/>
      <c r="C221" s="409"/>
    </row>
    <row r="222" spans="1:3" ht="19.5" customHeight="1">
      <c r="A222" s="409"/>
      <c r="B222" s="410"/>
      <c r="C222" s="409"/>
    </row>
    <row r="223" spans="1:3" ht="19.5" customHeight="1">
      <c r="A223" s="409"/>
      <c r="B223" s="410"/>
      <c r="C223" s="409"/>
    </row>
    <row r="224" spans="1:3" ht="19.5" customHeight="1">
      <c r="A224" s="409"/>
      <c r="B224" s="410"/>
      <c r="C224" s="409"/>
    </row>
    <row r="225" spans="1:3" ht="19.5" customHeight="1">
      <c r="A225" s="409"/>
      <c r="B225" s="410"/>
      <c r="C225" s="409"/>
    </row>
    <row r="226" spans="1:3" ht="19.5" customHeight="1">
      <c r="A226" s="409"/>
      <c r="B226" s="410"/>
      <c r="C226" s="409"/>
    </row>
    <row r="227" spans="1:3" ht="19.5" customHeight="1">
      <c r="A227" s="409"/>
      <c r="B227" s="410"/>
      <c r="C227" s="409"/>
    </row>
    <row r="228" spans="1:3" ht="19.5" customHeight="1">
      <c r="A228" s="409"/>
      <c r="B228" s="410"/>
      <c r="C228" s="409"/>
    </row>
    <row r="229" spans="1:3" ht="19.5" customHeight="1">
      <c r="A229" s="409"/>
      <c r="B229" s="410"/>
      <c r="C229" s="409"/>
    </row>
    <row r="230" spans="1:3" ht="19.5" customHeight="1">
      <c r="A230" s="409"/>
      <c r="B230" s="410"/>
      <c r="C230" s="409"/>
    </row>
    <row r="231" spans="1:3" ht="19.5" customHeight="1">
      <c r="A231" s="409"/>
      <c r="B231" s="410"/>
      <c r="C231" s="409"/>
    </row>
    <row r="232" spans="1:3" ht="19.5" customHeight="1">
      <c r="A232" s="409"/>
      <c r="B232" s="410"/>
      <c r="C232" s="409"/>
    </row>
    <row r="233" spans="1:3" ht="19.5" customHeight="1">
      <c r="A233" s="409"/>
      <c r="B233" s="410"/>
      <c r="C233" s="409"/>
    </row>
    <row r="234" spans="1:3" ht="19.5" customHeight="1">
      <c r="A234" s="409"/>
      <c r="B234" s="410"/>
      <c r="C234" s="409"/>
    </row>
    <row r="235" spans="1:3" ht="19.5" customHeight="1">
      <c r="A235" s="409"/>
      <c r="B235" s="410"/>
      <c r="C235" s="409"/>
    </row>
    <row r="236" spans="1:3" ht="19.5" customHeight="1">
      <c r="A236" s="409"/>
      <c r="B236" s="410"/>
      <c r="C236" s="409"/>
    </row>
    <row r="237" spans="1:3" ht="19.5" customHeight="1">
      <c r="A237" s="409"/>
      <c r="B237" s="410"/>
      <c r="C237" s="409"/>
    </row>
    <row r="238" spans="1:3" ht="19.5" customHeight="1">
      <c r="A238" s="409"/>
      <c r="B238" s="410"/>
      <c r="C238" s="409"/>
    </row>
    <row r="239" spans="1:3" ht="19.5" customHeight="1">
      <c r="A239" s="409"/>
      <c r="B239" s="410"/>
      <c r="C239" s="409"/>
    </row>
    <row r="240" spans="1:3" ht="19.5" customHeight="1">
      <c r="A240" s="409"/>
      <c r="B240" s="410"/>
      <c r="C240" s="409"/>
    </row>
    <row r="241" spans="1:3" ht="19.5" customHeight="1">
      <c r="A241" s="409"/>
      <c r="B241" s="410"/>
      <c r="C241" s="409"/>
    </row>
    <row r="242" spans="1:3" ht="19.5" customHeight="1">
      <c r="A242" s="409"/>
      <c r="B242" s="410"/>
      <c r="C242" s="409"/>
    </row>
    <row r="243" spans="1:3" ht="19.5" customHeight="1">
      <c r="A243" s="409"/>
      <c r="B243" s="410"/>
      <c r="C243" s="409"/>
    </row>
    <row r="244" spans="1:3" ht="19.5" customHeight="1">
      <c r="A244" s="409"/>
      <c r="B244" s="410"/>
      <c r="C244" s="409"/>
    </row>
    <row r="245" spans="1:3" ht="19.5" customHeight="1">
      <c r="A245" s="409"/>
      <c r="B245" s="410"/>
      <c r="C245" s="409"/>
    </row>
    <row r="246" spans="1:3" ht="19.5" customHeight="1">
      <c r="A246" s="409"/>
      <c r="B246" s="410"/>
      <c r="C246" s="409"/>
    </row>
    <row r="247" spans="1:3" ht="19.5" customHeight="1">
      <c r="A247" s="409"/>
      <c r="B247" s="410"/>
      <c r="C247" s="409"/>
    </row>
    <row r="248" spans="1:3" ht="19.5" customHeight="1">
      <c r="A248" s="409"/>
      <c r="B248" s="410"/>
      <c r="C248" s="409"/>
    </row>
    <row r="249" spans="1:3" ht="19.5" customHeight="1">
      <c r="A249" s="409"/>
      <c r="B249" s="410"/>
      <c r="C249" s="409"/>
    </row>
    <row r="250" spans="1:3" ht="19.5" customHeight="1">
      <c r="A250" s="409"/>
      <c r="B250" s="410"/>
      <c r="C250" s="409"/>
    </row>
    <row r="251" spans="1:3" ht="19.5" customHeight="1">
      <c r="A251" s="409"/>
      <c r="B251" s="410"/>
      <c r="C251" s="409"/>
    </row>
    <row r="252" spans="1:3" ht="19.5" customHeight="1">
      <c r="A252" s="409"/>
      <c r="B252" s="410"/>
      <c r="C252" s="409"/>
    </row>
    <row r="253" spans="1:3" ht="19.5" customHeight="1">
      <c r="A253" s="409"/>
      <c r="B253" s="410"/>
      <c r="C253" s="409"/>
    </row>
    <row r="254" spans="1:3" ht="19.5" customHeight="1">
      <c r="A254" s="409"/>
      <c r="B254" s="410"/>
      <c r="C254" s="409"/>
    </row>
  </sheetData>
  <sheetProtection/>
  <mergeCells count="1">
    <mergeCell ref="G13:H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2"/>
  <sheetViews>
    <sheetView showGridLines="0" zoomScalePageLayoutView="0" workbookViewId="0" topLeftCell="D9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7109375" style="237" customWidth="1"/>
    <col min="4" max="4" width="18.00390625" style="237" customWidth="1"/>
    <col min="5" max="5" width="12.7109375" style="237" customWidth="1"/>
    <col min="6" max="6" width="22.7109375" style="237" customWidth="1"/>
    <col min="7" max="7" width="12.7109375" style="237" customWidth="1"/>
    <col min="8" max="8" width="12.421875" style="237" customWidth="1"/>
    <col min="9" max="16384" width="11.421875" style="237" customWidth="1"/>
  </cols>
  <sheetData>
    <row r="1" spans="2:8" ht="18" customHeight="1">
      <c r="B1" s="238"/>
      <c r="G1" s="239"/>
      <c r="H1" s="239"/>
    </row>
    <row r="2" spans="2:8" s="241" customFormat="1" ht="18" customHeight="1">
      <c r="B2" s="239"/>
      <c r="C2" s="239"/>
      <c r="D2" s="239"/>
      <c r="E2" s="512"/>
      <c r="F2" s="441" t="s">
        <v>137</v>
      </c>
      <c r="G2" s="239"/>
      <c r="H2" s="239"/>
    </row>
    <row r="3" spans="1:8" s="241" customFormat="1" ht="18" customHeight="1">
      <c r="A3" s="511"/>
      <c r="B3" s="504"/>
      <c r="C3" s="504"/>
      <c r="D3" s="504"/>
      <c r="E3" s="512"/>
      <c r="F3" s="441"/>
      <c r="G3" s="504"/>
      <c r="H3" s="504"/>
    </row>
    <row r="4" spans="1:8" s="241" customFormat="1" ht="18" customHeight="1">
      <c r="A4" s="513" t="s">
        <v>118</v>
      </c>
      <c r="B4" s="504"/>
      <c r="C4" s="504"/>
      <c r="D4" s="504"/>
      <c r="E4" s="512"/>
      <c r="F4" s="491"/>
      <c r="G4" s="613" t="s">
        <v>116</v>
      </c>
      <c r="H4" s="511"/>
    </row>
    <row r="5" spans="1:8" s="241" customFormat="1" ht="18" customHeight="1">
      <c r="A5" s="511"/>
      <c r="B5" s="504"/>
      <c r="C5" s="504"/>
      <c r="D5" s="504"/>
      <c r="E5" s="505"/>
      <c r="F5" s="505"/>
      <c r="G5" s="287"/>
      <c r="H5" s="504"/>
    </row>
    <row r="6" spans="1:8" s="241" customFormat="1" ht="18" customHeight="1">
      <c r="A6" s="513"/>
      <c r="B6" s="395" t="s">
        <v>138</v>
      </c>
      <c r="C6" s="504"/>
      <c r="D6" s="504"/>
      <c r="E6" s="403"/>
      <c r="F6" s="513"/>
      <c r="G6" s="514"/>
      <c r="H6" s="514"/>
    </row>
    <row r="7" spans="1:8" ht="18" customHeight="1" thickBot="1">
      <c r="A7" s="514"/>
      <c r="B7" s="507"/>
      <c r="C7" s="515"/>
      <c r="D7" s="515"/>
      <c r="E7" s="513"/>
      <c r="F7" s="513"/>
      <c r="G7" s="513"/>
      <c r="H7" s="514"/>
    </row>
    <row r="8" spans="1:8" s="257" customFormat="1" ht="18" customHeight="1" thickBot="1">
      <c r="A8" s="515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s="257" customFormat="1" ht="18" customHeight="1">
      <c r="A9" s="515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s="257" customFormat="1" ht="18" customHeight="1">
      <c r="A10" s="515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s="257" customFormat="1" ht="18" customHeight="1" thickBot="1">
      <c r="A11" s="515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s="257" customFormat="1" ht="18" customHeight="1">
      <c r="A12" s="515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524" t="s">
        <v>92</v>
      </c>
      <c r="B13" s="286"/>
      <c r="C13" s="286"/>
      <c r="D13" s="508"/>
      <c r="E13" s="508"/>
      <c r="F13" s="508"/>
      <c r="G13" s="508"/>
      <c r="H13" s="508"/>
    </row>
    <row r="14" spans="1:8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504"/>
      <c r="B15" s="722" t="s">
        <v>151</v>
      </c>
      <c r="C15" s="529" t="s">
        <v>152</v>
      </c>
      <c r="D15" s="266"/>
      <c r="E15" s="264"/>
      <c r="F15" s="528">
        <v>1</v>
      </c>
      <c r="G15" s="281"/>
      <c r="H15" s="266"/>
    </row>
    <row r="16" spans="1:8" s="273" customFormat="1" ht="18" customHeight="1">
      <c r="A16" s="504"/>
      <c r="B16" s="723" t="s">
        <v>153</v>
      </c>
      <c r="C16" s="561" t="s">
        <v>154</v>
      </c>
      <c r="D16" s="266"/>
      <c r="E16" s="264"/>
      <c r="F16" s="280">
        <v>258</v>
      </c>
      <c r="G16" s="281"/>
      <c r="H16" s="264"/>
    </row>
    <row r="17" spans="1:8" s="276" customFormat="1" ht="18" customHeight="1">
      <c r="A17" s="504"/>
      <c r="B17" s="723" t="s">
        <v>155</v>
      </c>
      <c r="C17" s="561" t="s">
        <v>156</v>
      </c>
      <c r="D17" s="266"/>
      <c r="E17" s="274"/>
      <c r="F17" s="280">
        <v>54</v>
      </c>
      <c r="G17" s="281"/>
      <c r="H17" s="274"/>
    </row>
    <row r="18" spans="1:8" s="257" customFormat="1" ht="18" customHeight="1">
      <c r="A18" s="268"/>
      <c r="B18" s="277" t="s">
        <v>157</v>
      </c>
      <c r="C18" s="278" t="s">
        <v>158</v>
      </c>
      <c r="D18" s="457"/>
      <c r="E18" s="279"/>
      <c r="F18" s="280">
        <v>6</v>
      </c>
      <c r="G18" s="281"/>
      <c r="H18" s="279"/>
    </row>
    <row r="19" spans="1:8" s="257" customFormat="1" ht="18" customHeight="1">
      <c r="A19" s="268"/>
      <c r="B19" s="277" t="s">
        <v>159</v>
      </c>
      <c r="C19" s="278" t="s">
        <v>160</v>
      </c>
      <c r="D19" s="457"/>
      <c r="E19" s="279"/>
      <c r="F19" s="280">
        <v>9</v>
      </c>
      <c r="G19" s="281"/>
      <c r="H19" s="279"/>
    </row>
    <row r="20" spans="1:8" s="241" customFormat="1" ht="18" customHeight="1" thickBot="1">
      <c r="A20" s="282"/>
      <c r="B20" s="562"/>
      <c r="C20" s="284" t="s">
        <v>161</v>
      </c>
      <c r="D20" s="287"/>
      <c r="E20" s="282"/>
      <c r="F20" s="285">
        <v>328</v>
      </c>
      <c r="G20" s="281"/>
      <c r="H20" s="282"/>
    </row>
    <row r="21" spans="1:8" s="241" customFormat="1" ht="18" customHeight="1" thickBot="1">
      <c r="A21" s="513"/>
      <c r="B21" s="288" t="s">
        <v>162</v>
      </c>
      <c r="C21" s="563" t="s">
        <v>163</v>
      </c>
      <c r="D21" s="287"/>
      <c r="E21" s="282"/>
      <c r="F21" s="564">
        <v>202</v>
      </c>
      <c r="G21" s="282"/>
      <c r="H21" s="282"/>
    </row>
    <row r="22" spans="1:8" s="294" customFormat="1" ht="21.75" customHeight="1">
      <c r="A22" s="261" t="s">
        <v>164</v>
      </c>
      <c r="B22" s="261"/>
      <c r="C22" s="261"/>
      <c r="D22" s="261"/>
      <c r="E22" s="261"/>
      <c r="F22" s="261"/>
      <c r="G22" s="261"/>
      <c r="H22" s="261"/>
    </row>
    <row r="23" spans="1:8" s="294" customFormat="1" ht="4.5" customHeight="1" thickBot="1">
      <c r="A23" s="261"/>
      <c r="B23" s="261"/>
      <c r="C23" s="261"/>
      <c r="D23" s="261"/>
      <c r="E23" s="261"/>
      <c r="F23" s="261"/>
      <c r="G23" s="261"/>
      <c r="H23" s="261"/>
    </row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301"/>
      <c r="F24" s="302">
        <v>328</v>
      </c>
      <c r="G24" s="303"/>
      <c r="H24" s="304"/>
    </row>
    <row r="25" spans="1:8" s="241" customFormat="1" ht="18" customHeight="1">
      <c r="A25" s="251"/>
      <c r="B25" s="256">
        <v>15</v>
      </c>
      <c r="C25" s="308" t="s">
        <v>166</v>
      </c>
      <c r="D25" s="467"/>
      <c r="E25" s="309"/>
      <c r="F25" s="310"/>
      <c r="G25" s="308"/>
      <c r="H25" s="311"/>
    </row>
    <row r="26" spans="1:8" s="241" customFormat="1" ht="18" customHeight="1" thickBot="1">
      <c r="A26" s="251"/>
      <c r="B26" s="313"/>
      <c r="C26" s="314" t="s">
        <v>167</v>
      </c>
      <c r="D26" s="557">
        <v>468.8267442934567</v>
      </c>
      <c r="E26" s="315">
        <v>853</v>
      </c>
      <c r="F26" s="316"/>
      <c r="G26" s="862">
        <v>1791</v>
      </c>
      <c r="H26" s="868">
        <v>6</v>
      </c>
    </row>
    <row r="27" spans="1:8" s="241" customFormat="1" ht="18" customHeight="1">
      <c r="A27" s="251"/>
      <c r="B27" s="256">
        <v>20</v>
      </c>
      <c r="C27" s="319" t="s">
        <v>168</v>
      </c>
      <c r="D27" s="989">
        <v>38.3581</v>
      </c>
      <c r="E27" s="320">
        <v>383</v>
      </c>
      <c r="F27" s="308">
        <v>625</v>
      </c>
      <c r="G27" s="817">
        <v>223.26642</v>
      </c>
      <c r="H27" s="869">
        <v>3432.46523</v>
      </c>
    </row>
    <row r="28" spans="1:8" s="257" customFormat="1" ht="18" customHeight="1">
      <c r="A28" s="254"/>
      <c r="B28" s="323">
        <v>25</v>
      </c>
      <c r="C28" s="324" t="s">
        <v>169</v>
      </c>
      <c r="D28" s="990">
        <v>37.8874</v>
      </c>
      <c r="E28" s="325">
        <v>201</v>
      </c>
      <c r="F28" s="326">
        <v>596</v>
      </c>
      <c r="G28" s="815">
        <v>172.15915</v>
      </c>
      <c r="H28" s="870">
        <v>2180.10459</v>
      </c>
    </row>
    <row r="29" spans="1:8" s="257" customFormat="1" ht="18" customHeight="1">
      <c r="A29" s="254"/>
      <c r="B29" s="323">
        <v>200</v>
      </c>
      <c r="C29" s="324" t="s">
        <v>170</v>
      </c>
      <c r="D29" s="991"/>
      <c r="E29" s="328"/>
      <c r="F29" s="329">
        <v>625</v>
      </c>
      <c r="G29" s="815">
        <v>127.26642000000001</v>
      </c>
      <c r="H29" s="870">
        <v>3002.46523</v>
      </c>
    </row>
    <row r="30" spans="1:8" s="257" customFormat="1" ht="18" customHeight="1" thickBot="1">
      <c r="A30" s="254"/>
      <c r="B30" s="330">
        <v>205</v>
      </c>
      <c r="C30" s="331" t="s">
        <v>171</v>
      </c>
      <c r="D30" s="992"/>
      <c r="E30" s="332"/>
      <c r="F30" s="333">
        <v>596</v>
      </c>
      <c r="G30" s="863">
        <v>114.15915000000001</v>
      </c>
      <c r="H30" s="871">
        <v>1895.10459</v>
      </c>
    </row>
    <row r="31" spans="1:8" s="241" customFormat="1" ht="18" customHeight="1" thickBot="1">
      <c r="A31" s="251"/>
      <c r="B31" s="335">
        <v>100</v>
      </c>
      <c r="C31" s="336" t="s">
        <v>172</v>
      </c>
      <c r="D31" s="993">
        <v>0</v>
      </c>
      <c r="E31" s="337" t="s">
        <v>173</v>
      </c>
      <c r="F31" s="302">
        <v>25</v>
      </c>
      <c r="G31" s="816">
        <v>384</v>
      </c>
      <c r="H31" s="872" t="s">
        <v>173</v>
      </c>
    </row>
    <row r="32" spans="1:8" s="241" customFormat="1" ht="18" customHeight="1" thickBot="1">
      <c r="A32" s="251"/>
      <c r="B32" s="335">
        <v>991</v>
      </c>
      <c r="C32" s="336" t="s">
        <v>174</v>
      </c>
      <c r="D32" s="994">
        <v>507.1848442934567</v>
      </c>
      <c r="E32" s="340">
        <v>1236</v>
      </c>
      <c r="F32" s="302">
        <v>978</v>
      </c>
      <c r="G32" s="816">
        <v>2398.26642</v>
      </c>
      <c r="H32" s="873">
        <v>3438.46523</v>
      </c>
    </row>
    <row r="33" spans="1:8" s="241" customFormat="1" ht="18" customHeight="1">
      <c r="A33" s="251"/>
      <c r="B33" s="299">
        <v>30</v>
      </c>
      <c r="C33" s="342" t="s">
        <v>175</v>
      </c>
      <c r="D33" s="995">
        <v>217.89970000000002</v>
      </c>
      <c r="E33" s="320">
        <v>91</v>
      </c>
      <c r="F33" s="343">
        <v>88</v>
      </c>
      <c r="G33" s="839">
        <v>760.24235</v>
      </c>
      <c r="H33" s="874">
        <v>567.68277</v>
      </c>
    </row>
    <row r="34" spans="1:8" s="257" customFormat="1" ht="18" customHeight="1">
      <c r="A34" s="254"/>
      <c r="B34" s="323">
        <v>35</v>
      </c>
      <c r="C34" s="346" t="s">
        <v>176</v>
      </c>
      <c r="D34" s="996">
        <v>209.86719999999997</v>
      </c>
      <c r="E34" s="325">
        <v>77</v>
      </c>
      <c r="F34" s="347">
        <v>73</v>
      </c>
      <c r="G34" s="864">
        <v>669.1427999999999</v>
      </c>
      <c r="H34" s="875">
        <v>538.6011599999999</v>
      </c>
    </row>
    <row r="35" spans="1:8" s="257" customFormat="1" ht="18" customHeight="1">
      <c r="A35" s="254"/>
      <c r="B35" s="323">
        <v>300</v>
      </c>
      <c r="C35" s="324" t="s">
        <v>170</v>
      </c>
      <c r="D35" s="991"/>
      <c r="E35" s="328"/>
      <c r="F35" s="351">
        <v>88</v>
      </c>
      <c r="G35" s="864">
        <v>59.24234999999999</v>
      </c>
      <c r="H35" s="875">
        <v>533.68277</v>
      </c>
    </row>
    <row r="36" spans="1:8" s="257" customFormat="1" ht="18" customHeight="1" thickBot="1">
      <c r="A36" s="254"/>
      <c r="B36" s="330">
        <v>305</v>
      </c>
      <c r="C36" s="331" t="s">
        <v>171</v>
      </c>
      <c r="D36" s="992"/>
      <c r="E36" s="332"/>
      <c r="F36" s="352">
        <v>73</v>
      </c>
      <c r="G36" s="865">
        <v>51.14279999999991</v>
      </c>
      <c r="H36" s="876">
        <v>506.60116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553">
        <v>0</v>
      </c>
      <c r="E37" s="337" t="s">
        <v>173</v>
      </c>
      <c r="F37" s="355">
        <v>39</v>
      </c>
      <c r="G37" s="866">
        <v>268</v>
      </c>
      <c r="H37" s="872" t="s">
        <v>173</v>
      </c>
    </row>
    <row r="38" spans="1:8" s="241" customFormat="1" ht="18" customHeight="1">
      <c r="A38" s="251"/>
      <c r="B38" s="299">
        <v>50</v>
      </c>
      <c r="C38" s="342" t="s">
        <v>178</v>
      </c>
      <c r="D38" s="995">
        <v>289.2851442934567</v>
      </c>
      <c r="E38" s="320">
        <v>1145</v>
      </c>
      <c r="F38" s="344">
        <v>851</v>
      </c>
      <c r="G38" s="839">
        <v>1370.02407</v>
      </c>
      <c r="H38" s="874">
        <v>2870.78246</v>
      </c>
    </row>
    <row r="39" spans="1:8" s="241" customFormat="1" ht="18" customHeight="1">
      <c r="A39" s="251"/>
      <c r="B39" s="356">
        <v>53</v>
      </c>
      <c r="C39" s="357" t="s">
        <v>179</v>
      </c>
      <c r="D39" s="997">
        <v>36.71369211428572</v>
      </c>
      <c r="E39" s="358">
        <v>89</v>
      </c>
      <c r="F39" s="359"/>
      <c r="G39" s="760">
        <v>226</v>
      </c>
      <c r="H39" s="877">
        <v>20</v>
      </c>
    </row>
    <row r="40" spans="1:8" s="241" customFormat="1" ht="18" customHeight="1">
      <c r="A40" s="251"/>
      <c r="B40" s="356">
        <v>55</v>
      </c>
      <c r="C40" s="357" t="s">
        <v>180</v>
      </c>
      <c r="D40" s="997">
        <v>1.1473028785714288</v>
      </c>
      <c r="E40" s="362" t="s">
        <v>173</v>
      </c>
      <c r="F40" s="363"/>
      <c r="G40" s="760">
        <v>8</v>
      </c>
      <c r="H40" s="877" t="s">
        <v>173</v>
      </c>
    </row>
    <row r="41" spans="1:8" s="241" customFormat="1" ht="18" customHeight="1">
      <c r="A41" s="251"/>
      <c r="B41" s="356">
        <v>65</v>
      </c>
      <c r="C41" s="357" t="s">
        <v>181</v>
      </c>
      <c r="D41" s="999"/>
      <c r="E41" s="358">
        <v>328</v>
      </c>
      <c r="F41" s="363"/>
      <c r="G41" s="867"/>
      <c r="H41" s="878"/>
    </row>
    <row r="42" spans="1:8" s="241" customFormat="1" ht="18" customHeight="1">
      <c r="A42" s="251"/>
      <c r="B42" s="356">
        <v>70</v>
      </c>
      <c r="C42" s="357" t="s">
        <v>182</v>
      </c>
      <c r="D42" s="997">
        <v>251.42414930059957</v>
      </c>
      <c r="E42" s="358">
        <v>728</v>
      </c>
      <c r="F42" s="360">
        <v>851</v>
      </c>
      <c r="G42" s="760">
        <v>1136.02407</v>
      </c>
      <c r="H42" s="877">
        <v>2850.78246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1000">
        <v>72.77646621184934</v>
      </c>
      <c r="E43" s="367"/>
      <c r="F43" s="368">
        <v>851</v>
      </c>
      <c r="G43" s="840">
        <v>396</v>
      </c>
      <c r="H43" s="879">
        <v>2477.78246</v>
      </c>
    </row>
    <row r="44" spans="1:8" s="257" customFormat="1" ht="18" customHeight="1">
      <c r="A44" s="254"/>
      <c r="B44" s="264"/>
      <c r="C44" s="252"/>
      <c r="D44" s="252"/>
      <c r="E44" s="349"/>
      <c r="F44" s="350"/>
      <c r="G44" s="350"/>
      <c r="H44" s="350"/>
    </row>
    <row r="45" spans="1:8" s="257" customFormat="1" ht="18" customHeight="1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s="257" customFormat="1" ht="18" customHeight="1" thickBot="1">
      <c r="A46" s="349"/>
      <c r="B46" s="264"/>
      <c r="C46" s="252"/>
      <c r="D46" s="252"/>
      <c r="E46" s="349"/>
      <c r="F46" s="350"/>
      <c r="G46" s="350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14</v>
      </c>
      <c r="G47" s="373">
        <v>-116</v>
      </c>
      <c r="H47" s="374" t="s">
        <v>173</v>
      </c>
    </row>
    <row r="48" spans="1:8" s="241" customFormat="1" ht="18" customHeight="1">
      <c r="A48" s="251"/>
      <c r="B48" s="356">
        <v>80</v>
      </c>
      <c r="C48" s="375" t="s">
        <v>188</v>
      </c>
      <c r="D48" s="460">
        <v>1.6206388525014246</v>
      </c>
      <c r="E48" s="460">
        <v>0.7449781659388647</v>
      </c>
      <c r="F48" s="461">
        <v>0.3854289071680376</v>
      </c>
      <c r="G48" s="461">
        <v>1.3072992700729926</v>
      </c>
      <c r="H48" s="462">
        <v>0.0020900225229883843</v>
      </c>
    </row>
    <row r="49" spans="1:8" s="241" customFormat="1" ht="18" customHeight="1" thickBot="1">
      <c r="A49" s="251"/>
      <c r="B49" s="259">
        <v>90</v>
      </c>
      <c r="C49" s="376" t="s">
        <v>189</v>
      </c>
      <c r="D49" s="475">
        <v>4.179327271074977</v>
      </c>
      <c r="E49" s="377">
        <v>12.10126498113333</v>
      </c>
      <c r="F49" s="378">
        <v>14.145846839209428</v>
      </c>
      <c r="G49" s="379">
        <v>18.88329260792234</v>
      </c>
      <c r="H49" s="380">
        <v>47.38746421981748</v>
      </c>
    </row>
    <row r="50" spans="1:8" s="257" customFormat="1" ht="14.25" customHeight="1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s="257" customFormat="1" ht="19.5" customHeight="1">
      <c r="A51" s="254"/>
      <c r="B51" s="286"/>
      <c r="C51" s="261" t="s">
        <v>84</v>
      </c>
      <c r="D51" s="459">
        <v>60159</v>
      </c>
      <c r="E51" s="754">
        <v>60159</v>
      </c>
      <c r="F51" s="754">
        <v>60159</v>
      </c>
      <c r="G51" s="754">
        <v>60159</v>
      </c>
      <c r="H51" s="754">
        <v>60159</v>
      </c>
    </row>
    <row r="52" spans="1:8" s="257" customFormat="1" ht="18" customHeight="1">
      <c r="A52" s="254"/>
      <c r="B52" s="264"/>
      <c r="C52" s="251" t="s">
        <v>195</v>
      </c>
      <c r="E52" s="349"/>
      <c r="F52" s="307"/>
      <c r="G52" s="350"/>
      <c r="H52" s="350"/>
    </row>
    <row r="53" spans="1:8" s="257" customFormat="1" ht="19.5" customHeight="1">
      <c r="A53" s="254"/>
      <c r="B53" s="530"/>
      <c r="D53" s="253"/>
      <c r="E53" s="253"/>
      <c r="F53" s="382"/>
      <c r="G53" s="252"/>
      <c r="H53" s="383"/>
    </row>
    <row r="54" spans="1:8" ht="19.5" customHeight="1">
      <c r="A54" s="254"/>
      <c r="F54" s="390"/>
      <c r="G54" s="385"/>
      <c r="H54" s="386"/>
    </row>
    <row r="55" spans="1:8" ht="19.5" customHeight="1">
      <c r="A55" s="254"/>
      <c r="E55" s="254"/>
      <c r="F55" s="254"/>
      <c r="G55" s="254"/>
      <c r="H55" s="254"/>
    </row>
    <row r="56" spans="1:4" ht="19.5" customHeight="1">
      <c r="A56" s="409"/>
      <c r="B56" s="410"/>
      <c r="C56" s="409"/>
      <c r="D56" s="409"/>
    </row>
    <row r="57" spans="1:4" ht="19.5" customHeight="1">
      <c r="A57" s="409"/>
      <c r="B57" s="410"/>
      <c r="C57" s="409"/>
      <c r="D57" s="409"/>
    </row>
    <row r="58" spans="1:4" ht="19.5" customHeight="1">
      <c r="A58" s="409"/>
      <c r="B58" s="410"/>
      <c r="C58" s="409"/>
      <c r="D58" s="409"/>
    </row>
    <row r="59" spans="1:4" ht="19.5" customHeight="1">
      <c r="A59" s="409"/>
      <c r="B59" s="410"/>
      <c r="C59" s="409"/>
      <c r="D59" s="409"/>
    </row>
    <row r="60" spans="1:4" ht="19.5" customHeight="1">
      <c r="A60" s="409"/>
      <c r="B60" s="410"/>
      <c r="C60" s="409"/>
      <c r="D60" s="409"/>
    </row>
    <row r="61" spans="1:4" ht="19.5" customHeight="1">
      <c r="A61" s="409"/>
      <c r="B61" s="410"/>
      <c r="C61" s="409"/>
      <c r="D61" s="409"/>
    </row>
    <row r="62" spans="1:4" ht="19.5" customHeight="1">
      <c r="A62" s="409"/>
      <c r="B62" s="410"/>
      <c r="C62" s="409"/>
      <c r="D62" s="409"/>
    </row>
    <row r="63" spans="1:4" ht="19.5" customHeight="1">
      <c r="A63" s="409"/>
      <c r="B63" s="410"/>
      <c r="C63" s="409"/>
      <c r="D63" s="409"/>
    </row>
    <row r="64" spans="1:4" ht="19.5" customHeight="1">
      <c r="A64" s="409"/>
      <c r="B64" s="410"/>
      <c r="C64" s="409"/>
      <c r="D64" s="409"/>
    </row>
    <row r="65" spans="1:4" ht="19.5" customHeight="1">
      <c r="A65" s="409"/>
      <c r="B65" s="410"/>
      <c r="C65" s="409"/>
      <c r="D65" s="409"/>
    </row>
    <row r="66" spans="1:4" ht="19.5" customHeight="1">
      <c r="A66" s="409"/>
      <c r="B66" s="410"/>
      <c r="C66" s="409"/>
      <c r="D66" s="409"/>
    </row>
    <row r="67" spans="1:4" ht="19.5" customHeight="1">
      <c r="A67" s="409"/>
      <c r="B67" s="410"/>
      <c r="C67" s="409"/>
      <c r="D67" s="409"/>
    </row>
    <row r="68" spans="1:4" ht="19.5" customHeight="1">
      <c r="A68" s="409"/>
      <c r="B68" s="410"/>
      <c r="C68" s="409"/>
      <c r="D68" s="409"/>
    </row>
    <row r="69" spans="1:4" ht="19.5" customHeight="1">
      <c r="A69" s="409"/>
      <c r="B69" s="410"/>
      <c r="C69" s="409"/>
      <c r="D69" s="409"/>
    </row>
    <row r="70" spans="1:4" ht="19.5" customHeight="1">
      <c r="A70" s="409"/>
      <c r="B70" s="410"/>
      <c r="C70" s="409"/>
      <c r="D70" s="409"/>
    </row>
    <row r="71" spans="1:4" ht="19.5" customHeight="1">
      <c r="A71" s="409"/>
      <c r="B71" s="410"/>
      <c r="C71" s="409"/>
      <c r="D71" s="409"/>
    </row>
    <row r="72" spans="1:4" ht="19.5" customHeight="1">
      <c r="A72" s="409"/>
      <c r="B72" s="410"/>
      <c r="C72" s="409"/>
      <c r="D72" s="409"/>
    </row>
    <row r="73" spans="1:4" ht="19.5" customHeight="1">
      <c r="A73" s="409"/>
      <c r="B73" s="410"/>
      <c r="C73" s="409"/>
      <c r="D73" s="409"/>
    </row>
    <row r="74" spans="1:4" ht="19.5" customHeight="1">
      <c r="A74" s="409"/>
      <c r="B74" s="410"/>
      <c r="C74" s="409"/>
      <c r="D74" s="409"/>
    </row>
    <row r="75" spans="1:4" ht="19.5" customHeight="1">
      <c r="A75" s="409"/>
      <c r="B75" s="410"/>
      <c r="C75" s="409"/>
      <c r="D75" s="409"/>
    </row>
    <row r="76" spans="1:4" ht="19.5" customHeight="1">
      <c r="A76" s="409"/>
      <c r="B76" s="410"/>
      <c r="C76" s="409"/>
      <c r="D76" s="409"/>
    </row>
    <row r="77" spans="1:4" ht="19.5" customHeight="1">
      <c r="A77" s="409"/>
      <c r="B77" s="410"/>
      <c r="C77" s="409"/>
      <c r="D77" s="409"/>
    </row>
    <row r="78" spans="1:4" ht="19.5" customHeight="1">
      <c r="A78" s="409"/>
      <c r="B78" s="410"/>
      <c r="C78" s="409"/>
      <c r="D78" s="409"/>
    </row>
    <row r="79" spans="1:4" ht="19.5" customHeight="1">
      <c r="A79" s="409"/>
      <c r="B79" s="410"/>
      <c r="C79" s="409"/>
      <c r="D79" s="409"/>
    </row>
    <row r="80" spans="1:4" ht="19.5" customHeight="1">
      <c r="A80" s="409"/>
      <c r="B80" s="410"/>
      <c r="C80" s="409"/>
      <c r="D80" s="409"/>
    </row>
    <row r="81" spans="1:4" ht="19.5" customHeight="1">
      <c r="A81" s="409"/>
      <c r="B81" s="410"/>
      <c r="C81" s="409"/>
      <c r="D81" s="409"/>
    </row>
    <row r="82" spans="1:4" ht="19.5" customHeight="1">
      <c r="A82" s="409"/>
      <c r="B82" s="410"/>
      <c r="C82" s="409"/>
      <c r="D82" s="409"/>
    </row>
    <row r="83" spans="1:4" ht="19.5" customHeight="1">
      <c r="A83" s="409"/>
      <c r="B83" s="410"/>
      <c r="C83" s="409"/>
      <c r="D83" s="409"/>
    </row>
    <row r="84" spans="1:4" ht="19.5" customHeight="1">
      <c r="A84" s="409"/>
      <c r="B84" s="410"/>
      <c r="C84" s="409"/>
      <c r="D84" s="409"/>
    </row>
    <row r="85" spans="1:4" ht="19.5" customHeight="1">
      <c r="A85" s="409"/>
      <c r="B85" s="410"/>
      <c r="C85" s="409"/>
      <c r="D85" s="409"/>
    </row>
    <row r="86" spans="1:4" ht="19.5" customHeight="1">
      <c r="A86" s="409"/>
      <c r="B86" s="410"/>
      <c r="C86" s="409"/>
      <c r="D86" s="409"/>
    </row>
    <row r="87" spans="1:4" ht="19.5" customHeight="1">
      <c r="A87" s="409"/>
      <c r="B87" s="410"/>
      <c r="C87" s="409"/>
      <c r="D87" s="409"/>
    </row>
    <row r="88" spans="1:4" ht="19.5" customHeight="1">
      <c r="A88" s="409"/>
      <c r="B88" s="410"/>
      <c r="C88" s="409"/>
      <c r="D88" s="409"/>
    </row>
    <row r="89" spans="1:4" ht="19.5" customHeight="1">
      <c r="A89" s="409"/>
      <c r="B89" s="410"/>
      <c r="C89" s="409"/>
      <c r="D89" s="409"/>
    </row>
    <row r="90" spans="1:4" ht="19.5" customHeight="1">
      <c r="A90" s="409"/>
      <c r="B90" s="410"/>
      <c r="C90" s="409"/>
      <c r="D90" s="409"/>
    </row>
    <row r="91" spans="1:4" ht="19.5" customHeight="1">
      <c r="A91" s="409"/>
      <c r="B91" s="410"/>
      <c r="C91" s="409"/>
      <c r="D91" s="409"/>
    </row>
    <row r="92" spans="1:4" ht="19.5" customHeight="1">
      <c r="A92" s="409"/>
      <c r="B92" s="410"/>
      <c r="C92" s="409"/>
      <c r="D92" s="409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5"/>
  <sheetViews>
    <sheetView showGridLines="0" zoomScalePageLayoutView="0" workbookViewId="0" topLeftCell="A31">
      <selection activeCell="A1" sqref="A1:IV16384"/>
    </sheetView>
  </sheetViews>
  <sheetFormatPr defaultColWidth="8.8515625" defaultRowHeight="19.5" customHeight="1"/>
  <cols>
    <col min="1" max="1" width="3.8515625" style="1117" customWidth="1"/>
    <col min="2" max="2" width="4.7109375" style="1117" customWidth="1"/>
    <col min="3" max="3" width="36.421875" style="1117" customWidth="1"/>
    <col min="4" max="5" width="12.421875" style="1117" customWidth="1"/>
    <col min="6" max="6" width="16.8515625" style="1117" customWidth="1"/>
    <col min="7" max="8" width="12.421875" style="1117" customWidth="1"/>
    <col min="9" max="9" width="16.8515625" style="1117" customWidth="1"/>
    <col min="10" max="13" width="15.7109375" style="1117" customWidth="1"/>
    <col min="14" max="23" width="13.7109375" style="1117" customWidth="1"/>
    <col min="24" max="16384" width="8.8515625" style="1117" customWidth="1"/>
  </cols>
  <sheetData>
    <row r="2" ht="19.5" customHeight="1">
      <c r="C2" s="1254" t="s">
        <v>196</v>
      </c>
    </row>
    <row r="3" ht="19.5" customHeight="1">
      <c r="C3" s="1126"/>
    </row>
    <row r="4" spans="1:8" ht="19.5" customHeight="1">
      <c r="A4" s="1126" t="s">
        <v>248</v>
      </c>
      <c r="H4" s="1126" t="s">
        <v>117</v>
      </c>
    </row>
    <row r="5" spans="3:45" s="1256" customFormat="1" ht="18" customHeight="1">
      <c r="C5" s="1148"/>
      <c r="D5" s="1148"/>
      <c r="E5" s="1148"/>
      <c r="F5" s="1148"/>
      <c r="G5" s="1148"/>
      <c r="H5" s="1123"/>
      <c r="I5" s="1148"/>
      <c r="J5" s="1123"/>
      <c r="K5" s="1497"/>
      <c r="L5" s="1123"/>
      <c r="M5" s="1498"/>
      <c r="N5" s="1499"/>
      <c r="O5" s="1498"/>
      <c r="P5" s="1500"/>
      <c r="Q5" s="1500"/>
      <c r="R5" s="1501"/>
      <c r="S5" s="1502"/>
      <c r="T5" s="1502"/>
      <c r="U5" s="1502"/>
      <c r="V5" s="1502"/>
      <c r="W5" s="1502"/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</row>
    <row r="6" spans="3:45" s="1256" customFormat="1" ht="18" customHeight="1">
      <c r="C6" s="1123"/>
      <c r="D6" s="1148"/>
      <c r="E6" s="1148"/>
      <c r="F6" s="1148"/>
      <c r="G6" s="1123"/>
      <c r="H6" s="1257"/>
      <c r="I6" s="1148"/>
      <c r="J6" s="1123"/>
      <c r="K6" s="1497"/>
      <c r="L6" s="1123"/>
      <c r="M6" s="1498"/>
      <c r="N6" s="1499"/>
      <c r="O6" s="1498"/>
      <c r="P6" s="1500"/>
      <c r="Q6" s="1500"/>
      <c r="R6" s="1501"/>
      <c r="S6" s="1502"/>
      <c r="T6" s="1502"/>
      <c r="U6" s="1502"/>
      <c r="V6" s="1502"/>
      <c r="W6" s="1502"/>
      <c r="X6" s="1502"/>
      <c r="Y6" s="1502"/>
      <c r="Z6" s="1502"/>
      <c r="AA6" s="1502"/>
      <c r="AB6" s="1502"/>
      <c r="AC6" s="1502"/>
      <c r="AD6" s="1502"/>
      <c r="AE6" s="1502"/>
      <c r="AF6" s="1502"/>
      <c r="AG6" s="1502"/>
      <c r="AH6" s="1502"/>
      <c r="AI6" s="1502"/>
      <c r="AJ6" s="1502"/>
      <c r="AK6" s="1502"/>
      <c r="AL6" s="1502"/>
      <c r="AM6" s="1502"/>
      <c r="AN6" s="1502"/>
      <c r="AO6" s="1502"/>
      <c r="AP6" s="1502"/>
      <c r="AQ6" s="1502"/>
      <c r="AR6" s="1502"/>
      <c r="AS6" s="1502"/>
    </row>
    <row r="7" spans="3:45" s="1256" customFormat="1" ht="18" customHeight="1" thickBot="1">
      <c r="C7" s="1123"/>
      <c r="D7" s="1148"/>
      <c r="E7" s="1148"/>
      <c r="F7" s="1148"/>
      <c r="G7" s="1148"/>
      <c r="H7" s="1123"/>
      <c r="I7" s="1148"/>
      <c r="J7" s="1123"/>
      <c r="K7" s="1497"/>
      <c r="L7" s="1123"/>
      <c r="M7" s="1498"/>
      <c r="N7" s="1499"/>
      <c r="O7" s="1498"/>
      <c r="P7" s="1500"/>
      <c r="Q7" s="1500"/>
      <c r="R7" s="1501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  <c r="AC7" s="1502"/>
      <c r="AD7" s="1502"/>
      <c r="AE7" s="1502"/>
      <c r="AF7" s="1502"/>
      <c r="AG7" s="1502"/>
      <c r="AH7" s="1502"/>
      <c r="AI7" s="1502"/>
      <c r="AJ7" s="1502"/>
      <c r="AK7" s="1502"/>
      <c r="AL7" s="1502"/>
      <c r="AM7" s="1502"/>
      <c r="AN7" s="1502"/>
      <c r="AO7" s="1502"/>
      <c r="AP7" s="1502"/>
      <c r="AQ7" s="1502"/>
      <c r="AR7" s="1502"/>
      <c r="AS7" s="1502"/>
    </row>
    <row r="8" spans="2:45" s="1120" customFormat="1" ht="18" customHeight="1" thickBot="1">
      <c r="B8" s="1258" t="s">
        <v>139</v>
      </c>
      <c r="C8" s="1181"/>
      <c r="D8" s="1678" t="s">
        <v>210</v>
      </c>
      <c r="E8" s="1679"/>
      <c r="F8" s="1680"/>
      <c r="G8" s="1678" t="s">
        <v>146</v>
      </c>
      <c r="H8" s="1679"/>
      <c r="I8" s="1680"/>
      <c r="J8" s="1123"/>
      <c r="K8" s="1126"/>
      <c r="L8" s="1123"/>
      <c r="M8" s="1498"/>
      <c r="N8" s="1272"/>
      <c r="O8" s="1152"/>
      <c r="P8" s="1272"/>
      <c r="Q8" s="1272"/>
      <c r="R8" s="1147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</row>
    <row r="9" spans="2:45" s="1260" customFormat="1" ht="18" customHeight="1">
      <c r="B9" s="1261" t="s">
        <v>142</v>
      </c>
      <c r="C9" s="1261"/>
      <c r="D9" s="1137" t="s">
        <v>197</v>
      </c>
      <c r="E9" s="1137" t="s">
        <v>198</v>
      </c>
      <c r="F9" s="1137" t="s">
        <v>199</v>
      </c>
      <c r="G9" s="1137" t="s">
        <v>197</v>
      </c>
      <c r="H9" s="1137" t="s">
        <v>198</v>
      </c>
      <c r="I9" s="1136" t="s">
        <v>199</v>
      </c>
      <c r="J9" s="1123"/>
      <c r="K9" s="1126"/>
      <c r="L9" s="1123"/>
      <c r="M9" s="1498"/>
      <c r="N9" s="1166"/>
      <c r="O9" s="1166"/>
      <c r="P9" s="1166"/>
      <c r="Q9" s="1166"/>
      <c r="R9" s="1166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3"/>
      <c r="AN9" s="1503"/>
      <c r="AO9" s="1503"/>
      <c r="AP9" s="1503"/>
      <c r="AQ9" s="1503"/>
      <c r="AR9" s="1503"/>
      <c r="AS9" s="1503"/>
    </row>
    <row r="10" spans="2:45" s="1260" customFormat="1" ht="18" customHeight="1" thickBot="1">
      <c r="B10" s="1261" t="s">
        <v>147</v>
      </c>
      <c r="C10" s="1199"/>
      <c r="D10" s="1262"/>
      <c r="E10" s="1262"/>
      <c r="F10" s="1253"/>
      <c r="G10" s="1253"/>
      <c r="H10" s="1262"/>
      <c r="I10" s="1263"/>
      <c r="J10" s="1123"/>
      <c r="K10" s="1126"/>
      <c r="L10" s="1123"/>
      <c r="M10" s="1498"/>
      <c r="N10" s="1160"/>
      <c r="O10" s="1160"/>
      <c r="P10" s="1160"/>
      <c r="Q10" s="1166"/>
      <c r="R10" s="1166"/>
      <c r="S10" s="1503"/>
      <c r="T10" s="1503"/>
      <c r="U10" s="1503"/>
      <c r="V10" s="1503"/>
      <c r="W10" s="1503"/>
      <c r="X10" s="1503"/>
      <c r="Y10" s="1503"/>
      <c r="Z10" s="1503"/>
      <c r="AA10" s="1503"/>
      <c r="AB10" s="1503"/>
      <c r="AC10" s="1503"/>
      <c r="AD10" s="1503"/>
      <c r="AE10" s="1503"/>
      <c r="AF10" s="1503"/>
      <c r="AG10" s="1503"/>
      <c r="AH10" s="1503"/>
      <c r="AI10" s="1503"/>
      <c r="AJ10" s="1503"/>
      <c r="AK10" s="1503"/>
      <c r="AL10" s="1503"/>
      <c r="AM10" s="1503"/>
      <c r="AN10" s="1503"/>
      <c r="AO10" s="1503"/>
      <c r="AP10" s="1503"/>
      <c r="AQ10" s="1503"/>
      <c r="AR10" s="1503"/>
      <c r="AS10" s="1503"/>
    </row>
    <row r="11" spans="2:45" s="1260" customFormat="1" ht="18" customHeight="1" thickBot="1"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  <c r="J11" s="1123"/>
      <c r="K11" s="1126"/>
      <c r="L11" s="1123"/>
      <c r="M11" s="1498"/>
      <c r="N11" s="1504"/>
      <c r="O11" s="1504"/>
      <c r="P11" s="1504"/>
      <c r="Q11" s="1166"/>
      <c r="R11" s="1166"/>
      <c r="S11" s="1503"/>
      <c r="T11" s="1503"/>
      <c r="U11" s="1503"/>
      <c r="V11" s="1503"/>
      <c r="W11" s="1503"/>
      <c r="X11" s="1503"/>
      <c r="Y11" s="1503"/>
      <c r="Z11" s="1503"/>
      <c r="AA11" s="1503"/>
      <c r="AB11" s="1503"/>
      <c r="AC11" s="1503"/>
      <c r="AD11" s="1503"/>
      <c r="AE11" s="1503"/>
      <c r="AF11" s="1503"/>
      <c r="AG11" s="1503"/>
      <c r="AH11" s="1503"/>
      <c r="AI11" s="1503"/>
      <c r="AJ11" s="1503"/>
      <c r="AK11" s="1503"/>
      <c r="AL11" s="1503"/>
      <c r="AM11" s="1503"/>
      <c r="AN11" s="1503"/>
      <c r="AO11" s="1503"/>
      <c r="AP11" s="1503"/>
      <c r="AQ11" s="1503"/>
      <c r="AR11" s="1503"/>
      <c r="AS11" s="1503"/>
    </row>
    <row r="12" spans="1:45" s="1120" customFormat="1" ht="12.75" customHeight="1">
      <c r="A12" s="1134"/>
      <c r="B12" s="1370"/>
      <c r="C12" s="1370"/>
      <c r="D12" s="1370"/>
      <c r="E12" s="1370"/>
      <c r="F12" s="1370"/>
      <c r="G12" s="1370"/>
      <c r="H12" s="1370"/>
      <c r="I12" s="1620"/>
      <c r="J12" s="1123"/>
      <c r="K12" s="1134"/>
      <c r="L12" s="1123"/>
      <c r="M12" s="1498"/>
      <c r="N12" s="1504"/>
      <c r="O12" s="1504"/>
      <c r="P12" s="1504"/>
      <c r="Q12" s="1504"/>
      <c r="R12" s="1160"/>
      <c r="S12" s="1169"/>
      <c r="T12" s="1169"/>
      <c r="U12" s="1169"/>
      <c r="V12" s="1169"/>
      <c r="W12" s="1169"/>
      <c r="X12" s="1169"/>
      <c r="Y12" s="1169"/>
      <c r="Z12" s="1169"/>
      <c r="AA12" s="1169"/>
      <c r="AB12" s="1169"/>
      <c r="AC12" s="1169"/>
      <c r="AD12" s="1169"/>
      <c r="AE12" s="1169"/>
      <c r="AF12" s="1169"/>
      <c r="AG12" s="1169"/>
      <c r="AH12" s="1169"/>
      <c r="AI12" s="1169"/>
      <c r="AJ12" s="1169"/>
      <c r="AK12" s="1169"/>
      <c r="AL12" s="1169"/>
      <c r="AM12" s="1169"/>
      <c r="AN12" s="1169"/>
      <c r="AO12" s="1169"/>
      <c r="AP12" s="1169"/>
      <c r="AQ12" s="1169"/>
      <c r="AR12" s="1169"/>
      <c r="AS12" s="1169"/>
    </row>
    <row r="13" spans="1:45" s="1260" customFormat="1" ht="12.75" customHeight="1">
      <c r="A13" s="1148" t="s">
        <v>222</v>
      </c>
      <c r="B13" s="1153"/>
      <c r="C13" s="1160"/>
      <c r="D13" s="1147"/>
      <c r="E13" s="1147"/>
      <c r="G13" s="1147"/>
      <c r="H13" s="1147"/>
      <c r="I13" s="1152"/>
      <c r="J13" s="1123"/>
      <c r="K13" s="1134"/>
      <c r="L13" s="1123"/>
      <c r="M13" s="1498"/>
      <c r="N13" s="1504"/>
      <c r="O13" s="1504"/>
      <c r="P13" s="1504"/>
      <c r="Q13" s="1166"/>
      <c r="R13" s="1166"/>
      <c r="S13" s="1166"/>
      <c r="T13" s="1166"/>
      <c r="U13" s="1503"/>
      <c r="V13" s="1503"/>
      <c r="W13" s="1503"/>
      <c r="X13" s="1503"/>
      <c r="Y13" s="1503"/>
      <c r="Z13" s="1503"/>
      <c r="AA13" s="1503"/>
      <c r="AB13" s="1503"/>
      <c r="AC13" s="1503"/>
      <c r="AD13" s="1503"/>
      <c r="AE13" s="1503"/>
      <c r="AF13" s="1503"/>
      <c r="AG13" s="1503"/>
      <c r="AH13" s="1503"/>
      <c r="AI13" s="1503"/>
      <c r="AJ13" s="1503"/>
      <c r="AK13" s="1503"/>
      <c r="AL13" s="1503"/>
      <c r="AM13" s="1503"/>
      <c r="AN13" s="1503"/>
      <c r="AO13" s="1503"/>
      <c r="AP13" s="1503"/>
      <c r="AQ13" s="1503"/>
      <c r="AR13" s="1503"/>
      <c r="AS13" s="1503"/>
    </row>
    <row r="14" spans="1:45" s="1260" customFormat="1" ht="13.5" customHeight="1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  <c r="J14" s="1123"/>
      <c r="K14" s="1134"/>
      <c r="L14" s="1123"/>
      <c r="M14" s="1498"/>
      <c r="N14" s="1504"/>
      <c r="O14" s="1504"/>
      <c r="P14" s="1504"/>
      <c r="Q14" s="1232"/>
      <c r="R14" s="1160"/>
      <c r="S14" s="1160"/>
      <c r="T14" s="1160"/>
      <c r="U14" s="1503"/>
      <c r="V14" s="1503"/>
      <c r="W14" s="1503"/>
      <c r="X14" s="1503"/>
      <c r="Y14" s="1503"/>
      <c r="Z14" s="1503"/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  <c r="AN14" s="1503"/>
      <c r="AO14" s="1503"/>
      <c r="AP14" s="1503"/>
      <c r="AQ14" s="1503"/>
      <c r="AR14" s="1503"/>
      <c r="AS14" s="1503"/>
    </row>
    <row r="15" spans="1:45" s="1260" customFormat="1" ht="3" customHeight="1">
      <c r="A15" s="1166"/>
      <c r="B15" s="1147"/>
      <c r="C15" s="1166"/>
      <c r="D15" s="1166"/>
      <c r="E15" s="1166"/>
      <c r="F15" s="1274"/>
      <c r="G15" s="1152"/>
      <c r="H15" s="1166"/>
      <c r="I15" s="1166"/>
      <c r="J15" s="1123"/>
      <c r="K15" s="1134"/>
      <c r="L15" s="1123"/>
      <c r="M15" s="1498"/>
      <c r="N15" s="1504"/>
      <c r="O15" s="1504"/>
      <c r="P15" s="1504"/>
      <c r="Q15" s="1505"/>
      <c r="R15" s="1160"/>
      <c r="S15" s="1160"/>
      <c r="T15" s="1160"/>
      <c r="U15" s="1503"/>
      <c r="V15" s="1503"/>
      <c r="W15" s="1503"/>
      <c r="X15" s="1503"/>
      <c r="Y15" s="1503"/>
      <c r="Z15" s="1503"/>
      <c r="AA15" s="1503"/>
      <c r="AB15" s="1503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3"/>
      <c r="AN15" s="1503"/>
      <c r="AO15" s="1503"/>
      <c r="AP15" s="1503"/>
      <c r="AQ15" s="1503"/>
      <c r="AR15" s="1503"/>
      <c r="AS15" s="1503"/>
    </row>
    <row r="16" spans="1:45" s="1260" customFormat="1" ht="3" customHeight="1">
      <c r="A16" s="1126"/>
      <c r="B16" s="1147"/>
      <c r="C16" s="1523"/>
      <c r="D16" s="1166"/>
      <c r="E16" s="1166"/>
      <c r="F16" s="1166"/>
      <c r="G16" s="1498"/>
      <c r="H16" s="1166"/>
      <c r="I16" s="1166"/>
      <c r="J16" s="1123"/>
      <c r="K16" s="1134"/>
      <c r="L16" s="1123"/>
      <c r="M16" s="1498"/>
      <c r="N16" s="1504"/>
      <c r="O16" s="1504"/>
      <c r="P16" s="1504"/>
      <c r="Q16" s="1505"/>
      <c r="R16" s="1160"/>
      <c r="S16" s="1160"/>
      <c r="T16" s="1160"/>
      <c r="U16" s="1503"/>
      <c r="V16" s="1503"/>
      <c r="W16" s="1503"/>
      <c r="X16" s="1503"/>
      <c r="Y16" s="1503"/>
      <c r="Z16" s="1503"/>
      <c r="AA16" s="1503"/>
      <c r="AB16" s="1503"/>
      <c r="AC16" s="1503"/>
      <c r="AD16" s="1503"/>
      <c r="AE16" s="1503"/>
      <c r="AF16" s="1503"/>
      <c r="AG16" s="1503"/>
      <c r="AH16" s="1503"/>
      <c r="AI16" s="1503"/>
      <c r="AJ16" s="1503"/>
      <c r="AK16" s="1503"/>
      <c r="AL16" s="1503"/>
      <c r="AM16" s="1503"/>
      <c r="AN16" s="1503"/>
      <c r="AO16" s="1503"/>
      <c r="AP16" s="1503"/>
      <c r="AQ16" s="1503"/>
      <c r="AR16" s="1503"/>
      <c r="AS16" s="1503"/>
    </row>
    <row r="17" spans="2:45" s="1260" customFormat="1" ht="18" customHeight="1">
      <c r="B17" s="1148"/>
      <c r="C17" s="1148"/>
      <c r="D17" s="1148"/>
      <c r="E17" s="1148"/>
      <c r="F17" s="1148"/>
      <c r="G17" s="1149"/>
      <c r="H17" s="1270"/>
      <c r="I17" s="1174"/>
      <c r="J17" s="1123"/>
      <c r="K17" s="1134"/>
      <c r="L17" s="1123"/>
      <c r="M17" s="1498"/>
      <c r="N17" s="1504"/>
      <c r="O17" s="1504"/>
      <c r="P17" s="1504"/>
      <c r="Q17" s="1505"/>
      <c r="R17" s="1160"/>
      <c r="S17" s="1160"/>
      <c r="T17" s="1160"/>
      <c r="U17" s="1503"/>
      <c r="V17" s="1503"/>
      <c r="W17" s="1503"/>
      <c r="X17" s="1503"/>
      <c r="Y17" s="1503"/>
      <c r="Z17" s="1503"/>
      <c r="AA17" s="1503"/>
      <c r="AB17" s="1503"/>
      <c r="AC17" s="1503"/>
      <c r="AD17" s="1503"/>
      <c r="AE17" s="1503"/>
      <c r="AF17" s="1503"/>
      <c r="AG17" s="1503"/>
      <c r="AH17" s="1503"/>
      <c r="AI17" s="1503"/>
      <c r="AJ17" s="1503"/>
      <c r="AK17" s="1503"/>
      <c r="AL17" s="1503"/>
      <c r="AM17" s="1503"/>
      <c r="AN17" s="1503"/>
      <c r="AO17" s="1503"/>
      <c r="AP17" s="1503"/>
      <c r="AQ17" s="1503"/>
      <c r="AR17" s="1503"/>
      <c r="AS17" s="1503"/>
    </row>
    <row r="18" spans="1:45" s="1260" customFormat="1" ht="4.5" customHeight="1" thickBot="1">
      <c r="A18" s="1148"/>
      <c r="B18" s="1148"/>
      <c r="C18" s="1148"/>
      <c r="D18" s="1148"/>
      <c r="E18" s="1148"/>
      <c r="F18" s="1148"/>
      <c r="G18" s="1148"/>
      <c r="H18" s="1123"/>
      <c r="I18" s="1148"/>
      <c r="J18" s="1123"/>
      <c r="K18" s="1134"/>
      <c r="L18" s="1123"/>
      <c r="M18" s="1498"/>
      <c r="N18" s="1504"/>
      <c r="O18" s="1504"/>
      <c r="P18" s="1504"/>
      <c r="Q18" s="1232"/>
      <c r="R18" s="1160"/>
      <c r="S18" s="1160"/>
      <c r="T18" s="1160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503"/>
      <c r="AM18" s="1503"/>
      <c r="AN18" s="1503"/>
      <c r="AO18" s="1503"/>
      <c r="AP18" s="1503"/>
      <c r="AQ18" s="1503"/>
      <c r="AR18" s="1503"/>
      <c r="AS18" s="1503"/>
    </row>
    <row r="19" spans="1:45" s="1120" customFormat="1" ht="18" customHeight="1" thickBot="1">
      <c r="A19" s="1148"/>
      <c r="B19" s="1175">
        <v>12</v>
      </c>
      <c r="C19" s="1275" t="s">
        <v>205</v>
      </c>
      <c r="D19" s="1288">
        <v>328</v>
      </c>
      <c r="E19" s="1276"/>
      <c r="F19" s="1621">
        <v>328</v>
      </c>
      <c r="G19" s="1288">
        <v>9</v>
      </c>
      <c r="H19" s="1278"/>
      <c r="I19" s="1622">
        <v>9</v>
      </c>
      <c r="J19" s="1352"/>
      <c r="K19" s="1126"/>
      <c r="L19" s="1352"/>
      <c r="M19" s="1511"/>
      <c r="N19" s="1269"/>
      <c r="O19" s="1269"/>
      <c r="P19" s="1269"/>
      <c r="Q19" s="1232"/>
      <c r="R19" s="1166"/>
      <c r="S19" s="1166"/>
      <c r="T19" s="1166"/>
      <c r="U19" s="1169"/>
      <c r="V19" s="1169"/>
      <c r="W19" s="1169"/>
      <c r="X19" s="1169"/>
      <c r="Y19" s="1169"/>
      <c r="Z19" s="1169"/>
      <c r="AA19" s="1169"/>
      <c r="AB19" s="1169"/>
      <c r="AC19" s="1169"/>
      <c r="AD19" s="1169"/>
      <c r="AE19" s="1169"/>
      <c r="AF19" s="1169"/>
      <c r="AG19" s="1169"/>
      <c r="AH19" s="1169"/>
      <c r="AI19" s="1169"/>
      <c r="AJ19" s="1169"/>
      <c r="AK19" s="1169"/>
      <c r="AL19" s="1169"/>
      <c r="AM19" s="1169"/>
      <c r="AN19" s="1169"/>
      <c r="AO19" s="1169"/>
      <c r="AP19" s="1169"/>
      <c r="AQ19" s="1169"/>
      <c r="AR19" s="1169"/>
      <c r="AS19" s="1169"/>
    </row>
    <row r="20" spans="1:45" s="1120" customFormat="1" ht="18" customHeight="1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  <c r="J20" s="1352"/>
      <c r="K20" s="1126"/>
      <c r="L20" s="1352"/>
      <c r="M20" s="1511"/>
      <c r="N20" s="1269"/>
      <c r="O20" s="1269"/>
      <c r="P20" s="1269"/>
      <c r="Q20" s="1130"/>
      <c r="R20" s="1166"/>
      <c r="S20" s="1166"/>
      <c r="T20" s="1166"/>
      <c r="U20" s="1169"/>
      <c r="V20" s="1169"/>
      <c r="W20" s="1169"/>
      <c r="X20" s="1169"/>
      <c r="Y20" s="1169"/>
      <c r="Z20" s="1169"/>
      <c r="AA20" s="1169"/>
      <c r="AB20" s="1169"/>
      <c r="AC20" s="1169"/>
      <c r="AD20" s="1169"/>
      <c r="AE20" s="1169"/>
      <c r="AF20" s="1169"/>
      <c r="AG20" s="1169"/>
      <c r="AH20" s="1169"/>
      <c r="AI20" s="1169"/>
      <c r="AJ20" s="1169"/>
      <c r="AK20" s="1169"/>
      <c r="AL20" s="1169"/>
      <c r="AM20" s="1169"/>
      <c r="AN20" s="1169"/>
      <c r="AO20" s="1169"/>
      <c r="AP20" s="1169"/>
      <c r="AQ20" s="1169"/>
      <c r="AR20" s="1169"/>
      <c r="AS20" s="1169"/>
    </row>
    <row r="21" spans="1:45" s="1120" customFormat="1" ht="18" customHeight="1" thickBot="1">
      <c r="A21" s="1126"/>
      <c r="B21" s="1185"/>
      <c r="C21" s="1186" t="s">
        <v>167</v>
      </c>
      <c r="D21" s="1284">
        <v>1791</v>
      </c>
      <c r="E21" s="1623">
        <v>1791</v>
      </c>
      <c r="F21" s="1285"/>
      <c r="G21" s="1284">
        <v>6</v>
      </c>
      <c r="H21" s="1623">
        <v>6</v>
      </c>
      <c r="I21" s="1286"/>
      <c r="J21" s="1352"/>
      <c r="K21" s="1126"/>
      <c r="L21" s="1352"/>
      <c r="M21" s="1511"/>
      <c r="N21" s="1269"/>
      <c r="O21" s="1269"/>
      <c r="P21" s="1269"/>
      <c r="Q21" s="1130"/>
      <c r="R21" s="1166"/>
      <c r="S21" s="1166"/>
      <c r="T21" s="1166"/>
      <c r="U21" s="1169"/>
      <c r="V21" s="1169"/>
      <c r="W21" s="1169"/>
      <c r="X21" s="1169"/>
      <c r="Y21" s="1169"/>
      <c r="Z21" s="1169"/>
      <c r="AA21" s="1169"/>
      <c r="AB21" s="1169"/>
      <c r="AC21" s="1169"/>
      <c r="AD21" s="1169"/>
      <c r="AE21" s="1169"/>
      <c r="AF21" s="1169"/>
      <c r="AG21" s="1169"/>
      <c r="AH21" s="1169"/>
      <c r="AI21" s="1169"/>
      <c r="AJ21" s="1169"/>
      <c r="AK21" s="1169"/>
      <c r="AL21" s="1169"/>
      <c r="AM21" s="1169"/>
      <c r="AN21" s="1169"/>
      <c r="AO21" s="1169"/>
      <c r="AP21" s="1169"/>
      <c r="AQ21" s="1169"/>
      <c r="AR21" s="1169"/>
      <c r="AS21" s="1169"/>
    </row>
    <row r="22" spans="1:45" s="1120" customFormat="1" ht="18" customHeight="1" thickBot="1">
      <c r="A22" s="1126"/>
      <c r="B22" s="1180">
        <v>20</v>
      </c>
      <c r="C22" s="1287" t="s">
        <v>168</v>
      </c>
      <c r="D22" s="1288">
        <v>223.26642</v>
      </c>
      <c r="E22" s="1624">
        <v>96</v>
      </c>
      <c r="F22" s="1280">
        <v>127.26642000000001</v>
      </c>
      <c r="G22" s="1288">
        <v>3432.46523</v>
      </c>
      <c r="H22" s="1624">
        <v>430</v>
      </c>
      <c r="I22" s="1625">
        <v>3002.46523</v>
      </c>
      <c r="J22" s="1626"/>
      <c r="K22" s="1126"/>
      <c r="L22" s="1352"/>
      <c r="M22" s="1511"/>
      <c r="N22" s="1269"/>
      <c r="O22" s="1269"/>
      <c r="P22" s="1269"/>
      <c r="Q22" s="1232"/>
      <c r="R22" s="1166"/>
      <c r="S22" s="1166"/>
      <c r="T22" s="1166"/>
      <c r="U22" s="1169"/>
      <c r="V22" s="1169"/>
      <c r="W22" s="1169"/>
      <c r="X22" s="1169"/>
      <c r="Y22" s="1169"/>
      <c r="Z22" s="1169"/>
      <c r="AA22" s="1169"/>
      <c r="AB22" s="1169"/>
      <c r="AC22" s="1169"/>
      <c r="AD22" s="1169"/>
      <c r="AE22" s="1169"/>
      <c r="AF22" s="1169"/>
      <c r="AG22" s="1169"/>
      <c r="AH22" s="1169"/>
      <c r="AI22" s="1169"/>
      <c r="AJ22" s="1169"/>
      <c r="AK22" s="1169"/>
      <c r="AL22" s="1169"/>
      <c r="AM22" s="1169"/>
      <c r="AN22" s="1169"/>
      <c r="AO22" s="1169"/>
      <c r="AP22" s="1169"/>
      <c r="AQ22" s="1169"/>
      <c r="AR22" s="1169"/>
      <c r="AS22" s="1169"/>
    </row>
    <row r="23" spans="1:45" s="1260" customFormat="1" ht="18" customHeight="1" thickBot="1">
      <c r="A23" s="1134"/>
      <c r="B23" s="1192">
        <v>25</v>
      </c>
      <c r="C23" s="1213" t="s">
        <v>169</v>
      </c>
      <c r="D23" s="1338">
        <v>172.15915</v>
      </c>
      <c r="E23" s="1627">
        <v>58</v>
      </c>
      <c r="F23" s="1627">
        <v>114.15915000000001</v>
      </c>
      <c r="G23" s="1338">
        <v>2180.10459</v>
      </c>
      <c r="H23" s="1627">
        <v>285</v>
      </c>
      <c r="I23" s="1628">
        <v>1895.10459</v>
      </c>
      <c r="J23" s="1123"/>
      <c r="K23" s="1134"/>
      <c r="L23" s="1123"/>
      <c r="M23" s="1498"/>
      <c r="N23" s="1504"/>
      <c r="O23" s="1504"/>
      <c r="P23" s="1504"/>
      <c r="Q23" s="1232"/>
      <c r="R23" s="1160"/>
      <c r="S23" s="1160"/>
      <c r="T23" s="1160"/>
      <c r="U23" s="1503"/>
      <c r="V23" s="1503"/>
      <c r="W23" s="1503"/>
      <c r="X23" s="1503"/>
      <c r="Y23" s="1503"/>
      <c r="Z23" s="1503"/>
      <c r="AA23" s="1503"/>
      <c r="AB23" s="1503"/>
      <c r="AC23" s="1503"/>
      <c r="AD23" s="1503"/>
      <c r="AE23" s="1503"/>
      <c r="AF23" s="1503"/>
      <c r="AG23" s="1503"/>
      <c r="AH23" s="1503"/>
      <c r="AI23" s="1503"/>
      <c r="AJ23" s="1503"/>
      <c r="AK23" s="1503"/>
      <c r="AL23" s="1503"/>
      <c r="AM23" s="1503"/>
      <c r="AN23" s="1503"/>
      <c r="AO23" s="1503"/>
      <c r="AP23" s="1503"/>
      <c r="AQ23" s="1503"/>
      <c r="AR23" s="1503"/>
      <c r="AS23" s="1503"/>
    </row>
    <row r="24" spans="1:45" s="1120" customFormat="1" ht="18" customHeight="1" thickBot="1">
      <c r="A24" s="1134"/>
      <c r="B24" s="1192">
        <v>200</v>
      </c>
      <c r="C24" s="1213" t="s">
        <v>170</v>
      </c>
      <c r="D24" s="1338">
        <v>127.26642000000001</v>
      </c>
      <c r="E24" s="1292"/>
      <c r="F24" s="1629">
        <v>127.26642000000001</v>
      </c>
      <c r="G24" s="1338">
        <v>3002.46523</v>
      </c>
      <c r="H24" s="1292"/>
      <c r="I24" s="1630">
        <v>3002.46523</v>
      </c>
      <c r="J24" s="1511"/>
      <c r="K24" s="1523"/>
      <c r="L24" s="1511"/>
      <c r="M24" s="1511"/>
      <c r="N24" s="1504"/>
      <c r="O24" s="1504"/>
      <c r="P24" s="1504"/>
      <c r="Q24" s="1130"/>
      <c r="R24" s="1160"/>
      <c r="S24" s="1160"/>
      <c r="T24" s="1160"/>
      <c r="U24" s="1169"/>
      <c r="V24" s="1169"/>
      <c r="W24" s="1169"/>
      <c r="X24" s="1169"/>
      <c r="Y24" s="1169"/>
      <c r="Z24" s="1169"/>
      <c r="AA24" s="1169"/>
      <c r="AB24" s="1169"/>
      <c r="AC24" s="1169"/>
      <c r="AD24" s="1169"/>
      <c r="AE24" s="1169"/>
      <c r="AF24" s="1169"/>
      <c r="AG24" s="1169"/>
      <c r="AH24" s="1169"/>
      <c r="AI24" s="1169"/>
      <c r="AJ24" s="1169"/>
      <c r="AK24" s="1169"/>
      <c r="AL24" s="1169"/>
      <c r="AM24" s="1169"/>
      <c r="AN24" s="1169"/>
      <c r="AO24" s="1169"/>
      <c r="AP24" s="1169"/>
      <c r="AQ24" s="1169"/>
      <c r="AR24" s="1169"/>
      <c r="AS24" s="1169"/>
    </row>
    <row r="25" spans="1:45" s="1260" customFormat="1" ht="18" customHeight="1" thickBot="1">
      <c r="A25" s="1134"/>
      <c r="B25" s="1198">
        <v>205</v>
      </c>
      <c r="C25" s="1214" t="s">
        <v>171</v>
      </c>
      <c r="D25" s="1338">
        <v>114.15915000000001</v>
      </c>
      <c r="E25" s="1340"/>
      <c r="F25" s="1631">
        <v>114.15915000000001</v>
      </c>
      <c r="G25" s="1338">
        <v>1895.10459</v>
      </c>
      <c r="H25" s="1340"/>
      <c r="I25" s="1630">
        <v>1895.10459</v>
      </c>
      <c r="J25" s="1123"/>
      <c r="K25" s="1134"/>
      <c r="L25" s="1123"/>
      <c r="M25" s="1498"/>
      <c r="N25" s="1147"/>
      <c r="O25" s="1504"/>
      <c r="P25" s="1504"/>
      <c r="Q25" s="1130"/>
      <c r="R25" s="1166"/>
      <c r="S25" s="1166"/>
      <c r="T25" s="1166"/>
      <c r="U25" s="1503"/>
      <c r="V25" s="1503"/>
      <c r="W25" s="1503"/>
      <c r="X25" s="1503"/>
      <c r="Y25" s="1503"/>
      <c r="Z25" s="1503"/>
      <c r="AA25" s="1503"/>
      <c r="AB25" s="1503"/>
      <c r="AC25" s="1503"/>
      <c r="AD25" s="1503"/>
      <c r="AE25" s="1503"/>
      <c r="AF25" s="1503"/>
      <c r="AG25" s="1503"/>
      <c r="AH25" s="1503"/>
      <c r="AI25" s="1503"/>
      <c r="AJ25" s="1503"/>
      <c r="AK25" s="1503"/>
      <c r="AL25" s="1503"/>
      <c r="AM25" s="1503"/>
      <c r="AN25" s="1503"/>
      <c r="AO25" s="1503"/>
      <c r="AP25" s="1503"/>
      <c r="AQ25" s="1503"/>
      <c r="AR25" s="1503"/>
      <c r="AS25" s="1503"/>
    </row>
    <row r="26" spans="1:45" s="1120" customFormat="1" ht="18" customHeight="1" thickBot="1">
      <c r="A26" s="1126"/>
      <c r="B26" s="1202">
        <v>100</v>
      </c>
      <c r="C26" s="1295" t="s">
        <v>172</v>
      </c>
      <c r="D26" s="1296">
        <v>384</v>
      </c>
      <c r="E26" s="1632">
        <v>384</v>
      </c>
      <c r="F26" s="1308" t="s">
        <v>173</v>
      </c>
      <c r="G26" s="1296" t="s">
        <v>173</v>
      </c>
      <c r="H26" s="1308" t="s">
        <v>173</v>
      </c>
      <c r="I26" s="1309" t="s">
        <v>173</v>
      </c>
      <c r="J26" s="1352"/>
      <c r="K26" s="1126"/>
      <c r="L26" s="1352"/>
      <c r="M26" s="1511"/>
      <c r="N26" s="1250"/>
      <c r="O26" s="1528"/>
      <c r="P26" s="1529"/>
      <c r="Q26" s="1130"/>
      <c r="R26" s="1166"/>
      <c r="S26" s="1166"/>
      <c r="T26" s="1166"/>
      <c r="U26" s="1169"/>
      <c r="V26" s="1169"/>
      <c r="W26" s="1169"/>
      <c r="X26" s="1169"/>
      <c r="Y26" s="1169"/>
      <c r="Z26" s="1169"/>
      <c r="AA26" s="1169"/>
      <c r="AB26" s="1169"/>
      <c r="AC26" s="1169"/>
      <c r="AD26" s="1169"/>
      <c r="AE26" s="1169"/>
      <c r="AF26" s="1169"/>
      <c r="AG26" s="1169"/>
      <c r="AH26" s="1169"/>
      <c r="AI26" s="1169"/>
      <c r="AJ26" s="1169"/>
      <c r="AK26" s="1169"/>
      <c r="AL26" s="1169"/>
      <c r="AM26" s="1169"/>
      <c r="AN26" s="1169"/>
      <c r="AO26" s="1169"/>
      <c r="AP26" s="1169"/>
      <c r="AQ26" s="1169"/>
      <c r="AR26" s="1169"/>
      <c r="AS26" s="1169"/>
    </row>
    <row r="27" spans="1:45" s="1120" customFormat="1" ht="18" customHeight="1" thickBot="1">
      <c r="A27" s="1126"/>
      <c r="B27" s="1202">
        <v>991</v>
      </c>
      <c r="C27" s="1295" t="s">
        <v>174</v>
      </c>
      <c r="D27" s="1296">
        <v>2726.26642</v>
      </c>
      <c r="E27" s="1632">
        <v>2271</v>
      </c>
      <c r="F27" s="1632">
        <v>455.26642000000004</v>
      </c>
      <c r="G27" s="1296">
        <v>3447.46523</v>
      </c>
      <c r="H27" s="1632">
        <v>436</v>
      </c>
      <c r="I27" s="1633">
        <v>3011.46523</v>
      </c>
      <c r="J27" s="1352"/>
      <c r="K27" s="1126"/>
      <c r="L27" s="1352"/>
      <c r="M27" s="1511"/>
      <c r="N27" s="1250"/>
      <c r="O27" s="1531"/>
      <c r="P27" s="1528"/>
      <c r="Q27" s="1130"/>
      <c r="R27" s="1166"/>
      <c r="S27" s="1166"/>
      <c r="T27" s="1166"/>
      <c r="U27" s="1169"/>
      <c r="V27" s="1169"/>
      <c r="W27" s="1169"/>
      <c r="X27" s="1169"/>
      <c r="Y27" s="1169"/>
      <c r="Z27" s="1169"/>
      <c r="AA27" s="1169"/>
      <c r="AB27" s="1169"/>
      <c r="AC27" s="1169"/>
      <c r="AD27" s="1169"/>
      <c r="AE27" s="1169"/>
      <c r="AF27" s="1169"/>
      <c r="AG27" s="1169"/>
      <c r="AH27" s="1169"/>
      <c r="AI27" s="1169"/>
      <c r="AJ27" s="1169"/>
      <c r="AK27" s="1169"/>
      <c r="AL27" s="1169"/>
      <c r="AM27" s="1169"/>
      <c r="AN27" s="1169"/>
      <c r="AO27" s="1169"/>
      <c r="AP27" s="1169"/>
      <c r="AQ27" s="1169"/>
      <c r="AR27" s="1169"/>
      <c r="AS27" s="1169"/>
    </row>
    <row r="28" spans="1:45" s="1120" customFormat="1" ht="18" customHeight="1" thickBot="1">
      <c r="A28" s="1126"/>
      <c r="B28" s="1175">
        <v>30</v>
      </c>
      <c r="C28" s="1190" t="s">
        <v>175</v>
      </c>
      <c r="D28" s="1288">
        <v>760.24235</v>
      </c>
      <c r="E28" s="1624">
        <v>701</v>
      </c>
      <c r="F28" s="1280">
        <v>59.24234999999999</v>
      </c>
      <c r="G28" s="1288">
        <v>567.68277</v>
      </c>
      <c r="H28" s="1634">
        <v>34</v>
      </c>
      <c r="I28" s="1635">
        <v>533.68277</v>
      </c>
      <c r="J28" s="1511"/>
      <c r="K28" s="1523"/>
      <c r="L28" s="1511"/>
      <c r="M28" s="1511"/>
      <c r="N28" s="1250"/>
      <c r="O28" s="1531"/>
      <c r="P28" s="1528"/>
      <c r="Q28" s="1130"/>
      <c r="R28" s="1166"/>
      <c r="S28" s="1166"/>
      <c r="T28" s="1166"/>
      <c r="U28" s="1169"/>
      <c r="V28" s="1169"/>
      <c r="W28" s="1169"/>
      <c r="X28" s="1169"/>
      <c r="Y28" s="1169"/>
      <c r="Z28" s="1169"/>
      <c r="AA28" s="1169"/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1169"/>
      <c r="AL28" s="1169"/>
      <c r="AM28" s="1169"/>
      <c r="AN28" s="1169"/>
      <c r="AO28" s="1169"/>
      <c r="AP28" s="1169"/>
      <c r="AQ28" s="1169"/>
      <c r="AR28" s="1169"/>
      <c r="AS28" s="1169"/>
    </row>
    <row r="29" spans="1:45" s="1260" customFormat="1" ht="19.5" customHeight="1" thickBot="1">
      <c r="A29" s="1134"/>
      <c r="B29" s="1192">
        <v>35</v>
      </c>
      <c r="C29" s="1193" t="s">
        <v>176</v>
      </c>
      <c r="D29" s="1338">
        <v>669.1427999999999</v>
      </c>
      <c r="E29" s="1627">
        <v>618</v>
      </c>
      <c r="F29" s="1627">
        <v>51.14279999999991</v>
      </c>
      <c r="G29" s="1338">
        <v>538.6011599999999</v>
      </c>
      <c r="H29" s="1636">
        <v>32</v>
      </c>
      <c r="I29" s="1637">
        <v>506.60116</v>
      </c>
      <c r="J29" s="1123"/>
      <c r="K29" s="1123"/>
      <c r="L29" s="1123"/>
      <c r="M29" s="1498"/>
      <c r="N29" s="1160"/>
      <c r="O29" s="1160"/>
      <c r="P29" s="1160"/>
      <c r="Q29" s="1232"/>
      <c r="R29" s="1160"/>
      <c r="S29" s="1160"/>
      <c r="T29" s="1160"/>
      <c r="U29" s="1503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3"/>
      <c r="AO29" s="1503"/>
      <c r="AP29" s="1503"/>
      <c r="AQ29" s="1503"/>
      <c r="AR29" s="1503"/>
      <c r="AS29" s="1503"/>
    </row>
    <row r="30" spans="1:45" ht="19.5" customHeight="1">
      <c r="A30" s="1134"/>
      <c r="B30" s="1192">
        <v>300</v>
      </c>
      <c r="C30" s="1213" t="s">
        <v>170</v>
      </c>
      <c r="D30" s="1342">
        <v>59.24234999999999</v>
      </c>
      <c r="E30" s="1292"/>
      <c r="F30" s="1629">
        <v>59.24234999999999</v>
      </c>
      <c r="G30" s="1342">
        <v>533.68277</v>
      </c>
      <c r="H30" s="1305"/>
      <c r="I30" s="1638">
        <v>533.68277</v>
      </c>
      <c r="J30" s="1134"/>
      <c r="K30" s="1134"/>
      <c r="L30" s="1123"/>
      <c r="M30" s="1498"/>
      <c r="N30" s="1539"/>
      <c r="O30" s="1152"/>
      <c r="P30" s="1152"/>
      <c r="Q30" s="1540"/>
      <c r="R30" s="1540"/>
      <c r="S30" s="1540"/>
      <c r="T30" s="1540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1539"/>
      <c r="AI30" s="1539"/>
      <c r="AJ30" s="1539"/>
      <c r="AK30" s="1539"/>
      <c r="AL30" s="1539"/>
      <c r="AM30" s="1539"/>
      <c r="AN30" s="1539"/>
      <c r="AO30" s="1539"/>
      <c r="AP30" s="1539"/>
      <c r="AQ30" s="1539"/>
      <c r="AR30" s="1539"/>
      <c r="AS30" s="1539"/>
    </row>
    <row r="31" spans="1:45" ht="19.5" customHeight="1" thickBot="1">
      <c r="A31" s="1134"/>
      <c r="B31" s="1198">
        <v>305</v>
      </c>
      <c r="C31" s="1214" t="s">
        <v>171</v>
      </c>
      <c r="D31" s="1290">
        <v>51.14279999999991</v>
      </c>
      <c r="E31" s="1340"/>
      <c r="F31" s="1631">
        <v>51.14279999999991</v>
      </c>
      <c r="G31" s="1290">
        <v>506.60116</v>
      </c>
      <c r="H31" s="1343"/>
      <c r="I31" s="1638">
        <v>506.60116</v>
      </c>
      <c r="J31" s="1134"/>
      <c r="K31" s="1134"/>
      <c r="L31" s="1123"/>
      <c r="M31" s="1498"/>
      <c r="N31" s="1125"/>
      <c r="O31" s="1152"/>
      <c r="P31" s="1152"/>
      <c r="Q31" s="1543"/>
      <c r="R31" s="1543"/>
      <c r="S31" s="1543"/>
      <c r="T31" s="1543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1539"/>
      <c r="AI31" s="1539"/>
      <c r="AJ31" s="1539"/>
      <c r="AK31" s="1539"/>
      <c r="AL31" s="1539"/>
      <c r="AM31" s="1539"/>
      <c r="AN31" s="1539"/>
      <c r="AO31" s="1539"/>
      <c r="AP31" s="1539"/>
      <c r="AQ31" s="1539"/>
      <c r="AR31" s="1539"/>
      <c r="AS31" s="1539"/>
    </row>
    <row r="32" spans="1:45" s="1255" customFormat="1" ht="19.5" customHeight="1" thickBot="1">
      <c r="A32" s="1126"/>
      <c r="B32" s="1202">
        <v>40</v>
      </c>
      <c r="C32" s="1203" t="s">
        <v>177</v>
      </c>
      <c r="D32" s="1296">
        <v>268</v>
      </c>
      <c r="E32" s="1632">
        <v>268</v>
      </c>
      <c r="F32" s="1308" t="s">
        <v>173</v>
      </c>
      <c r="G32" s="1296" t="s">
        <v>173</v>
      </c>
      <c r="H32" s="1308" t="s">
        <v>173</v>
      </c>
      <c r="I32" s="1309" t="s">
        <v>173</v>
      </c>
      <c r="J32" s="1126"/>
      <c r="K32" s="1126"/>
      <c r="L32" s="1544"/>
      <c r="M32" s="1523"/>
      <c r="N32" s="1545"/>
      <c r="O32" s="1169"/>
      <c r="P32" s="1546"/>
      <c r="Q32" s="1543"/>
      <c r="R32" s="1547"/>
      <c r="S32" s="1547"/>
      <c r="T32" s="1547"/>
      <c r="U32" s="1545"/>
      <c r="V32" s="1545"/>
      <c r="W32" s="1545"/>
      <c r="X32" s="1545"/>
      <c r="Y32" s="1545"/>
      <c r="Z32" s="1545"/>
      <c r="AA32" s="1545"/>
      <c r="AB32" s="1545"/>
      <c r="AC32" s="1545"/>
      <c r="AD32" s="1545"/>
      <c r="AE32" s="1545"/>
      <c r="AF32" s="1545"/>
      <c r="AG32" s="1545"/>
      <c r="AH32" s="1545"/>
      <c r="AI32" s="1545"/>
      <c r="AJ32" s="1545"/>
      <c r="AK32" s="1545"/>
      <c r="AL32" s="1545"/>
      <c r="AM32" s="1545"/>
      <c r="AN32" s="1545"/>
      <c r="AO32" s="1545"/>
      <c r="AP32" s="1545"/>
      <c r="AQ32" s="1545"/>
      <c r="AR32" s="1545"/>
      <c r="AS32" s="1545"/>
    </row>
    <row r="33" spans="1:45" s="1255" customFormat="1" ht="19.5" customHeight="1">
      <c r="A33" s="1126"/>
      <c r="B33" s="1175">
        <v>50</v>
      </c>
      <c r="C33" s="1190" t="s">
        <v>178</v>
      </c>
      <c r="D33" s="1288">
        <v>1698.02407</v>
      </c>
      <c r="E33" s="1624">
        <v>1302</v>
      </c>
      <c r="F33" s="1624">
        <v>396.02407000000005</v>
      </c>
      <c r="G33" s="1288">
        <v>2879.78246</v>
      </c>
      <c r="H33" s="1634">
        <v>402</v>
      </c>
      <c r="I33" s="1635">
        <v>2477.78246</v>
      </c>
      <c r="J33" s="1126"/>
      <c r="K33" s="1126"/>
      <c r="L33" s="1544"/>
      <c r="M33" s="1523"/>
      <c r="N33" s="1549"/>
      <c r="O33" s="1169"/>
      <c r="P33" s="1546"/>
      <c r="Q33" s="1166"/>
      <c r="R33" s="1166"/>
      <c r="S33" s="1166"/>
      <c r="T33" s="1166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1545"/>
      <c r="AJ33" s="1545"/>
      <c r="AK33" s="1545"/>
      <c r="AL33" s="1545"/>
      <c r="AM33" s="1545"/>
      <c r="AN33" s="1545"/>
      <c r="AO33" s="1545"/>
      <c r="AP33" s="1545"/>
      <c r="AQ33" s="1545"/>
      <c r="AR33" s="1545"/>
      <c r="AS33" s="1545"/>
    </row>
    <row r="34" spans="1:45" s="1255" customFormat="1" ht="19.5" customHeight="1">
      <c r="A34" s="1126"/>
      <c r="B34" s="1219">
        <v>53</v>
      </c>
      <c r="C34" s="1220" t="s">
        <v>179</v>
      </c>
      <c r="D34" s="1303">
        <v>226</v>
      </c>
      <c r="E34" s="1639">
        <v>226</v>
      </c>
      <c r="F34" s="1311" t="s">
        <v>173</v>
      </c>
      <c r="G34" s="1303">
        <v>20</v>
      </c>
      <c r="H34" s="1640">
        <v>20</v>
      </c>
      <c r="I34" s="1312" t="s">
        <v>173</v>
      </c>
      <c r="J34" s="1126"/>
      <c r="K34" s="1126"/>
      <c r="L34" s="1544"/>
      <c r="M34" s="1523"/>
      <c r="N34" s="1166"/>
      <c r="O34" s="1554"/>
      <c r="P34" s="1554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1545"/>
      <c r="AJ34" s="1545"/>
      <c r="AK34" s="1545"/>
      <c r="AL34" s="1545"/>
      <c r="AM34" s="1545"/>
      <c r="AN34" s="1545"/>
      <c r="AO34" s="1545"/>
      <c r="AP34" s="1545"/>
      <c r="AQ34" s="1545"/>
      <c r="AR34" s="1545"/>
      <c r="AS34" s="1545"/>
    </row>
    <row r="35" spans="1:45" s="1255" customFormat="1" ht="19.5" customHeight="1">
      <c r="A35" s="1126"/>
      <c r="B35" s="1219">
        <v>55</v>
      </c>
      <c r="C35" s="1220" t="s">
        <v>180</v>
      </c>
      <c r="D35" s="1303">
        <v>8</v>
      </c>
      <c r="E35" s="1639">
        <v>8</v>
      </c>
      <c r="F35" s="1313" t="s">
        <v>173</v>
      </c>
      <c r="G35" s="1303" t="s">
        <v>173</v>
      </c>
      <c r="H35" s="1314" t="s">
        <v>173</v>
      </c>
      <c r="I35" s="1312" t="s">
        <v>173</v>
      </c>
      <c r="L35" s="1557"/>
      <c r="M35" s="1523"/>
      <c r="N35" s="1166"/>
      <c r="O35" s="1166"/>
      <c r="P35" s="1554"/>
      <c r="Q35" s="1546"/>
      <c r="R35" s="1558"/>
      <c r="S35" s="1558"/>
      <c r="T35" s="1558"/>
      <c r="U35" s="1545"/>
      <c r="V35" s="1545"/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1545"/>
      <c r="AM35" s="1545"/>
      <c r="AN35" s="1545"/>
      <c r="AO35" s="1545"/>
      <c r="AP35" s="1545"/>
      <c r="AQ35" s="1545"/>
      <c r="AR35" s="1545"/>
      <c r="AS35" s="1545"/>
    </row>
    <row r="36" spans="1:45" s="1255" customFormat="1" ht="19.5" customHeight="1">
      <c r="A36" s="1126"/>
      <c r="B36" s="1219">
        <v>65</v>
      </c>
      <c r="C36" s="1220" t="s">
        <v>181</v>
      </c>
      <c r="D36" s="1303">
        <v>328</v>
      </c>
      <c r="E36" s="1639">
        <v>328</v>
      </c>
      <c r="F36" s="1316"/>
      <c r="G36" s="1303">
        <v>9</v>
      </c>
      <c r="H36" s="1318">
        <v>9</v>
      </c>
      <c r="I36" s="1319"/>
      <c r="L36" s="1557"/>
      <c r="M36" s="1523"/>
      <c r="N36" s="1147"/>
      <c r="O36" s="1147"/>
      <c r="P36" s="1147"/>
      <c r="Q36" s="1169"/>
      <c r="R36" s="1546"/>
      <c r="S36" s="1546"/>
      <c r="T36" s="1546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545"/>
      <c r="AJ36" s="1545"/>
      <c r="AK36" s="1545"/>
      <c r="AL36" s="1545"/>
      <c r="AM36" s="1545"/>
      <c r="AN36" s="1545"/>
      <c r="AO36" s="1545"/>
      <c r="AP36" s="1545"/>
      <c r="AQ36" s="1545"/>
      <c r="AR36" s="1545"/>
      <c r="AS36" s="1545"/>
    </row>
    <row r="37" spans="1:45" s="1255" customFormat="1" ht="19.5" customHeight="1">
      <c r="A37" s="1126"/>
      <c r="B37" s="1219">
        <v>70</v>
      </c>
      <c r="C37" s="1220" t="s">
        <v>182</v>
      </c>
      <c r="D37" s="1303">
        <v>1136.02407</v>
      </c>
      <c r="E37" s="1639">
        <v>740</v>
      </c>
      <c r="F37" s="1639">
        <v>396.02407000000005</v>
      </c>
      <c r="G37" s="1303">
        <v>2850.78246</v>
      </c>
      <c r="H37" s="1640">
        <v>373</v>
      </c>
      <c r="I37" s="1641">
        <v>2477.78246</v>
      </c>
      <c r="L37" s="1557"/>
      <c r="M37" s="1523"/>
      <c r="N37" s="1147"/>
      <c r="O37" s="1147"/>
      <c r="P37" s="1147"/>
      <c r="Q37" s="1546"/>
      <c r="R37" s="1549"/>
      <c r="S37" s="1549"/>
      <c r="T37" s="1549"/>
      <c r="U37" s="1545"/>
      <c r="V37" s="1545"/>
      <c r="W37" s="1545"/>
      <c r="X37" s="1545"/>
      <c r="Y37" s="1545"/>
      <c r="Z37" s="1545"/>
      <c r="AA37" s="1545"/>
      <c r="AB37" s="1545"/>
      <c r="AC37" s="1545"/>
      <c r="AD37" s="1545"/>
      <c r="AE37" s="1545"/>
      <c r="AF37" s="1545"/>
      <c r="AG37" s="1545"/>
      <c r="AH37" s="1545"/>
      <c r="AI37" s="1545"/>
      <c r="AJ37" s="1545"/>
      <c r="AK37" s="1545"/>
      <c r="AL37" s="1545"/>
      <c r="AM37" s="1545"/>
      <c r="AN37" s="1545"/>
      <c r="AO37" s="1545"/>
      <c r="AP37" s="1545"/>
      <c r="AQ37" s="1545"/>
      <c r="AR37" s="1545"/>
      <c r="AS37" s="1545"/>
    </row>
    <row r="38" spans="1:45" ht="19.5" customHeight="1" thickBot="1">
      <c r="A38" s="1134"/>
      <c r="B38" s="1227">
        <v>73</v>
      </c>
      <c r="C38" s="1228" t="s">
        <v>183</v>
      </c>
      <c r="D38" s="1293">
        <v>396.02407000000005</v>
      </c>
      <c r="E38" s="1294"/>
      <c r="F38" s="1293">
        <v>396.02407000000005</v>
      </c>
      <c r="G38" s="1293">
        <v>2477.78246</v>
      </c>
      <c r="H38" s="1307"/>
      <c r="I38" s="1306">
        <v>2477.78246</v>
      </c>
      <c r="L38" s="1568"/>
      <c r="M38" s="1235"/>
      <c r="N38" s="1147"/>
      <c r="O38" s="1147"/>
      <c r="P38" s="1147"/>
      <c r="Q38" s="1540"/>
      <c r="R38" s="1232"/>
      <c r="S38" s="1232"/>
      <c r="T38" s="1232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1539"/>
      <c r="AJ38" s="1539"/>
      <c r="AK38" s="1539"/>
      <c r="AL38" s="1539"/>
      <c r="AM38" s="1539"/>
      <c r="AN38" s="1539"/>
      <c r="AO38" s="1539"/>
      <c r="AP38" s="1539"/>
      <c r="AQ38" s="1539"/>
      <c r="AR38" s="1539"/>
      <c r="AS38" s="1539"/>
    </row>
    <row r="39" spans="1:45" ht="19.5" customHeight="1">
      <c r="A39" s="1134"/>
      <c r="B39" s="1642"/>
      <c r="C39" s="1131"/>
      <c r="D39" s="1235"/>
      <c r="E39" s="1235"/>
      <c r="F39" s="1235"/>
      <c r="G39" s="1246"/>
      <c r="H39" s="1246"/>
      <c r="I39" s="1246"/>
      <c r="L39" s="1568"/>
      <c r="M39" s="1235"/>
      <c r="N39" s="1147"/>
      <c r="O39" s="1147"/>
      <c r="P39" s="1147"/>
      <c r="Q39" s="1160"/>
      <c r="R39" s="1166"/>
      <c r="S39" s="1166"/>
      <c r="T39" s="1166"/>
      <c r="U39" s="1539"/>
      <c r="V39" s="1539"/>
      <c r="W39" s="1539"/>
      <c r="X39" s="1539"/>
      <c r="Y39" s="1539"/>
      <c r="Z39" s="1539"/>
      <c r="AA39" s="1539"/>
      <c r="AB39" s="1539"/>
      <c r="AC39" s="1539"/>
      <c r="AD39" s="1539"/>
      <c r="AE39" s="1539"/>
      <c r="AF39" s="1539"/>
      <c r="AG39" s="1539"/>
      <c r="AH39" s="1539"/>
      <c r="AI39" s="1539"/>
      <c r="AJ39" s="1539"/>
      <c r="AK39" s="1539"/>
      <c r="AL39" s="1539"/>
      <c r="AM39" s="1539"/>
      <c r="AN39" s="1539"/>
      <c r="AO39" s="1539"/>
      <c r="AP39" s="1539"/>
      <c r="AQ39" s="1539"/>
      <c r="AR39" s="1539"/>
      <c r="AS39" s="1539"/>
    </row>
    <row r="40" spans="1:45" ht="19.5" customHeight="1">
      <c r="A40" s="1126" t="s">
        <v>184</v>
      </c>
      <c r="B40" s="1370"/>
      <c r="C40" s="1234"/>
      <c r="D40" s="1235"/>
      <c r="E40" s="1235"/>
      <c r="F40" s="1235"/>
      <c r="G40" s="1246"/>
      <c r="H40" s="1246"/>
      <c r="I40" s="1246"/>
      <c r="L40" s="1568"/>
      <c r="M40" s="1235"/>
      <c r="N40" s="1147"/>
      <c r="O40" s="1147"/>
      <c r="P40" s="1147"/>
      <c r="Q40" s="1539"/>
      <c r="R40" s="1539"/>
      <c r="S40" s="1539"/>
      <c r="T40" s="1539"/>
      <c r="U40" s="1539"/>
      <c r="V40" s="1539"/>
      <c r="W40" s="1539"/>
      <c r="X40" s="1539"/>
      <c r="Y40" s="1539"/>
      <c r="Z40" s="1539"/>
      <c r="AA40" s="1539"/>
      <c r="AB40" s="1539"/>
      <c r="AC40" s="1539"/>
      <c r="AD40" s="1539"/>
      <c r="AE40" s="1539"/>
      <c r="AF40" s="1539"/>
      <c r="AG40" s="1539"/>
      <c r="AH40" s="1539"/>
      <c r="AI40" s="1539"/>
      <c r="AJ40" s="1539"/>
      <c r="AK40" s="1539"/>
      <c r="AL40" s="1539"/>
      <c r="AM40" s="1539"/>
      <c r="AN40" s="1539"/>
      <c r="AO40" s="1539"/>
      <c r="AP40" s="1539"/>
      <c r="AQ40" s="1539"/>
      <c r="AR40" s="1539"/>
      <c r="AS40" s="1539"/>
    </row>
    <row r="41" spans="1:45" ht="16.5" thickBot="1">
      <c r="A41" s="1235"/>
      <c r="B41" s="1642"/>
      <c r="C41" s="1131"/>
      <c r="D41" s="1235"/>
      <c r="E41" s="1235"/>
      <c r="F41" s="1235"/>
      <c r="G41" s="1246"/>
      <c r="H41" s="1246"/>
      <c r="I41" s="1246"/>
      <c r="L41" s="1568"/>
      <c r="M41" s="1235"/>
      <c r="N41" s="1147"/>
      <c r="O41" s="1147"/>
      <c r="P41" s="1147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</row>
    <row r="42" spans="1:45" s="1255" customFormat="1" ht="15.75">
      <c r="A42" s="1126"/>
      <c r="B42" s="1175">
        <v>45</v>
      </c>
      <c r="C42" s="1190" t="s">
        <v>185</v>
      </c>
      <c r="D42" s="1492">
        <v>-116</v>
      </c>
      <c r="E42" s="1492">
        <v>-116</v>
      </c>
      <c r="F42" s="1324" t="s">
        <v>173</v>
      </c>
      <c r="G42" s="1324" t="s">
        <v>173</v>
      </c>
      <c r="H42" s="1325" t="s">
        <v>173</v>
      </c>
      <c r="I42" s="1326" t="s">
        <v>173</v>
      </c>
      <c r="L42" s="1557"/>
      <c r="M42" s="1523"/>
      <c r="N42" s="1546"/>
      <c r="O42" s="1499"/>
      <c r="P42" s="1499"/>
      <c r="Q42" s="1545"/>
      <c r="R42" s="1545"/>
      <c r="S42" s="1545"/>
      <c r="T42" s="1545"/>
      <c r="U42" s="1545"/>
      <c r="V42" s="1545"/>
      <c r="W42" s="1545"/>
      <c r="X42" s="1545"/>
      <c r="Y42" s="1545"/>
      <c r="Z42" s="1545"/>
      <c r="AA42" s="1545"/>
      <c r="AB42" s="1545"/>
      <c r="AC42" s="1545"/>
      <c r="AD42" s="1545"/>
      <c r="AE42" s="1545"/>
      <c r="AF42" s="1545"/>
      <c r="AG42" s="1545"/>
      <c r="AH42" s="1545"/>
      <c r="AI42" s="1545"/>
      <c r="AJ42" s="1545"/>
      <c r="AK42" s="1545"/>
      <c r="AL42" s="1545"/>
      <c r="AM42" s="1545"/>
      <c r="AN42" s="1545"/>
      <c r="AO42" s="1545"/>
      <c r="AP42" s="1545"/>
      <c r="AQ42" s="1545"/>
      <c r="AR42" s="1545"/>
      <c r="AS42" s="1545"/>
    </row>
    <row r="43" spans="1:45" s="1255" customFormat="1" ht="15.75">
      <c r="A43" s="1126"/>
      <c r="B43" s="1219">
        <v>80</v>
      </c>
      <c r="C43" s="1238" t="s">
        <v>188</v>
      </c>
      <c r="D43" s="1327">
        <v>1.3072763020871598</v>
      </c>
      <c r="E43" s="1327">
        <v>1.3755760368663594</v>
      </c>
      <c r="F43" s="1643"/>
      <c r="G43" s="1328">
        <v>0.0020900225229883843</v>
      </c>
      <c r="H43" s="1328">
        <v>0.014925373134328358</v>
      </c>
      <c r="I43" s="1329"/>
      <c r="J43" s="1644"/>
      <c r="L43" s="1557"/>
      <c r="M43" s="1523"/>
      <c r="N43" s="1546"/>
      <c r="O43" s="1272"/>
      <c r="P43" s="1272"/>
      <c r="Q43" s="1545"/>
      <c r="R43" s="1545"/>
      <c r="S43" s="1545"/>
      <c r="T43" s="1545"/>
      <c r="U43" s="1545"/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1545"/>
      <c r="AJ43" s="1545"/>
      <c r="AK43" s="1545"/>
      <c r="AL43" s="1545"/>
      <c r="AM43" s="1545"/>
      <c r="AN43" s="1545"/>
      <c r="AO43" s="1545"/>
      <c r="AP43" s="1545"/>
      <c r="AQ43" s="1545"/>
      <c r="AR43" s="1545"/>
      <c r="AS43" s="1545"/>
    </row>
    <row r="44" spans="1:45" s="1255" customFormat="1" ht="16.5" thickBot="1">
      <c r="A44" s="1126"/>
      <c r="B44" s="1241">
        <v>90</v>
      </c>
      <c r="C44" s="1242" t="s">
        <v>189</v>
      </c>
      <c r="D44" s="1330">
        <v>18.883692714307085</v>
      </c>
      <c r="E44" s="1330">
        <v>12.300736381921242</v>
      </c>
      <c r="F44" s="1330">
        <v>6.582956332385845</v>
      </c>
      <c r="G44" s="1572">
        <v>47.38746421981748</v>
      </c>
      <c r="H44" s="1645">
        <v>6.195910366937427</v>
      </c>
      <c r="I44" s="1572">
        <v>41.187228178659886</v>
      </c>
      <c r="L44" s="1557"/>
      <c r="M44" s="1523"/>
      <c r="N44" s="1546"/>
      <c r="O44" s="1166"/>
      <c r="P44" s="1166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5"/>
      <c r="AB44" s="1545"/>
      <c r="AC44" s="1545"/>
      <c r="AD44" s="1545"/>
      <c r="AE44" s="1545"/>
      <c r="AF44" s="1545"/>
      <c r="AG44" s="1545"/>
      <c r="AH44" s="1545"/>
      <c r="AI44" s="1545"/>
      <c r="AJ44" s="1545"/>
      <c r="AK44" s="1545"/>
      <c r="AL44" s="1545"/>
      <c r="AM44" s="1545"/>
      <c r="AN44" s="1545"/>
      <c r="AO44" s="1545"/>
      <c r="AP44" s="1545"/>
      <c r="AQ44" s="1545"/>
      <c r="AR44" s="1545"/>
      <c r="AS44" s="1545"/>
    </row>
    <row r="45" spans="1:45" ht="15.7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  <c r="L45" s="1568"/>
      <c r="M45" s="1235"/>
      <c r="N45" s="1543"/>
      <c r="O45" s="1543"/>
      <c r="P45" s="1543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1539"/>
      <c r="AL45" s="1539"/>
      <c r="AM45" s="1539"/>
      <c r="AN45" s="1539"/>
      <c r="AO45" s="1539"/>
      <c r="AP45" s="1539"/>
      <c r="AQ45" s="1539"/>
      <c r="AR45" s="1539"/>
      <c r="AS45" s="1539"/>
    </row>
    <row r="46" spans="1:45" ht="15.75">
      <c r="A46" s="1134"/>
      <c r="B46" s="1147"/>
      <c r="C46" s="1148" t="s">
        <v>84</v>
      </c>
      <c r="D46" s="1574">
        <v>60159</v>
      </c>
      <c r="E46" s="754">
        <v>60159</v>
      </c>
      <c r="F46" s="754">
        <v>60159</v>
      </c>
      <c r="G46" s="754">
        <v>60159</v>
      </c>
      <c r="H46" s="754">
        <v>60159</v>
      </c>
      <c r="I46" s="754">
        <v>60159</v>
      </c>
      <c r="L46" s="1568"/>
      <c r="M46" s="1235"/>
      <c r="N46" s="1543"/>
      <c r="O46" s="1543"/>
      <c r="P46" s="1543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539"/>
      <c r="AJ46" s="1539"/>
      <c r="AK46" s="1539"/>
      <c r="AL46" s="1539"/>
      <c r="AM46" s="1539"/>
      <c r="AN46" s="1539"/>
      <c r="AO46" s="1539"/>
      <c r="AP46" s="1539"/>
      <c r="AQ46" s="1539"/>
      <c r="AR46" s="1539"/>
      <c r="AS46" s="1539"/>
    </row>
    <row r="47" spans="1:45" ht="15.7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  <c r="L47" s="1568"/>
      <c r="M47" s="1235"/>
      <c r="N47" s="1543"/>
      <c r="O47" s="1543"/>
      <c r="P47" s="1543"/>
      <c r="Q47" s="1539"/>
      <c r="R47" s="1539"/>
      <c r="S47" s="1539"/>
      <c r="T47" s="1539"/>
      <c r="U47" s="1539"/>
      <c r="V47" s="1539"/>
      <c r="W47" s="1539"/>
      <c r="X47" s="1539"/>
      <c r="Y47" s="1539"/>
      <c r="Z47" s="1539"/>
      <c r="AA47" s="1539"/>
      <c r="AB47" s="1539"/>
      <c r="AC47" s="1539"/>
      <c r="AD47" s="1539"/>
      <c r="AE47" s="1539"/>
      <c r="AF47" s="1539"/>
      <c r="AG47" s="1539"/>
      <c r="AH47" s="1539"/>
      <c r="AI47" s="1539"/>
      <c r="AJ47" s="1539"/>
      <c r="AK47" s="1539"/>
      <c r="AL47" s="1539"/>
      <c r="AM47" s="1539"/>
      <c r="AN47" s="1539"/>
      <c r="AO47" s="1539"/>
      <c r="AP47" s="1539"/>
      <c r="AQ47" s="1539"/>
      <c r="AR47" s="1539"/>
      <c r="AS47" s="1539"/>
    </row>
    <row r="48" spans="1:45" ht="15.75">
      <c r="A48" s="1134"/>
      <c r="C48" s="1132"/>
      <c r="D48" s="1132"/>
      <c r="E48" s="1132"/>
      <c r="F48" s="1132"/>
      <c r="G48" s="1331"/>
      <c r="H48" s="1131"/>
      <c r="I48" s="1332"/>
      <c r="L48" s="1568"/>
      <c r="M48" s="1235"/>
      <c r="N48" s="1166"/>
      <c r="O48" s="1166"/>
      <c r="P48" s="1166"/>
      <c r="Q48" s="1539"/>
      <c r="R48" s="1539"/>
      <c r="S48" s="1539"/>
      <c r="T48" s="1539"/>
      <c r="U48" s="1539"/>
      <c r="V48" s="1539"/>
      <c r="W48" s="1539"/>
      <c r="X48" s="1539"/>
      <c r="Y48" s="1539"/>
      <c r="Z48" s="1539"/>
      <c r="AA48" s="1539"/>
      <c r="AB48" s="1539"/>
      <c r="AC48" s="1539"/>
      <c r="AD48" s="1539"/>
      <c r="AE48" s="1539"/>
      <c r="AF48" s="1539"/>
      <c r="AG48" s="1539"/>
      <c r="AH48" s="1539"/>
      <c r="AI48" s="1539"/>
      <c r="AJ48" s="1539"/>
      <c r="AK48" s="1539"/>
      <c r="AL48" s="1539"/>
      <c r="AM48" s="1539"/>
      <c r="AN48" s="1539"/>
      <c r="AO48" s="1539"/>
      <c r="AP48" s="1539"/>
      <c r="AQ48" s="1539"/>
      <c r="AR48" s="1539"/>
      <c r="AS48" s="1539"/>
    </row>
    <row r="49" spans="1:45" ht="15.75">
      <c r="A49" s="1134"/>
      <c r="B49" s="1334"/>
      <c r="C49" s="1148"/>
      <c r="D49" s="1148"/>
      <c r="E49" s="1148"/>
      <c r="F49" s="1148"/>
      <c r="G49" s="1331"/>
      <c r="H49" s="1335"/>
      <c r="I49" s="1336"/>
      <c r="L49" s="1568"/>
      <c r="M49" s="1235"/>
      <c r="N49" s="1166"/>
      <c r="O49" s="1166"/>
      <c r="P49" s="1166"/>
      <c r="Q49" s="1539"/>
      <c r="R49" s="1539"/>
      <c r="S49" s="1539"/>
      <c r="T49" s="1539"/>
      <c r="U49" s="1539"/>
      <c r="V49" s="1539"/>
      <c r="W49" s="1539"/>
      <c r="X49" s="1539"/>
      <c r="Y49" s="1539"/>
      <c r="Z49" s="1539"/>
      <c r="AA49" s="1539"/>
      <c r="AB49" s="1539"/>
      <c r="AC49" s="1539"/>
      <c r="AD49" s="1539"/>
      <c r="AE49" s="1539"/>
      <c r="AF49" s="1539"/>
      <c r="AG49" s="1539"/>
      <c r="AH49" s="1539"/>
      <c r="AI49" s="1539"/>
      <c r="AJ49" s="1539"/>
      <c r="AK49" s="1539"/>
      <c r="AL49" s="1539"/>
      <c r="AM49" s="1539"/>
      <c r="AN49" s="1539"/>
      <c r="AO49" s="1539"/>
      <c r="AP49" s="1539"/>
      <c r="AQ49" s="1539"/>
      <c r="AR49" s="1539"/>
      <c r="AS49" s="1539"/>
    </row>
    <row r="50" spans="1:45" ht="15.75">
      <c r="A50" s="1134"/>
      <c r="C50" s="1148"/>
      <c r="E50" s="1337"/>
      <c r="F50" s="1337"/>
      <c r="G50" s="1250"/>
      <c r="H50" s="1335"/>
      <c r="I50" s="1336"/>
      <c r="L50" s="1568"/>
      <c r="M50" s="1235"/>
      <c r="N50" s="1166"/>
      <c r="O50" s="1166"/>
      <c r="P50" s="1166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1539"/>
      <c r="AJ50" s="1539"/>
      <c r="AK50" s="1539"/>
      <c r="AL50" s="1539"/>
      <c r="AM50" s="1539"/>
      <c r="AN50" s="1539"/>
      <c r="AO50" s="1539"/>
      <c r="AP50" s="1539"/>
      <c r="AQ50" s="1539"/>
      <c r="AR50" s="1539"/>
      <c r="AS50" s="1539"/>
    </row>
    <row r="51" spans="1:45" ht="15.75">
      <c r="A51" s="1134"/>
      <c r="C51" s="1126"/>
      <c r="D51" s="1134"/>
      <c r="E51" s="1134"/>
      <c r="F51" s="1134"/>
      <c r="G51" s="1134"/>
      <c r="H51" s="1134"/>
      <c r="I51" s="1134"/>
      <c r="L51" s="1568"/>
      <c r="M51" s="1235"/>
      <c r="N51" s="1166"/>
      <c r="O51" s="1166"/>
      <c r="P51" s="1166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39"/>
      <c r="AI51" s="1539"/>
      <c r="AJ51" s="1539"/>
      <c r="AK51" s="1539"/>
      <c r="AL51" s="1539"/>
      <c r="AM51" s="1539"/>
      <c r="AN51" s="1539"/>
      <c r="AO51" s="1539"/>
      <c r="AP51" s="1539"/>
      <c r="AQ51" s="1539"/>
      <c r="AR51" s="1539"/>
      <c r="AS51" s="1539"/>
    </row>
    <row r="52" spans="2:45" ht="15.75">
      <c r="B52" s="1118"/>
      <c r="C52" s="1582"/>
      <c r="D52" s="1582"/>
      <c r="E52" s="1582"/>
      <c r="F52" s="1582"/>
      <c r="G52" s="1582"/>
      <c r="H52" s="1498"/>
      <c r="I52" s="1123"/>
      <c r="L52" s="1568"/>
      <c r="M52" s="1235"/>
      <c r="N52" s="1160"/>
      <c r="O52" s="1160"/>
      <c r="P52" s="1160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39"/>
      <c r="AI52" s="1539"/>
      <c r="AJ52" s="1539"/>
      <c r="AK52" s="1539"/>
      <c r="AL52" s="1539"/>
      <c r="AM52" s="1539"/>
      <c r="AN52" s="1539"/>
      <c r="AO52" s="1539"/>
      <c r="AP52" s="1539"/>
      <c r="AQ52" s="1539"/>
      <c r="AR52" s="1539"/>
      <c r="AS52" s="1539"/>
    </row>
    <row r="53" spans="1:45" ht="18.75">
      <c r="A53" s="1120"/>
      <c r="B53" s="1123"/>
      <c r="C53" s="1498"/>
      <c r="D53" s="1646"/>
      <c r="E53" s="1646"/>
      <c r="F53" s="1646"/>
      <c r="G53" s="1647"/>
      <c r="H53" s="1498"/>
      <c r="I53" s="1123"/>
      <c r="L53" s="1568"/>
      <c r="M53" s="1235"/>
      <c r="N53" s="1160"/>
      <c r="O53" s="1160"/>
      <c r="P53" s="1160"/>
      <c r="Q53" s="1539"/>
      <c r="R53" s="1539"/>
      <c r="S53" s="1539"/>
      <c r="T53" s="1539"/>
      <c r="U53" s="1539"/>
      <c r="V53" s="1539"/>
      <c r="W53" s="1539"/>
      <c r="X53" s="1539"/>
      <c r="Y53" s="1539"/>
      <c r="Z53" s="1539"/>
      <c r="AA53" s="1539"/>
      <c r="AB53" s="1539"/>
      <c r="AC53" s="1539"/>
      <c r="AD53" s="1539"/>
      <c r="AE53" s="1539"/>
      <c r="AF53" s="1539"/>
      <c r="AG53" s="1539"/>
      <c r="AH53" s="1539"/>
      <c r="AI53" s="1539"/>
      <c r="AJ53" s="1539"/>
      <c r="AK53" s="1539"/>
      <c r="AL53" s="1539"/>
      <c r="AM53" s="1539"/>
      <c r="AN53" s="1539"/>
      <c r="AO53" s="1539"/>
      <c r="AP53" s="1539"/>
      <c r="AQ53" s="1539"/>
      <c r="AR53" s="1539"/>
      <c r="AS53" s="1539"/>
    </row>
    <row r="54" spans="1:45" ht="15.75">
      <c r="A54" s="1120"/>
      <c r="B54" s="1648"/>
      <c r="C54" s="1120"/>
      <c r="D54" s="1498"/>
      <c r="E54" s="1498"/>
      <c r="F54" s="1498"/>
      <c r="G54" s="1582"/>
      <c r="H54" s="1649"/>
      <c r="I54" s="1123"/>
      <c r="L54" s="1568"/>
      <c r="M54" s="1235"/>
      <c r="N54" s="1160"/>
      <c r="O54" s="1160"/>
      <c r="P54" s="1160"/>
      <c r="Q54" s="1539"/>
      <c r="R54" s="1539"/>
      <c r="S54" s="1539"/>
      <c r="T54" s="1539"/>
      <c r="U54" s="1539"/>
      <c r="V54" s="1539"/>
      <c r="W54" s="1539"/>
      <c r="X54" s="1539"/>
      <c r="Y54" s="1539"/>
      <c r="Z54" s="1539"/>
      <c r="AA54" s="1539"/>
      <c r="AB54" s="1539"/>
      <c r="AC54" s="1539"/>
      <c r="AD54" s="1539"/>
      <c r="AE54" s="1539"/>
      <c r="AF54" s="1539"/>
      <c r="AG54" s="1539"/>
      <c r="AH54" s="1539"/>
      <c r="AI54" s="1539"/>
      <c r="AJ54" s="1539"/>
      <c r="AK54" s="1539"/>
      <c r="AL54" s="1539"/>
      <c r="AM54" s="1539"/>
      <c r="AN54" s="1539"/>
      <c r="AO54" s="1539"/>
      <c r="AP54" s="1539"/>
      <c r="AQ54" s="1539"/>
      <c r="AR54" s="1539"/>
      <c r="AS54" s="1539"/>
    </row>
    <row r="55" spans="1:45" ht="15.75">
      <c r="A55" s="1152"/>
      <c r="B55" s="1152"/>
      <c r="C55" s="1152"/>
      <c r="D55" s="1650"/>
      <c r="E55" s="1650"/>
      <c r="F55" s="1650"/>
      <c r="G55" s="1650"/>
      <c r="H55" s="1649"/>
      <c r="I55" s="1123"/>
      <c r="L55" s="1568"/>
      <c r="M55" s="1235"/>
      <c r="N55" s="1166"/>
      <c r="O55" s="1166"/>
      <c r="P55" s="1166"/>
      <c r="Q55" s="1539"/>
      <c r="R55" s="1539"/>
      <c r="S55" s="1539"/>
      <c r="T55" s="1539"/>
      <c r="U55" s="1539"/>
      <c r="V55" s="1539"/>
      <c r="W55" s="1539"/>
      <c r="X55" s="1539"/>
      <c r="Y55" s="1539"/>
      <c r="Z55" s="1539"/>
      <c r="AA55" s="1539"/>
      <c r="AB55" s="1539"/>
      <c r="AC55" s="1539"/>
      <c r="AD55" s="1539"/>
      <c r="AE55" s="1539"/>
      <c r="AF55" s="1539"/>
      <c r="AG55" s="1539"/>
      <c r="AH55" s="1539"/>
      <c r="AI55" s="1539"/>
      <c r="AJ55" s="1539"/>
      <c r="AK55" s="1539"/>
      <c r="AL55" s="1539"/>
      <c r="AM55" s="1539"/>
      <c r="AN55" s="1539"/>
      <c r="AO55" s="1539"/>
      <c r="AP55" s="1539"/>
      <c r="AQ55" s="1539"/>
      <c r="AR55" s="1539"/>
      <c r="AS55" s="1539"/>
    </row>
    <row r="56" spans="1:45" ht="15.75">
      <c r="A56" s="1166"/>
      <c r="B56" s="1130"/>
      <c r="C56" s="1540"/>
      <c r="D56" s="1131"/>
      <c r="E56" s="1131"/>
      <c r="F56" s="1131"/>
      <c r="G56" s="1523"/>
      <c r="H56" s="1590"/>
      <c r="I56" s="1132"/>
      <c r="L56" s="1568"/>
      <c r="M56" s="1235"/>
      <c r="N56" s="1166"/>
      <c r="O56" s="1166"/>
      <c r="P56" s="1166"/>
      <c r="Q56" s="1539"/>
      <c r="R56" s="1539"/>
      <c r="S56" s="1539"/>
      <c r="T56" s="1539"/>
      <c r="U56" s="1539"/>
      <c r="V56" s="1539"/>
      <c r="W56" s="1539"/>
      <c r="X56" s="1539"/>
      <c r="Y56" s="1539"/>
      <c r="Z56" s="1539"/>
      <c r="AA56" s="1539"/>
      <c r="AB56" s="1539"/>
      <c r="AC56" s="1539"/>
      <c r="AD56" s="1539"/>
      <c r="AE56" s="1539"/>
      <c r="AF56" s="1539"/>
      <c r="AG56" s="1539"/>
      <c r="AH56" s="1539"/>
      <c r="AI56" s="1539"/>
      <c r="AJ56" s="1539"/>
      <c r="AK56" s="1539"/>
      <c r="AL56" s="1539"/>
      <c r="AM56" s="1539"/>
      <c r="AN56" s="1539"/>
      <c r="AO56" s="1539"/>
      <c r="AP56" s="1539"/>
      <c r="AQ56" s="1539"/>
      <c r="AR56" s="1539"/>
      <c r="AS56" s="1539"/>
    </row>
    <row r="57" spans="1:45" ht="15.75">
      <c r="A57" s="1540"/>
      <c r="B57" s="1130"/>
      <c r="C57" s="1160"/>
      <c r="D57" s="1166"/>
      <c r="E57" s="1166"/>
      <c r="F57" s="1166"/>
      <c r="G57" s="1166"/>
      <c r="H57" s="1166"/>
      <c r="I57" s="1540"/>
      <c r="L57" s="1568"/>
      <c r="M57" s="1235"/>
      <c r="N57" s="1166"/>
      <c r="O57" s="1166"/>
      <c r="P57" s="1166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39"/>
      <c r="AB57" s="1539"/>
      <c r="AC57" s="1539"/>
      <c r="AD57" s="1539"/>
      <c r="AE57" s="1539"/>
      <c r="AF57" s="1539"/>
      <c r="AG57" s="1539"/>
      <c r="AH57" s="1539"/>
      <c r="AI57" s="1539"/>
      <c r="AJ57" s="1539"/>
      <c r="AK57" s="1539"/>
      <c r="AL57" s="1539"/>
      <c r="AM57" s="1539"/>
      <c r="AN57" s="1539"/>
      <c r="AO57" s="1539"/>
      <c r="AP57" s="1539"/>
      <c r="AQ57" s="1539"/>
      <c r="AR57" s="1539"/>
      <c r="AS57" s="1539"/>
    </row>
    <row r="58" spans="1:45" ht="15.75">
      <c r="A58" s="1160"/>
      <c r="B58" s="1147"/>
      <c r="C58" s="1147"/>
      <c r="D58" s="1147"/>
      <c r="E58" s="1147"/>
      <c r="F58" s="1147"/>
      <c r="G58" s="1147"/>
      <c r="H58" s="1147"/>
      <c r="I58" s="1147"/>
      <c r="L58" s="1568"/>
      <c r="M58" s="1235"/>
      <c r="N58" s="1166"/>
      <c r="O58" s="1166"/>
      <c r="P58" s="1166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539"/>
      <c r="AJ58" s="1539"/>
      <c r="AK58" s="1539"/>
      <c r="AL58" s="1539"/>
      <c r="AM58" s="1539"/>
      <c r="AN58" s="1539"/>
      <c r="AO58" s="1539"/>
      <c r="AP58" s="1539"/>
      <c r="AQ58" s="1539"/>
      <c r="AR58" s="1539"/>
      <c r="AS58" s="1539"/>
    </row>
    <row r="59" spans="1:45" ht="15.75">
      <c r="A59" s="1160"/>
      <c r="B59" s="1147"/>
      <c r="C59" s="1147"/>
      <c r="D59" s="1147"/>
      <c r="E59" s="1147"/>
      <c r="F59" s="1147"/>
      <c r="G59" s="1147"/>
      <c r="H59" s="1147"/>
      <c r="I59" s="1147"/>
      <c r="L59" s="1568"/>
      <c r="M59" s="1235"/>
      <c r="N59" s="1160"/>
      <c r="O59" s="1160"/>
      <c r="P59" s="1160"/>
      <c r="Q59" s="1539"/>
      <c r="R59" s="1539"/>
      <c r="S59" s="1539"/>
      <c r="T59" s="1539"/>
      <c r="U59" s="1539"/>
      <c r="V59" s="1539"/>
      <c r="W59" s="1539"/>
      <c r="X59" s="1539"/>
      <c r="Y59" s="1539"/>
      <c r="Z59" s="1539"/>
      <c r="AA59" s="1539"/>
      <c r="AB59" s="1539"/>
      <c r="AC59" s="1539"/>
      <c r="AD59" s="1539"/>
      <c r="AE59" s="1539"/>
      <c r="AF59" s="1539"/>
      <c r="AG59" s="1539"/>
      <c r="AH59" s="1539"/>
      <c r="AI59" s="1539"/>
      <c r="AJ59" s="1539"/>
      <c r="AK59" s="1539"/>
      <c r="AL59" s="1539"/>
      <c r="AM59" s="1539"/>
      <c r="AN59" s="1539"/>
      <c r="AO59" s="1539"/>
      <c r="AP59" s="1539"/>
      <c r="AQ59" s="1539"/>
      <c r="AR59" s="1539"/>
      <c r="AS59" s="1539"/>
    </row>
    <row r="60" spans="1:45" ht="15.75">
      <c r="A60" s="1160"/>
      <c r="B60" s="1147"/>
      <c r="C60" s="1147"/>
      <c r="D60" s="1147"/>
      <c r="E60" s="1147"/>
      <c r="F60" s="1147"/>
      <c r="G60" s="1147"/>
      <c r="H60" s="1147"/>
      <c r="I60" s="1147"/>
      <c r="L60" s="1568"/>
      <c r="M60" s="1235"/>
      <c r="N60" s="1160"/>
      <c r="O60" s="1160"/>
      <c r="P60" s="1160"/>
      <c r="Q60" s="1539"/>
      <c r="R60" s="1539"/>
      <c r="S60" s="1539"/>
      <c r="T60" s="1539"/>
      <c r="U60" s="1539"/>
      <c r="V60" s="1539"/>
      <c r="W60" s="1539"/>
      <c r="X60" s="1539"/>
      <c r="Y60" s="1539"/>
      <c r="Z60" s="1539"/>
      <c r="AA60" s="1539"/>
      <c r="AB60" s="1539"/>
      <c r="AC60" s="1539"/>
      <c r="AD60" s="1539"/>
      <c r="AE60" s="1539"/>
      <c r="AF60" s="1539"/>
      <c r="AG60" s="1539"/>
      <c r="AH60" s="1539"/>
      <c r="AI60" s="1539"/>
      <c r="AJ60" s="1539"/>
      <c r="AK60" s="1539"/>
      <c r="AL60" s="1539"/>
      <c r="AM60" s="1539"/>
      <c r="AN60" s="1539"/>
      <c r="AO60" s="1539"/>
      <c r="AP60" s="1539"/>
      <c r="AQ60" s="1539"/>
      <c r="AR60" s="1539"/>
      <c r="AS60" s="1539"/>
    </row>
    <row r="61" spans="1:45" ht="15.75">
      <c r="A61" s="1160"/>
      <c r="B61" s="1147"/>
      <c r="C61" s="1147"/>
      <c r="D61" s="1147"/>
      <c r="E61" s="1147"/>
      <c r="F61" s="1147"/>
      <c r="G61" s="1147"/>
      <c r="H61" s="1147"/>
      <c r="I61" s="1147"/>
      <c r="L61" s="1568"/>
      <c r="M61" s="1235"/>
      <c r="N61" s="1160"/>
      <c r="O61" s="1160"/>
      <c r="P61" s="1160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1539"/>
      <c r="AJ61" s="1539"/>
      <c r="AK61" s="1539"/>
      <c r="AL61" s="1539"/>
      <c r="AM61" s="1539"/>
      <c r="AN61" s="1539"/>
      <c r="AO61" s="1539"/>
      <c r="AP61" s="1539"/>
      <c r="AQ61" s="1539"/>
      <c r="AR61" s="1539"/>
      <c r="AS61" s="1539"/>
    </row>
    <row r="62" spans="1:45" ht="15.75">
      <c r="A62" s="1166"/>
      <c r="B62" s="1153"/>
      <c r="C62" s="1160"/>
      <c r="D62" s="1147"/>
      <c r="E62" s="1147"/>
      <c r="F62" s="1147"/>
      <c r="G62" s="1147"/>
      <c r="H62" s="1147"/>
      <c r="I62" s="1147"/>
      <c r="L62" s="1568"/>
      <c r="M62" s="1235"/>
      <c r="N62" s="1166"/>
      <c r="O62" s="1166"/>
      <c r="P62" s="1166"/>
      <c r="Q62" s="1539"/>
      <c r="R62" s="1539"/>
      <c r="S62" s="1539"/>
      <c r="T62" s="1539"/>
      <c r="U62" s="1539"/>
      <c r="V62" s="1539"/>
      <c r="W62" s="1539"/>
      <c r="X62" s="1539"/>
      <c r="Y62" s="1539"/>
      <c r="Z62" s="1539"/>
      <c r="AA62" s="1539"/>
      <c r="AB62" s="1539"/>
      <c r="AC62" s="1539"/>
      <c r="AD62" s="1539"/>
      <c r="AE62" s="1539"/>
      <c r="AF62" s="1539"/>
      <c r="AG62" s="1539"/>
      <c r="AH62" s="1539"/>
      <c r="AI62" s="1539"/>
      <c r="AJ62" s="1539"/>
      <c r="AK62" s="1539"/>
      <c r="AL62" s="1539"/>
      <c r="AM62" s="1539"/>
      <c r="AN62" s="1539"/>
      <c r="AO62" s="1539"/>
      <c r="AP62" s="1539"/>
      <c r="AQ62" s="1539"/>
      <c r="AR62" s="1539"/>
      <c r="AS62" s="1539"/>
    </row>
    <row r="63" spans="1:45" ht="15.75">
      <c r="A63" s="1540"/>
      <c r="B63" s="1153"/>
      <c r="C63" s="1160"/>
      <c r="D63" s="1147"/>
      <c r="E63" s="1147"/>
      <c r="F63" s="1147"/>
      <c r="G63" s="1147"/>
      <c r="H63" s="1147"/>
      <c r="I63" s="1147"/>
      <c r="L63" s="1568"/>
      <c r="M63" s="1235"/>
      <c r="N63" s="1166"/>
      <c r="O63" s="1166"/>
      <c r="P63" s="1166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39"/>
      <c r="AB63" s="1539"/>
      <c r="AC63" s="1539"/>
      <c r="AD63" s="1539"/>
      <c r="AE63" s="1539"/>
      <c r="AF63" s="1539"/>
      <c r="AG63" s="1539"/>
      <c r="AH63" s="1539"/>
      <c r="AI63" s="1539"/>
      <c r="AJ63" s="1539"/>
      <c r="AK63" s="1539"/>
      <c r="AL63" s="1539"/>
      <c r="AM63" s="1539"/>
      <c r="AN63" s="1539"/>
      <c r="AO63" s="1539"/>
      <c r="AP63" s="1539"/>
      <c r="AQ63" s="1539"/>
      <c r="AR63" s="1539"/>
      <c r="AS63" s="1539"/>
    </row>
    <row r="64" spans="1:45" ht="15.75">
      <c r="A64" s="1580"/>
      <c r="B64" s="1581"/>
      <c r="C64" s="1499"/>
      <c r="D64" s="1499"/>
      <c r="E64" s="1499"/>
      <c r="F64" s="1499"/>
      <c r="G64" s="1152"/>
      <c r="H64" s="1499"/>
      <c r="I64" s="1499"/>
      <c r="L64" s="1568"/>
      <c r="M64" s="1235"/>
      <c r="N64" s="1166"/>
      <c r="O64" s="1166"/>
      <c r="P64" s="1166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539"/>
      <c r="AC64" s="1539"/>
      <c r="AD64" s="1539"/>
      <c r="AE64" s="1539"/>
      <c r="AF64" s="1539"/>
      <c r="AG64" s="1539"/>
      <c r="AH64" s="1539"/>
      <c r="AI64" s="1539"/>
      <c r="AJ64" s="1539"/>
      <c r="AK64" s="1539"/>
      <c r="AL64" s="1539"/>
      <c r="AM64" s="1539"/>
      <c r="AN64" s="1539"/>
      <c r="AO64" s="1539"/>
      <c r="AP64" s="1539"/>
      <c r="AQ64" s="1539"/>
      <c r="AR64" s="1539"/>
      <c r="AS64" s="1539"/>
    </row>
    <row r="65" spans="1:45" ht="15.75">
      <c r="A65" s="1166"/>
      <c r="B65" s="1147"/>
      <c r="C65" s="1271"/>
      <c r="D65" s="1272"/>
      <c r="E65" s="1272"/>
      <c r="F65" s="1272"/>
      <c r="G65" s="1152"/>
      <c r="H65" s="1272"/>
      <c r="I65" s="1272"/>
      <c r="L65" s="1568"/>
      <c r="M65" s="1235"/>
      <c r="N65" s="1166"/>
      <c r="O65" s="1166"/>
      <c r="P65" s="1166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539"/>
      <c r="AC65" s="1539"/>
      <c r="AD65" s="1539"/>
      <c r="AE65" s="1539"/>
      <c r="AF65" s="1539"/>
      <c r="AG65" s="1539"/>
      <c r="AH65" s="1539"/>
      <c r="AI65" s="1539"/>
      <c r="AJ65" s="1539"/>
      <c r="AK65" s="1539"/>
      <c r="AL65" s="1539"/>
      <c r="AM65" s="1539"/>
      <c r="AN65" s="1539"/>
      <c r="AO65" s="1539"/>
      <c r="AP65" s="1539"/>
      <c r="AQ65" s="1539"/>
      <c r="AR65" s="1539"/>
      <c r="AS65" s="1539"/>
    </row>
    <row r="66" spans="1:45" ht="15.75">
      <c r="A66" s="1166"/>
      <c r="B66" s="1147"/>
      <c r="C66" s="1166"/>
      <c r="D66" s="1166"/>
      <c r="E66" s="1166"/>
      <c r="F66" s="1166"/>
      <c r="G66" s="1152"/>
      <c r="H66" s="1166"/>
      <c r="I66" s="1166"/>
      <c r="L66" s="1568"/>
      <c r="M66" s="1235"/>
      <c r="N66" s="1504"/>
      <c r="O66" s="1504"/>
      <c r="P66" s="1504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1539"/>
      <c r="AL66" s="1539"/>
      <c r="AM66" s="1539"/>
      <c r="AN66" s="1539"/>
      <c r="AO66" s="1539"/>
      <c r="AP66" s="1539"/>
      <c r="AQ66" s="1539"/>
      <c r="AR66" s="1539"/>
      <c r="AS66" s="1539"/>
    </row>
    <row r="67" spans="1:45" ht="15.75">
      <c r="A67" s="1543"/>
      <c r="B67" s="1543"/>
      <c r="C67" s="1543"/>
      <c r="D67" s="1543"/>
      <c r="E67" s="1543"/>
      <c r="F67" s="1543"/>
      <c r="G67" s="1543"/>
      <c r="H67" s="1543"/>
      <c r="I67" s="1543"/>
      <c r="M67" s="1582"/>
      <c r="N67" s="1504"/>
      <c r="O67" s="1504"/>
      <c r="P67" s="1504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</row>
    <row r="68" spans="1:45" ht="15.75">
      <c r="A68" s="1543"/>
      <c r="B68" s="1543"/>
      <c r="C68" s="1543"/>
      <c r="D68" s="1588"/>
      <c r="E68" s="1588"/>
      <c r="F68" s="1588"/>
      <c r="G68" s="1588"/>
      <c r="H68" s="1588"/>
      <c r="I68" s="1588"/>
      <c r="M68" s="1582"/>
      <c r="N68" s="1504"/>
      <c r="O68" s="1504"/>
      <c r="P68" s="1504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1539"/>
      <c r="AJ68" s="1539"/>
      <c r="AK68" s="1539"/>
      <c r="AL68" s="1539"/>
      <c r="AM68" s="1539"/>
      <c r="AN68" s="1539"/>
      <c r="AO68" s="1539"/>
      <c r="AP68" s="1539"/>
      <c r="AQ68" s="1539"/>
      <c r="AR68" s="1539"/>
      <c r="AS68" s="1539"/>
    </row>
    <row r="69" spans="1:45" ht="15.75">
      <c r="A69" s="1543"/>
      <c r="B69" s="1543"/>
      <c r="C69" s="1543"/>
      <c r="D69" s="1588"/>
      <c r="E69" s="1588"/>
      <c r="F69" s="1588"/>
      <c r="G69" s="1588"/>
      <c r="H69" s="1588"/>
      <c r="I69" s="1588"/>
      <c r="M69" s="1582"/>
      <c r="N69" s="1504"/>
      <c r="O69" s="1504"/>
      <c r="P69" s="1504"/>
      <c r="Q69" s="1539"/>
      <c r="R69" s="1539"/>
      <c r="S69" s="1539"/>
      <c r="T69" s="1539"/>
      <c r="U69" s="1539"/>
      <c r="V69" s="1539"/>
      <c r="W69" s="1539"/>
      <c r="X69" s="1539"/>
      <c r="Y69" s="1539"/>
      <c r="Z69" s="1539"/>
      <c r="AA69" s="1539"/>
      <c r="AB69" s="1539"/>
      <c r="AC69" s="1539"/>
      <c r="AD69" s="1539"/>
      <c r="AE69" s="1539"/>
      <c r="AF69" s="1539"/>
      <c r="AG69" s="1539"/>
      <c r="AH69" s="1539"/>
      <c r="AI69" s="1539"/>
      <c r="AJ69" s="1539"/>
      <c r="AK69" s="1539"/>
      <c r="AL69" s="1539"/>
      <c r="AM69" s="1539"/>
      <c r="AN69" s="1539"/>
      <c r="AO69" s="1539"/>
      <c r="AP69" s="1539"/>
      <c r="AQ69" s="1539"/>
      <c r="AR69" s="1539"/>
      <c r="AS69" s="1539"/>
    </row>
    <row r="70" spans="1:45" ht="15.75">
      <c r="A70" s="1166"/>
      <c r="B70" s="1153"/>
      <c r="C70" s="1166"/>
      <c r="D70" s="1523"/>
      <c r="E70" s="1523"/>
      <c r="F70" s="1523"/>
      <c r="G70" s="1523"/>
      <c r="H70" s="1523"/>
      <c r="I70" s="1523"/>
      <c r="M70" s="1582"/>
      <c r="N70" s="1166"/>
      <c r="O70" s="1166"/>
      <c r="P70" s="1166"/>
      <c r="Q70" s="1539"/>
      <c r="R70" s="1539"/>
      <c r="S70" s="1539"/>
      <c r="T70" s="1539"/>
      <c r="U70" s="1539"/>
      <c r="V70" s="1539"/>
      <c r="W70" s="1539"/>
      <c r="X70" s="1539"/>
      <c r="Y70" s="1539"/>
      <c r="Z70" s="1539"/>
      <c r="AA70" s="1539"/>
      <c r="AB70" s="1539"/>
      <c r="AC70" s="1539"/>
      <c r="AD70" s="1539"/>
      <c r="AE70" s="1539"/>
      <c r="AF70" s="1539"/>
      <c r="AG70" s="1539"/>
      <c r="AH70" s="1539"/>
      <c r="AI70" s="1539"/>
      <c r="AJ70" s="1539"/>
      <c r="AK70" s="1539"/>
      <c r="AL70" s="1539"/>
      <c r="AM70" s="1539"/>
      <c r="AN70" s="1539"/>
      <c r="AO70" s="1539"/>
      <c r="AP70" s="1539"/>
      <c r="AQ70" s="1539"/>
      <c r="AR70" s="1539"/>
      <c r="AS70" s="1539"/>
    </row>
    <row r="71" spans="1:45" ht="15.75">
      <c r="A71" s="1166"/>
      <c r="B71" s="1153"/>
      <c r="C71" s="1583"/>
      <c r="D71" s="1523"/>
      <c r="E71" s="1523"/>
      <c r="F71" s="1523"/>
      <c r="G71" s="1523"/>
      <c r="H71" s="1523"/>
      <c r="I71" s="1523"/>
      <c r="M71" s="1582"/>
      <c r="N71" s="1166"/>
      <c r="O71" s="1166"/>
      <c r="P71" s="1166"/>
      <c r="Q71" s="1539"/>
      <c r="R71" s="1539"/>
      <c r="S71" s="1539"/>
      <c r="T71" s="1539"/>
      <c r="U71" s="1539"/>
      <c r="V71" s="1539"/>
      <c r="W71" s="1539"/>
      <c r="X71" s="1539"/>
      <c r="Y71" s="1539"/>
      <c r="Z71" s="1539"/>
      <c r="AA71" s="1539"/>
      <c r="AB71" s="1539"/>
      <c r="AC71" s="1539"/>
      <c r="AD71" s="1539"/>
      <c r="AE71" s="1539"/>
      <c r="AF71" s="1539"/>
      <c r="AG71" s="1539"/>
      <c r="AH71" s="1539"/>
      <c r="AI71" s="1539"/>
      <c r="AJ71" s="1539"/>
      <c r="AK71" s="1539"/>
      <c r="AL71" s="1539"/>
      <c r="AM71" s="1539"/>
      <c r="AN71" s="1539"/>
      <c r="AO71" s="1539"/>
      <c r="AP71" s="1539"/>
      <c r="AQ71" s="1539"/>
      <c r="AR71" s="1539"/>
      <c r="AS71" s="1539"/>
    </row>
    <row r="72" spans="1:45" ht="15.75">
      <c r="A72" s="1166"/>
      <c r="B72" s="1153"/>
      <c r="C72" s="1583"/>
      <c r="D72" s="1523"/>
      <c r="E72" s="1523"/>
      <c r="F72" s="1523"/>
      <c r="G72" s="1523"/>
      <c r="H72" s="1523"/>
      <c r="I72" s="1523"/>
      <c r="M72" s="1582"/>
      <c r="N72" s="1160"/>
      <c r="O72" s="1160"/>
      <c r="P72" s="1160"/>
      <c r="Q72" s="1539"/>
      <c r="R72" s="1539"/>
      <c r="S72" s="1539"/>
      <c r="T72" s="1539"/>
      <c r="U72" s="1539"/>
      <c r="V72" s="1539"/>
      <c r="W72" s="1539"/>
      <c r="X72" s="1539"/>
      <c r="Y72" s="1539"/>
      <c r="Z72" s="1539"/>
      <c r="AA72" s="1539"/>
      <c r="AB72" s="1539"/>
      <c r="AC72" s="1539"/>
      <c r="AD72" s="1539"/>
      <c r="AE72" s="1539"/>
      <c r="AF72" s="1539"/>
      <c r="AG72" s="1539"/>
      <c r="AH72" s="1539"/>
      <c r="AI72" s="1539"/>
      <c r="AJ72" s="1539"/>
      <c r="AK72" s="1539"/>
      <c r="AL72" s="1539"/>
      <c r="AM72" s="1539"/>
      <c r="AN72" s="1539"/>
      <c r="AO72" s="1539"/>
      <c r="AP72" s="1539"/>
      <c r="AQ72" s="1539"/>
      <c r="AR72" s="1539"/>
      <c r="AS72" s="1539"/>
    </row>
    <row r="73" spans="1:45" ht="15.75">
      <c r="A73" s="1166"/>
      <c r="B73" s="1153"/>
      <c r="C73" s="1166"/>
      <c r="D73" s="1523"/>
      <c r="E73" s="1523"/>
      <c r="F73" s="1523"/>
      <c r="G73" s="1523"/>
      <c r="H73" s="1523"/>
      <c r="I73" s="1523"/>
      <c r="M73" s="1582"/>
      <c r="N73" s="1504"/>
      <c r="O73" s="1504"/>
      <c r="P73" s="1504"/>
      <c r="Q73" s="1539"/>
      <c r="R73" s="1539"/>
      <c r="S73" s="1539"/>
      <c r="T73" s="1539"/>
      <c r="U73" s="1539"/>
      <c r="V73" s="1539"/>
      <c r="W73" s="1539"/>
      <c r="X73" s="1539"/>
      <c r="Y73" s="1539"/>
      <c r="Z73" s="1539"/>
      <c r="AA73" s="1539"/>
      <c r="AB73" s="1539"/>
      <c r="AC73" s="1539"/>
      <c r="AD73" s="1539"/>
      <c r="AE73" s="1539"/>
      <c r="AF73" s="1539"/>
      <c r="AG73" s="1539"/>
      <c r="AH73" s="1539"/>
      <c r="AI73" s="1539"/>
      <c r="AJ73" s="1539"/>
      <c r="AK73" s="1539"/>
      <c r="AL73" s="1539"/>
      <c r="AM73" s="1539"/>
      <c r="AN73" s="1539"/>
      <c r="AO73" s="1539"/>
      <c r="AP73" s="1539"/>
      <c r="AQ73" s="1539"/>
      <c r="AR73" s="1539"/>
      <c r="AS73" s="1539"/>
    </row>
    <row r="74" spans="1:45" ht="15.75">
      <c r="A74" s="1166"/>
      <c r="B74" s="1153"/>
      <c r="C74" s="1505"/>
      <c r="D74" s="1235"/>
      <c r="E74" s="1235"/>
      <c r="F74" s="1235"/>
      <c r="G74" s="1235"/>
      <c r="H74" s="1235"/>
      <c r="I74" s="1235"/>
      <c r="N74" s="1160"/>
      <c r="O74" s="1160"/>
      <c r="P74" s="1160"/>
      <c r="Q74" s="1539"/>
      <c r="R74" s="1539"/>
      <c r="S74" s="1539"/>
      <c r="T74" s="1539"/>
      <c r="U74" s="1539"/>
      <c r="V74" s="1539"/>
      <c r="W74" s="1539"/>
      <c r="X74" s="1539"/>
      <c r="Y74" s="1539"/>
      <c r="Z74" s="1539"/>
      <c r="AA74" s="1539"/>
      <c r="AB74" s="1539"/>
      <c r="AC74" s="1539"/>
      <c r="AD74" s="1539"/>
      <c r="AE74" s="1539"/>
      <c r="AF74" s="1539"/>
      <c r="AG74" s="1539"/>
      <c r="AH74" s="1539"/>
      <c r="AI74" s="1539"/>
      <c r="AJ74" s="1539"/>
      <c r="AK74" s="1539"/>
      <c r="AL74" s="1539"/>
      <c r="AM74" s="1539"/>
      <c r="AN74" s="1539"/>
      <c r="AO74" s="1539"/>
      <c r="AP74" s="1539"/>
      <c r="AQ74" s="1539"/>
      <c r="AR74" s="1539"/>
      <c r="AS74" s="1539"/>
    </row>
    <row r="75" spans="1:45" ht="15.75">
      <c r="A75" s="1166"/>
      <c r="B75" s="1153"/>
      <c r="C75" s="1232"/>
      <c r="D75" s="1235"/>
      <c r="E75" s="1235"/>
      <c r="F75" s="1235"/>
      <c r="G75" s="1235"/>
      <c r="H75" s="1235"/>
      <c r="I75" s="1235"/>
      <c r="N75" s="1160"/>
      <c r="O75" s="1160"/>
      <c r="P75" s="1160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39"/>
      <c r="AB75" s="1539"/>
      <c r="AC75" s="1539"/>
      <c r="AD75" s="1539"/>
      <c r="AE75" s="1539"/>
      <c r="AF75" s="1539"/>
      <c r="AG75" s="1539"/>
      <c r="AH75" s="1539"/>
      <c r="AI75" s="1539"/>
      <c r="AJ75" s="1539"/>
      <c r="AK75" s="1539"/>
      <c r="AL75" s="1539"/>
      <c r="AM75" s="1539"/>
      <c r="AN75" s="1539"/>
      <c r="AO75" s="1539"/>
      <c r="AP75" s="1539"/>
      <c r="AQ75" s="1539"/>
      <c r="AR75" s="1539"/>
      <c r="AS75" s="1539"/>
    </row>
    <row r="76" spans="1:45" ht="15.75">
      <c r="A76" s="1166"/>
      <c r="B76" s="1153"/>
      <c r="C76" s="1505"/>
      <c r="D76" s="1235"/>
      <c r="E76" s="1235"/>
      <c r="F76" s="1235"/>
      <c r="G76" s="1235"/>
      <c r="H76" s="1235"/>
      <c r="I76" s="1235"/>
      <c r="N76" s="1166"/>
      <c r="O76" s="1166"/>
      <c r="P76" s="1166"/>
      <c r="Q76" s="1539"/>
      <c r="R76" s="1539"/>
      <c r="S76" s="1539"/>
      <c r="T76" s="1539"/>
      <c r="U76" s="1539"/>
      <c r="V76" s="1539"/>
      <c r="W76" s="1539"/>
      <c r="X76" s="1539"/>
      <c r="Y76" s="1539"/>
      <c r="Z76" s="1539"/>
      <c r="AA76" s="1539"/>
      <c r="AB76" s="1539"/>
      <c r="AC76" s="1539"/>
      <c r="AD76" s="1539"/>
      <c r="AE76" s="1539"/>
      <c r="AF76" s="1539"/>
      <c r="AG76" s="1539"/>
      <c r="AH76" s="1539"/>
      <c r="AI76" s="1539"/>
      <c r="AJ76" s="1539"/>
      <c r="AK76" s="1539"/>
      <c r="AL76" s="1539"/>
      <c r="AM76" s="1539"/>
      <c r="AN76" s="1539"/>
      <c r="AO76" s="1539"/>
      <c r="AP76" s="1539"/>
      <c r="AQ76" s="1539"/>
      <c r="AR76" s="1539"/>
      <c r="AS76" s="1539"/>
    </row>
    <row r="77" spans="1:45" ht="15.75">
      <c r="A77" s="1166"/>
      <c r="B77" s="1153"/>
      <c r="C77" s="1232"/>
      <c r="D77" s="1523"/>
      <c r="E77" s="1523"/>
      <c r="F77" s="1523"/>
      <c r="G77" s="1523"/>
      <c r="H77" s="1523"/>
      <c r="I77" s="1523"/>
      <c r="N77" s="1504"/>
      <c r="O77" s="1504"/>
      <c r="P77" s="1504"/>
      <c r="Q77" s="1539"/>
      <c r="R77" s="1539"/>
      <c r="S77" s="1539"/>
      <c r="T77" s="1539"/>
      <c r="U77" s="1539"/>
      <c r="V77" s="1539"/>
      <c r="W77" s="1539"/>
      <c r="X77" s="1539"/>
      <c r="Y77" s="1539"/>
      <c r="Z77" s="1539"/>
      <c r="AA77" s="1539"/>
      <c r="AB77" s="1539"/>
      <c r="AC77" s="1539"/>
      <c r="AD77" s="1539"/>
      <c r="AE77" s="1539"/>
      <c r="AF77" s="1539"/>
      <c r="AG77" s="1539"/>
      <c r="AH77" s="1539"/>
      <c r="AI77" s="1539"/>
      <c r="AJ77" s="1539"/>
      <c r="AK77" s="1539"/>
      <c r="AL77" s="1539"/>
      <c r="AM77" s="1539"/>
      <c r="AN77" s="1539"/>
      <c r="AO77" s="1539"/>
      <c r="AP77" s="1539"/>
      <c r="AQ77" s="1539"/>
      <c r="AR77" s="1539"/>
      <c r="AS77" s="1539"/>
    </row>
    <row r="78" spans="1:45" ht="15.75">
      <c r="A78" s="1166"/>
      <c r="B78" s="1153"/>
      <c r="C78" s="1584"/>
      <c r="D78" s="1523"/>
      <c r="E78" s="1523"/>
      <c r="F78" s="1523"/>
      <c r="G78" s="1523"/>
      <c r="H78" s="1523"/>
      <c r="I78" s="1523"/>
      <c r="N78" s="1504"/>
      <c r="O78" s="1504"/>
      <c r="P78" s="1504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39"/>
      <c r="AB78" s="1539"/>
      <c r="AC78" s="1539"/>
      <c r="AD78" s="1539"/>
      <c r="AE78" s="1539"/>
      <c r="AF78" s="1539"/>
      <c r="AG78" s="1539"/>
      <c r="AH78" s="1539"/>
      <c r="AI78" s="1539"/>
      <c r="AJ78" s="1539"/>
      <c r="AK78" s="1539"/>
      <c r="AL78" s="1539"/>
      <c r="AM78" s="1539"/>
      <c r="AN78" s="1539"/>
      <c r="AO78" s="1539"/>
      <c r="AP78" s="1539"/>
      <c r="AQ78" s="1539"/>
      <c r="AR78" s="1539"/>
      <c r="AS78" s="1539"/>
    </row>
    <row r="79" spans="1:45" ht="15.75">
      <c r="A79" s="1166"/>
      <c r="B79" s="1153"/>
      <c r="C79" s="1166"/>
      <c r="D79" s="1585"/>
      <c r="E79" s="1585"/>
      <c r="F79" s="1585"/>
      <c r="G79" s="1585"/>
      <c r="H79" s="1585"/>
      <c r="I79" s="1523"/>
      <c r="N79" s="1166"/>
      <c r="O79" s="1166"/>
      <c r="P79" s="1269"/>
      <c r="Q79" s="1539"/>
      <c r="R79" s="1539"/>
      <c r="S79" s="1539"/>
      <c r="T79" s="1539"/>
      <c r="U79" s="1539"/>
      <c r="V79" s="1539"/>
      <c r="W79" s="1539"/>
      <c r="X79" s="1539"/>
      <c r="Y79" s="1539"/>
      <c r="Z79" s="1539"/>
      <c r="AA79" s="1539"/>
      <c r="AB79" s="1539"/>
      <c r="AC79" s="1539"/>
      <c r="AD79" s="1539"/>
      <c r="AE79" s="1539"/>
      <c r="AF79" s="1539"/>
      <c r="AG79" s="1539"/>
      <c r="AH79" s="1539"/>
      <c r="AI79" s="1539"/>
      <c r="AJ79" s="1539"/>
      <c r="AK79" s="1539"/>
      <c r="AL79" s="1539"/>
      <c r="AM79" s="1539"/>
      <c r="AN79" s="1539"/>
      <c r="AO79" s="1539"/>
      <c r="AP79" s="1539"/>
      <c r="AQ79" s="1539"/>
      <c r="AR79" s="1539"/>
      <c r="AS79" s="1539"/>
    </row>
    <row r="80" spans="1:45" ht="15.75">
      <c r="A80" s="1166"/>
      <c r="B80" s="1153"/>
      <c r="C80" s="1166"/>
      <c r="D80" s="1523"/>
      <c r="E80" s="1523"/>
      <c r="F80" s="1523"/>
      <c r="G80" s="1523"/>
      <c r="H80" s="1523"/>
      <c r="I80" s="1523"/>
      <c r="N80" s="1166"/>
      <c r="O80" s="1166"/>
      <c r="P80" s="1166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539"/>
      <c r="AF80" s="1539"/>
      <c r="AG80" s="1539"/>
      <c r="AH80" s="1539"/>
      <c r="AI80" s="1539"/>
      <c r="AJ80" s="1539"/>
      <c r="AK80" s="1539"/>
      <c r="AL80" s="1539"/>
      <c r="AM80" s="1539"/>
      <c r="AN80" s="1539"/>
      <c r="AO80" s="1539"/>
      <c r="AP80" s="1539"/>
      <c r="AQ80" s="1539"/>
      <c r="AR80" s="1539"/>
      <c r="AS80" s="1539"/>
    </row>
    <row r="81" spans="1:45" ht="15.75">
      <c r="A81" s="1160"/>
      <c r="B81" s="1153"/>
      <c r="C81" s="1505"/>
      <c r="D81" s="1235"/>
      <c r="E81" s="1235"/>
      <c r="F81" s="1235"/>
      <c r="G81" s="1235"/>
      <c r="H81" s="1235"/>
      <c r="I81" s="1235"/>
      <c r="N81" s="1160"/>
      <c r="O81" s="1160"/>
      <c r="P81" s="1160"/>
      <c r="Q81" s="1539"/>
      <c r="R81" s="1539"/>
      <c r="S81" s="1539"/>
      <c r="T81" s="1539"/>
      <c r="U81" s="1539"/>
      <c r="V81" s="1539"/>
      <c r="W81" s="1539"/>
      <c r="X81" s="1539"/>
      <c r="Y81" s="1539"/>
      <c r="Z81" s="1539"/>
      <c r="AA81" s="1539"/>
      <c r="AB81" s="1539"/>
      <c r="AC81" s="1539"/>
      <c r="AD81" s="1539"/>
      <c r="AE81" s="1539"/>
      <c r="AF81" s="1539"/>
      <c r="AG81" s="1539"/>
      <c r="AH81" s="1539"/>
      <c r="AI81" s="1539"/>
      <c r="AJ81" s="1539"/>
      <c r="AK81" s="1539"/>
      <c r="AL81" s="1539"/>
      <c r="AM81" s="1539"/>
      <c r="AN81" s="1539"/>
      <c r="AO81" s="1539"/>
      <c r="AP81" s="1539"/>
      <c r="AQ81" s="1539"/>
      <c r="AR81" s="1539"/>
      <c r="AS81" s="1539"/>
    </row>
    <row r="82" spans="1:45" ht="15.75">
      <c r="A82" s="1160"/>
      <c r="B82" s="1153"/>
      <c r="C82" s="1232"/>
      <c r="D82" s="1235"/>
      <c r="E82" s="1235"/>
      <c r="F82" s="1235"/>
      <c r="G82" s="1235"/>
      <c r="H82" s="1235"/>
      <c r="I82" s="1235"/>
      <c r="N82" s="1160"/>
      <c r="O82" s="1160"/>
      <c r="P82" s="1160"/>
      <c r="Q82" s="1539"/>
      <c r="R82" s="1539"/>
      <c r="S82" s="1539"/>
      <c r="T82" s="1539"/>
      <c r="U82" s="1539"/>
      <c r="V82" s="1539"/>
      <c r="W82" s="1539"/>
      <c r="X82" s="1539"/>
      <c r="Y82" s="1539"/>
      <c r="Z82" s="1539"/>
      <c r="AA82" s="1539"/>
      <c r="AB82" s="1539"/>
      <c r="AC82" s="1539"/>
      <c r="AD82" s="1539"/>
      <c r="AE82" s="1539"/>
      <c r="AF82" s="1539"/>
      <c r="AG82" s="1539"/>
      <c r="AH82" s="1539"/>
      <c r="AI82" s="1539"/>
      <c r="AJ82" s="1539"/>
      <c r="AK82" s="1539"/>
      <c r="AL82" s="1539"/>
      <c r="AM82" s="1539"/>
      <c r="AN82" s="1539"/>
      <c r="AO82" s="1539"/>
      <c r="AP82" s="1539"/>
      <c r="AQ82" s="1539"/>
      <c r="AR82" s="1539"/>
      <c r="AS82" s="1539"/>
    </row>
    <row r="83" spans="1:45" ht="15.75">
      <c r="A83" s="1160"/>
      <c r="B83" s="1153"/>
      <c r="C83" s="1584"/>
      <c r="D83" s="1235"/>
      <c r="E83" s="1235"/>
      <c r="F83" s="1235"/>
      <c r="G83" s="1235"/>
      <c r="H83" s="1235"/>
      <c r="I83" s="1235"/>
      <c r="N83" s="1160"/>
      <c r="O83" s="1160"/>
      <c r="P83" s="1160"/>
      <c r="Q83" s="1539"/>
      <c r="R83" s="1539"/>
      <c r="S83" s="1539"/>
      <c r="T83" s="1539"/>
      <c r="U83" s="1539"/>
      <c r="V83" s="1539"/>
      <c r="W83" s="1539"/>
      <c r="X83" s="1539"/>
      <c r="Y83" s="1539"/>
      <c r="Z83" s="1539"/>
      <c r="AA83" s="1539"/>
      <c r="AB83" s="1539"/>
      <c r="AC83" s="1539"/>
      <c r="AD83" s="1539"/>
      <c r="AE83" s="1539"/>
      <c r="AF83" s="1539"/>
      <c r="AG83" s="1539"/>
      <c r="AH83" s="1539"/>
      <c r="AI83" s="1539"/>
      <c r="AJ83" s="1539"/>
      <c r="AK83" s="1539"/>
      <c r="AL83" s="1539"/>
      <c r="AM83" s="1539"/>
      <c r="AN83" s="1539"/>
      <c r="AO83" s="1539"/>
      <c r="AP83" s="1539"/>
      <c r="AQ83" s="1539"/>
      <c r="AR83" s="1539"/>
      <c r="AS83" s="1539"/>
    </row>
    <row r="84" spans="1:45" ht="15.75">
      <c r="A84" s="1166"/>
      <c r="B84" s="1153"/>
      <c r="C84" s="1166"/>
      <c r="D84" s="1523"/>
      <c r="E84" s="1523"/>
      <c r="F84" s="1523"/>
      <c r="G84" s="1523"/>
      <c r="H84" s="1523"/>
      <c r="I84" s="1523"/>
      <c r="N84" s="1166"/>
      <c r="O84" s="1166"/>
      <c r="P84" s="1166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39"/>
      <c r="AB84" s="1539"/>
      <c r="AC84" s="1539"/>
      <c r="AD84" s="1539"/>
      <c r="AE84" s="1539"/>
      <c r="AF84" s="1539"/>
      <c r="AG84" s="1539"/>
      <c r="AH84" s="1539"/>
      <c r="AI84" s="1539"/>
      <c r="AJ84" s="1539"/>
      <c r="AK84" s="1539"/>
      <c r="AL84" s="1539"/>
      <c r="AM84" s="1539"/>
      <c r="AN84" s="1539"/>
      <c r="AO84" s="1539"/>
      <c r="AP84" s="1539"/>
      <c r="AQ84" s="1539"/>
      <c r="AR84" s="1539"/>
      <c r="AS84" s="1539"/>
    </row>
    <row r="85" spans="1:45" ht="15.75">
      <c r="A85" s="1166"/>
      <c r="B85" s="1153"/>
      <c r="C85" s="1584"/>
      <c r="D85" s="1523"/>
      <c r="E85" s="1523"/>
      <c r="F85" s="1523"/>
      <c r="G85" s="1523"/>
      <c r="H85" s="1523"/>
      <c r="I85" s="1523"/>
      <c r="N85" s="1586"/>
      <c r="O85" s="1586"/>
      <c r="P85" s="1586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39"/>
      <c r="AB85" s="1539"/>
      <c r="AC85" s="1539"/>
      <c r="AD85" s="1539"/>
      <c r="AE85" s="1539"/>
      <c r="AF85" s="1539"/>
      <c r="AG85" s="1539"/>
      <c r="AH85" s="1539"/>
      <c r="AI85" s="1539"/>
      <c r="AJ85" s="1539"/>
      <c r="AK85" s="1539"/>
      <c r="AL85" s="1539"/>
      <c r="AM85" s="1539"/>
      <c r="AN85" s="1539"/>
      <c r="AO85" s="1539"/>
      <c r="AP85" s="1539"/>
      <c r="AQ85" s="1539"/>
      <c r="AR85" s="1539"/>
      <c r="AS85" s="1539"/>
    </row>
    <row r="86" spans="1:45" ht="15.75">
      <c r="A86" s="1166"/>
      <c r="B86" s="1153"/>
      <c r="C86" s="1166"/>
      <c r="D86" s="1523"/>
      <c r="E86" s="1523"/>
      <c r="F86" s="1523"/>
      <c r="G86" s="1523"/>
      <c r="H86" s="1523"/>
      <c r="I86" s="1523"/>
      <c r="N86" s="1586"/>
      <c r="O86" s="1586"/>
      <c r="P86" s="1586"/>
      <c r="Q86" s="1539"/>
      <c r="R86" s="1539"/>
      <c r="S86" s="1539"/>
      <c r="T86" s="1539"/>
      <c r="U86" s="1539"/>
      <c r="V86" s="1539"/>
      <c r="W86" s="1539"/>
      <c r="X86" s="1539"/>
      <c r="Y86" s="1539"/>
      <c r="Z86" s="1539"/>
      <c r="AA86" s="1539"/>
      <c r="AB86" s="1539"/>
      <c r="AC86" s="1539"/>
      <c r="AD86" s="1539"/>
      <c r="AE86" s="1539"/>
      <c r="AF86" s="1539"/>
      <c r="AG86" s="1539"/>
      <c r="AH86" s="1539"/>
      <c r="AI86" s="1539"/>
      <c r="AJ86" s="1539"/>
      <c r="AK86" s="1539"/>
      <c r="AL86" s="1539"/>
      <c r="AM86" s="1539"/>
      <c r="AN86" s="1539"/>
      <c r="AO86" s="1539"/>
      <c r="AP86" s="1539"/>
      <c r="AQ86" s="1539"/>
      <c r="AR86" s="1539"/>
      <c r="AS86" s="1539"/>
    </row>
    <row r="87" spans="1:45" ht="15.75">
      <c r="A87" s="1166"/>
      <c r="B87" s="1153"/>
      <c r="C87" s="1130"/>
      <c r="D87" s="1523"/>
      <c r="E87" s="1523"/>
      <c r="F87" s="1523"/>
      <c r="G87" s="1523"/>
      <c r="H87" s="1523"/>
      <c r="I87" s="1523"/>
      <c r="N87" s="1543"/>
      <c r="O87" s="1543"/>
      <c r="P87" s="1160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39"/>
      <c r="AB87" s="1539"/>
      <c r="AC87" s="1539"/>
      <c r="AD87" s="1539"/>
      <c r="AE87" s="1539"/>
      <c r="AF87" s="1539"/>
      <c r="AG87" s="1539"/>
      <c r="AH87" s="1539"/>
      <c r="AI87" s="1539"/>
      <c r="AJ87" s="1539"/>
      <c r="AK87" s="1539"/>
      <c r="AL87" s="1539"/>
      <c r="AM87" s="1539"/>
      <c r="AN87" s="1539"/>
      <c r="AO87" s="1539"/>
      <c r="AP87" s="1539"/>
      <c r="AQ87" s="1539"/>
      <c r="AR87" s="1539"/>
      <c r="AS87" s="1539"/>
    </row>
    <row r="88" spans="1:45" ht="15.75">
      <c r="A88" s="1160"/>
      <c r="B88" s="1153"/>
      <c r="C88" s="1584"/>
      <c r="D88" s="1235"/>
      <c r="E88" s="1235"/>
      <c r="F88" s="1235"/>
      <c r="G88" s="1246"/>
      <c r="H88" s="1246"/>
      <c r="I88" s="1246"/>
      <c r="N88" s="1250"/>
      <c r="O88" s="1580"/>
      <c r="P88" s="1160"/>
      <c r="Q88" s="1539"/>
      <c r="R88" s="1539"/>
      <c r="S88" s="1539"/>
      <c r="T88" s="1539"/>
      <c r="U88" s="1539"/>
      <c r="V88" s="1539"/>
      <c r="W88" s="1539"/>
      <c r="X88" s="1539"/>
      <c r="Y88" s="1539"/>
      <c r="Z88" s="1539"/>
      <c r="AA88" s="1539"/>
      <c r="AB88" s="1539"/>
      <c r="AC88" s="1539"/>
      <c r="AD88" s="1539"/>
      <c r="AE88" s="1539"/>
      <c r="AF88" s="1539"/>
      <c r="AG88" s="1539"/>
      <c r="AH88" s="1539"/>
      <c r="AI88" s="1539"/>
      <c r="AJ88" s="1539"/>
      <c r="AK88" s="1539"/>
      <c r="AL88" s="1539"/>
      <c r="AM88" s="1539"/>
      <c r="AN88" s="1539"/>
      <c r="AO88" s="1539"/>
      <c r="AP88" s="1539"/>
      <c r="AQ88" s="1539"/>
      <c r="AR88" s="1539"/>
      <c r="AS88" s="1539"/>
    </row>
    <row r="89" spans="1:45" ht="15.75">
      <c r="A89" s="1160"/>
      <c r="B89" s="1153"/>
      <c r="C89" s="1584"/>
      <c r="D89" s="1235"/>
      <c r="E89" s="1235"/>
      <c r="F89" s="1235"/>
      <c r="G89" s="1246"/>
      <c r="H89" s="1246"/>
      <c r="I89" s="1246"/>
      <c r="N89" s="1250"/>
      <c r="O89" s="1580"/>
      <c r="P89" s="1160"/>
      <c r="Q89" s="1539"/>
      <c r="R89" s="1539"/>
      <c r="S89" s="1539"/>
      <c r="T89" s="1539"/>
      <c r="U89" s="1539"/>
      <c r="V89" s="1539"/>
      <c r="W89" s="1539"/>
      <c r="X89" s="1539"/>
      <c r="Y89" s="1539"/>
      <c r="Z89" s="1539"/>
      <c r="AA89" s="1539"/>
      <c r="AB89" s="1539"/>
      <c r="AC89" s="1539"/>
      <c r="AD89" s="1539"/>
      <c r="AE89" s="1539"/>
      <c r="AF89" s="1539"/>
      <c r="AG89" s="1539"/>
      <c r="AH89" s="1539"/>
      <c r="AI89" s="1539"/>
      <c r="AJ89" s="1539"/>
      <c r="AK89" s="1539"/>
      <c r="AL89" s="1539"/>
      <c r="AM89" s="1539"/>
      <c r="AN89" s="1539"/>
      <c r="AO89" s="1539"/>
      <c r="AP89" s="1539"/>
      <c r="AQ89" s="1539"/>
      <c r="AR89" s="1539"/>
      <c r="AS89" s="1539"/>
    </row>
    <row r="90" spans="1:45" ht="15.75">
      <c r="A90" s="1160"/>
      <c r="B90" s="1153"/>
      <c r="C90" s="1584"/>
      <c r="D90" s="1235"/>
      <c r="E90" s="1235"/>
      <c r="F90" s="1235"/>
      <c r="G90" s="1246"/>
      <c r="H90" s="1246"/>
      <c r="I90" s="1246"/>
      <c r="N90" s="1250"/>
      <c r="O90" s="1580"/>
      <c r="P90" s="1160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39"/>
      <c r="AB90" s="1539"/>
      <c r="AC90" s="1539"/>
      <c r="AD90" s="1539"/>
      <c r="AE90" s="1539"/>
      <c r="AF90" s="1539"/>
      <c r="AG90" s="1539"/>
      <c r="AH90" s="1539"/>
      <c r="AI90" s="1539"/>
      <c r="AJ90" s="1539"/>
      <c r="AK90" s="1539"/>
      <c r="AL90" s="1539"/>
      <c r="AM90" s="1539"/>
      <c r="AN90" s="1539"/>
      <c r="AO90" s="1539"/>
      <c r="AP90" s="1539"/>
      <c r="AQ90" s="1539"/>
      <c r="AR90" s="1539"/>
      <c r="AS90" s="1539"/>
    </row>
    <row r="91" spans="1:45" ht="15.75">
      <c r="A91" s="1160"/>
      <c r="B91" s="1153"/>
      <c r="C91" s="1505"/>
      <c r="D91" s="1235"/>
      <c r="E91" s="1235"/>
      <c r="F91" s="1235"/>
      <c r="G91" s="1246"/>
      <c r="H91" s="1246"/>
      <c r="I91" s="1246"/>
      <c r="N91" s="1539"/>
      <c r="O91" s="1539"/>
      <c r="P91" s="1539"/>
      <c r="Q91" s="1539"/>
      <c r="R91" s="1539"/>
      <c r="S91" s="1539"/>
      <c r="T91" s="1539"/>
      <c r="U91" s="1539"/>
      <c r="V91" s="1539"/>
      <c r="W91" s="1539"/>
      <c r="X91" s="1539"/>
      <c r="Y91" s="1539"/>
      <c r="Z91" s="1539"/>
      <c r="AA91" s="1539"/>
      <c r="AB91" s="1539"/>
      <c r="AC91" s="1539"/>
      <c r="AD91" s="1539"/>
      <c r="AE91" s="1539"/>
      <c r="AF91" s="1539"/>
      <c r="AG91" s="1539"/>
      <c r="AH91" s="1539"/>
      <c r="AI91" s="1539"/>
      <c r="AJ91" s="1539"/>
      <c r="AK91" s="1539"/>
      <c r="AL91" s="1539"/>
      <c r="AM91" s="1539"/>
      <c r="AN91" s="1539"/>
      <c r="AO91" s="1539"/>
      <c r="AP91" s="1539"/>
      <c r="AQ91" s="1539"/>
      <c r="AR91" s="1539"/>
      <c r="AS91" s="1539"/>
    </row>
    <row r="92" spans="1:45" ht="15.75">
      <c r="A92" s="1166"/>
      <c r="B92" s="1153"/>
      <c r="C92" s="1130"/>
      <c r="D92" s="1523"/>
      <c r="E92" s="1523"/>
      <c r="F92" s="1523"/>
      <c r="G92" s="1523"/>
      <c r="H92" s="1523"/>
      <c r="I92" s="1523"/>
      <c r="N92" s="1152"/>
      <c r="O92" s="1152"/>
      <c r="P92" s="1152"/>
      <c r="Q92" s="1539"/>
      <c r="R92" s="1539"/>
      <c r="S92" s="1539"/>
      <c r="T92" s="1539"/>
      <c r="U92" s="1539"/>
      <c r="V92" s="1539"/>
      <c r="W92" s="1539"/>
      <c r="X92" s="1539"/>
      <c r="Y92" s="1539"/>
      <c r="Z92" s="1539"/>
      <c r="AA92" s="1539"/>
      <c r="AB92" s="1539"/>
      <c r="AC92" s="1539"/>
      <c r="AD92" s="1539"/>
      <c r="AE92" s="1539"/>
      <c r="AF92" s="1539"/>
      <c r="AG92" s="1539"/>
      <c r="AH92" s="1539"/>
      <c r="AI92" s="1539"/>
      <c r="AJ92" s="1539"/>
      <c r="AK92" s="1539"/>
      <c r="AL92" s="1539"/>
      <c r="AM92" s="1539"/>
      <c r="AN92" s="1539"/>
      <c r="AO92" s="1539"/>
      <c r="AP92" s="1539"/>
      <c r="AQ92" s="1539"/>
      <c r="AR92" s="1539"/>
      <c r="AS92" s="1539"/>
    </row>
    <row r="93" spans="1:45" ht="15.75">
      <c r="A93" s="1166"/>
      <c r="B93" s="1153"/>
      <c r="C93" s="1130"/>
      <c r="D93" s="1523"/>
      <c r="E93" s="1523"/>
      <c r="F93" s="1523"/>
      <c r="G93" s="1523"/>
      <c r="H93" s="1523"/>
      <c r="I93" s="1523"/>
      <c r="N93" s="1152"/>
      <c r="O93" s="1152"/>
      <c r="P93" s="1152"/>
      <c r="Q93" s="1539"/>
      <c r="R93" s="1539"/>
      <c r="S93" s="1539"/>
      <c r="T93" s="1539"/>
      <c r="U93" s="1539"/>
      <c r="V93" s="1539"/>
      <c r="W93" s="1539"/>
      <c r="X93" s="1539"/>
      <c r="Y93" s="1539"/>
      <c r="Z93" s="1539"/>
      <c r="AA93" s="1539"/>
      <c r="AB93" s="1539"/>
      <c r="AC93" s="1539"/>
      <c r="AD93" s="1539"/>
      <c r="AE93" s="1539"/>
      <c r="AF93" s="1539"/>
      <c r="AG93" s="1539"/>
      <c r="AH93" s="1539"/>
      <c r="AI93" s="1539"/>
      <c r="AJ93" s="1539"/>
      <c r="AK93" s="1539"/>
      <c r="AL93" s="1539"/>
      <c r="AM93" s="1539"/>
      <c r="AN93" s="1539"/>
      <c r="AO93" s="1539"/>
      <c r="AP93" s="1539"/>
      <c r="AQ93" s="1539"/>
      <c r="AR93" s="1539"/>
      <c r="AS93" s="1539"/>
    </row>
    <row r="94" spans="1:45" ht="15.75">
      <c r="A94" s="1160"/>
      <c r="B94" s="1153"/>
      <c r="C94" s="1584"/>
      <c r="D94" s="1235"/>
      <c r="E94" s="1235"/>
      <c r="F94" s="1235"/>
      <c r="G94" s="1235"/>
      <c r="H94" s="1235"/>
      <c r="I94" s="1235"/>
      <c r="N94" s="1152"/>
      <c r="O94" s="1152"/>
      <c r="P94" s="1152"/>
      <c r="Q94" s="1539"/>
      <c r="R94" s="1539"/>
      <c r="S94" s="1539"/>
      <c r="T94" s="1539"/>
      <c r="U94" s="1539"/>
      <c r="V94" s="1539"/>
      <c r="W94" s="1539"/>
      <c r="X94" s="1539"/>
      <c r="Y94" s="1539"/>
      <c r="Z94" s="1539"/>
      <c r="AA94" s="1539"/>
      <c r="AB94" s="1539"/>
      <c r="AC94" s="1539"/>
      <c r="AD94" s="1539"/>
      <c r="AE94" s="1539"/>
      <c r="AF94" s="1539"/>
      <c r="AG94" s="1539"/>
      <c r="AH94" s="1539"/>
      <c r="AI94" s="1539"/>
      <c r="AJ94" s="1539"/>
      <c r="AK94" s="1539"/>
      <c r="AL94" s="1539"/>
      <c r="AM94" s="1539"/>
      <c r="AN94" s="1539"/>
      <c r="AO94" s="1539"/>
      <c r="AP94" s="1539"/>
      <c r="AQ94" s="1539"/>
      <c r="AR94" s="1539"/>
      <c r="AS94" s="1539"/>
    </row>
    <row r="95" spans="1:45" ht="15.75">
      <c r="A95" s="1160"/>
      <c r="B95" s="1153"/>
      <c r="C95" s="1584"/>
      <c r="D95" s="1235"/>
      <c r="E95" s="1235"/>
      <c r="F95" s="1235"/>
      <c r="G95" s="1246"/>
      <c r="H95" s="1246"/>
      <c r="I95" s="1246"/>
      <c r="N95" s="1152"/>
      <c r="O95" s="1152"/>
      <c r="P95" s="1152"/>
      <c r="Q95" s="1539"/>
      <c r="R95" s="1539"/>
      <c r="S95" s="1539"/>
      <c r="T95" s="1539"/>
      <c r="U95" s="1539"/>
      <c r="V95" s="1539"/>
      <c r="W95" s="1539"/>
      <c r="X95" s="1539"/>
      <c r="Y95" s="1539"/>
      <c r="Z95" s="1539"/>
      <c r="AA95" s="1539"/>
      <c r="AB95" s="1539"/>
      <c r="AC95" s="1539"/>
      <c r="AD95" s="1539"/>
      <c r="AE95" s="1539"/>
      <c r="AF95" s="1539"/>
      <c r="AG95" s="1539"/>
      <c r="AH95" s="1539"/>
      <c r="AI95" s="1539"/>
      <c r="AJ95" s="1539"/>
      <c r="AK95" s="1539"/>
      <c r="AL95" s="1539"/>
      <c r="AM95" s="1539"/>
      <c r="AN95" s="1539"/>
      <c r="AO95" s="1539"/>
      <c r="AP95" s="1539"/>
      <c r="AQ95" s="1539"/>
      <c r="AR95" s="1539"/>
      <c r="AS95" s="1539"/>
    </row>
    <row r="96" spans="1:45" ht="15.75">
      <c r="A96" s="1160"/>
      <c r="B96" s="1153"/>
      <c r="C96" s="1584"/>
      <c r="D96" s="1235"/>
      <c r="E96" s="1235"/>
      <c r="F96" s="1235"/>
      <c r="G96" s="1235"/>
      <c r="H96" s="1235"/>
      <c r="I96" s="1235"/>
      <c r="N96" s="1152"/>
      <c r="O96" s="1152"/>
      <c r="P96" s="1152"/>
      <c r="Q96" s="1539"/>
      <c r="R96" s="1539"/>
      <c r="S96" s="1539"/>
      <c r="T96" s="1539"/>
      <c r="U96" s="1539"/>
      <c r="V96" s="1539"/>
      <c r="W96" s="1539"/>
      <c r="X96" s="1539"/>
      <c r="Y96" s="1539"/>
      <c r="Z96" s="1539"/>
      <c r="AA96" s="1539"/>
      <c r="AB96" s="1539"/>
      <c r="AC96" s="1539"/>
      <c r="AD96" s="1539"/>
      <c r="AE96" s="1539"/>
      <c r="AF96" s="1539"/>
      <c r="AG96" s="1539"/>
      <c r="AH96" s="1539"/>
      <c r="AI96" s="1539"/>
      <c r="AJ96" s="1539"/>
      <c r="AK96" s="1539"/>
      <c r="AL96" s="1539"/>
      <c r="AM96" s="1539"/>
      <c r="AN96" s="1539"/>
      <c r="AO96" s="1539"/>
      <c r="AP96" s="1539"/>
      <c r="AQ96" s="1539"/>
      <c r="AR96" s="1539"/>
      <c r="AS96" s="1539"/>
    </row>
    <row r="97" spans="1:45" ht="15.75">
      <c r="A97" s="1160"/>
      <c r="B97" s="1153"/>
      <c r="C97" s="1505"/>
      <c r="D97" s="1235"/>
      <c r="E97" s="1235"/>
      <c r="F97" s="1235"/>
      <c r="G97" s="1235"/>
      <c r="H97" s="1235"/>
      <c r="I97" s="1235"/>
      <c r="N97" s="1152"/>
      <c r="O97" s="1152"/>
      <c r="P97" s="1152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39"/>
      <c r="AC97" s="1539"/>
      <c r="AD97" s="1539"/>
      <c r="AE97" s="1539"/>
      <c r="AF97" s="1539"/>
      <c r="AG97" s="1539"/>
      <c r="AH97" s="1539"/>
      <c r="AI97" s="1539"/>
      <c r="AJ97" s="1539"/>
      <c r="AK97" s="1539"/>
      <c r="AL97" s="1539"/>
      <c r="AM97" s="1539"/>
      <c r="AN97" s="1539"/>
      <c r="AO97" s="1539"/>
      <c r="AP97" s="1539"/>
      <c r="AQ97" s="1539"/>
      <c r="AR97" s="1539"/>
      <c r="AS97" s="1539"/>
    </row>
    <row r="98" spans="1:45" ht="15.75">
      <c r="A98" s="1166"/>
      <c r="B98" s="1153"/>
      <c r="C98" s="1130"/>
      <c r="D98" s="1523"/>
      <c r="E98" s="1523"/>
      <c r="F98" s="1523"/>
      <c r="G98" s="1523"/>
      <c r="H98" s="1523"/>
      <c r="I98" s="1523"/>
      <c r="N98" s="1152"/>
      <c r="O98" s="1152"/>
      <c r="P98" s="1152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39"/>
      <c r="AB98" s="1539"/>
      <c r="AC98" s="1539"/>
      <c r="AD98" s="1539"/>
      <c r="AE98" s="1539"/>
      <c r="AF98" s="1539"/>
      <c r="AG98" s="1539"/>
      <c r="AH98" s="1539"/>
      <c r="AI98" s="1539"/>
      <c r="AJ98" s="1539"/>
      <c r="AK98" s="1539"/>
      <c r="AL98" s="1539"/>
      <c r="AM98" s="1539"/>
      <c r="AN98" s="1539"/>
      <c r="AO98" s="1539"/>
      <c r="AP98" s="1539"/>
      <c r="AQ98" s="1539"/>
      <c r="AR98" s="1539"/>
      <c r="AS98" s="1539"/>
    </row>
    <row r="99" spans="1:45" ht="15.75">
      <c r="A99" s="1160"/>
      <c r="B99" s="1153"/>
      <c r="C99" s="1584"/>
      <c r="D99" s="1246"/>
      <c r="E99" s="1246"/>
      <c r="F99" s="1246"/>
      <c r="G99" s="1246"/>
      <c r="H99" s="1246"/>
      <c r="I99" s="1246"/>
      <c r="N99" s="1152"/>
      <c r="O99" s="1152"/>
      <c r="P99" s="1152"/>
      <c r="Q99" s="1539"/>
      <c r="R99" s="1539"/>
      <c r="S99" s="1539"/>
      <c r="T99" s="1539"/>
      <c r="U99" s="1539"/>
      <c r="V99" s="1539"/>
      <c r="W99" s="1539"/>
      <c r="X99" s="1539"/>
      <c r="Y99" s="1539"/>
      <c r="Z99" s="1539"/>
      <c r="AA99" s="1539"/>
      <c r="AB99" s="1539"/>
      <c r="AC99" s="1539"/>
      <c r="AD99" s="1539"/>
      <c r="AE99" s="1539"/>
      <c r="AF99" s="1539"/>
      <c r="AG99" s="1539"/>
      <c r="AH99" s="1539"/>
      <c r="AI99" s="1539"/>
      <c r="AJ99" s="1539"/>
      <c r="AK99" s="1539"/>
      <c r="AL99" s="1539"/>
      <c r="AM99" s="1539"/>
      <c r="AN99" s="1539"/>
      <c r="AO99" s="1539"/>
      <c r="AP99" s="1539"/>
      <c r="AQ99" s="1539"/>
      <c r="AR99" s="1539"/>
      <c r="AS99" s="1539"/>
    </row>
    <row r="100" spans="1:45" ht="15.75">
      <c r="A100" s="1160"/>
      <c r="B100" s="1153"/>
      <c r="C100" s="1584"/>
      <c r="D100" s="1246"/>
      <c r="E100" s="1246"/>
      <c r="F100" s="1246"/>
      <c r="G100" s="1246"/>
      <c r="H100" s="1246"/>
      <c r="I100" s="1246"/>
      <c r="N100" s="1152"/>
      <c r="O100" s="1152"/>
      <c r="P100" s="1152"/>
      <c r="Q100" s="1539"/>
      <c r="R100" s="1539"/>
      <c r="S100" s="1539"/>
      <c r="T100" s="1539"/>
      <c r="U100" s="1539"/>
      <c r="V100" s="1539"/>
      <c r="W100" s="1539"/>
      <c r="X100" s="1539"/>
      <c r="Y100" s="1539"/>
      <c r="Z100" s="1539"/>
      <c r="AA100" s="1539"/>
      <c r="AB100" s="1539"/>
      <c r="AC100" s="1539"/>
      <c r="AD100" s="1539"/>
      <c r="AE100" s="1539"/>
      <c r="AF100" s="1539"/>
      <c r="AG100" s="1539"/>
      <c r="AH100" s="1539"/>
      <c r="AI100" s="1539"/>
      <c r="AJ100" s="1539"/>
      <c r="AK100" s="1539"/>
      <c r="AL100" s="1539"/>
      <c r="AM100" s="1539"/>
      <c r="AN100" s="1539"/>
      <c r="AO100" s="1539"/>
      <c r="AP100" s="1539"/>
      <c r="AQ100" s="1539"/>
      <c r="AR100" s="1539"/>
      <c r="AS100" s="1539"/>
    </row>
    <row r="101" spans="1:45" ht="15.75">
      <c r="A101" s="1166"/>
      <c r="B101" s="1153"/>
      <c r="C101" s="1130"/>
      <c r="D101" s="1523"/>
      <c r="E101" s="1523"/>
      <c r="F101" s="1523"/>
      <c r="G101" s="1523"/>
      <c r="H101" s="1523"/>
      <c r="I101" s="1269"/>
      <c r="N101" s="1152"/>
      <c r="O101" s="1152"/>
      <c r="P101" s="1152"/>
      <c r="Q101" s="1539"/>
      <c r="R101" s="1539"/>
      <c r="S101" s="1539"/>
      <c r="T101" s="1539"/>
      <c r="U101" s="1539"/>
      <c r="V101" s="1539"/>
      <c r="W101" s="1539"/>
      <c r="X101" s="1539"/>
      <c r="Y101" s="1539"/>
      <c r="Z101" s="1539"/>
      <c r="AA101" s="1539"/>
      <c r="AB101" s="1539"/>
      <c r="AC101" s="1539"/>
      <c r="AD101" s="1539"/>
      <c r="AE101" s="1539"/>
      <c r="AF101" s="1539"/>
      <c r="AG101" s="1539"/>
      <c r="AH101" s="1539"/>
      <c r="AI101" s="1539"/>
      <c r="AJ101" s="1539"/>
      <c r="AK101" s="1539"/>
      <c r="AL101" s="1539"/>
      <c r="AM101" s="1539"/>
      <c r="AN101" s="1539"/>
      <c r="AO101" s="1539"/>
      <c r="AP101" s="1539"/>
      <c r="AQ101" s="1539"/>
      <c r="AR101" s="1539"/>
      <c r="AS101" s="1539"/>
    </row>
    <row r="102" spans="1:45" ht="15.75">
      <c r="A102" s="1166"/>
      <c r="B102" s="1153"/>
      <c r="C102" s="1130"/>
      <c r="D102" s="1523"/>
      <c r="E102" s="1523"/>
      <c r="F102" s="1523"/>
      <c r="G102" s="1523"/>
      <c r="H102" s="1523"/>
      <c r="I102" s="1523"/>
      <c r="N102" s="1152"/>
      <c r="O102" s="1152"/>
      <c r="P102" s="1152"/>
      <c r="Q102" s="1539"/>
      <c r="R102" s="1539"/>
      <c r="S102" s="1539"/>
      <c r="T102" s="1539"/>
      <c r="U102" s="1539"/>
      <c r="V102" s="1539"/>
      <c r="W102" s="1539"/>
      <c r="X102" s="1539"/>
      <c r="Y102" s="1539"/>
      <c r="Z102" s="1539"/>
      <c r="AA102" s="1539"/>
      <c r="AB102" s="1539"/>
      <c r="AC102" s="1539"/>
      <c r="AD102" s="1539"/>
      <c r="AE102" s="1539"/>
      <c r="AF102" s="1539"/>
      <c r="AG102" s="1539"/>
      <c r="AH102" s="1539"/>
      <c r="AI102" s="1539"/>
      <c r="AJ102" s="1539"/>
      <c r="AK102" s="1539"/>
      <c r="AL102" s="1539"/>
      <c r="AM102" s="1539"/>
      <c r="AN102" s="1539"/>
      <c r="AO102" s="1539"/>
      <c r="AP102" s="1539"/>
      <c r="AQ102" s="1539"/>
      <c r="AR102" s="1539"/>
      <c r="AS102" s="1539"/>
    </row>
    <row r="103" spans="1:45" ht="15.75">
      <c r="A103" s="1160"/>
      <c r="B103" s="1153"/>
      <c r="C103" s="1584"/>
      <c r="D103" s="1235"/>
      <c r="E103" s="1235"/>
      <c r="F103" s="1235"/>
      <c r="G103" s="1235"/>
      <c r="H103" s="1235"/>
      <c r="I103" s="1235"/>
      <c r="N103" s="1152"/>
      <c r="O103" s="1152"/>
      <c r="P103" s="1152"/>
      <c r="Q103" s="1539"/>
      <c r="R103" s="1539"/>
      <c r="S103" s="1539"/>
      <c r="T103" s="1539"/>
      <c r="U103" s="1539"/>
      <c r="V103" s="1539"/>
      <c r="W103" s="1539"/>
      <c r="X103" s="1539"/>
      <c r="Y103" s="1539"/>
      <c r="Z103" s="1539"/>
      <c r="AA103" s="1539"/>
      <c r="AB103" s="1539"/>
      <c r="AC103" s="1539"/>
      <c r="AD103" s="1539"/>
      <c r="AE103" s="1539"/>
      <c r="AF103" s="1539"/>
      <c r="AG103" s="1539"/>
      <c r="AH103" s="1539"/>
      <c r="AI103" s="1539"/>
      <c r="AJ103" s="1539"/>
      <c r="AK103" s="1539"/>
      <c r="AL103" s="1539"/>
      <c r="AM103" s="1539"/>
      <c r="AN103" s="1539"/>
      <c r="AO103" s="1539"/>
      <c r="AP103" s="1539"/>
      <c r="AQ103" s="1539"/>
      <c r="AR103" s="1539"/>
      <c r="AS103" s="1539"/>
    </row>
    <row r="104" spans="1:45" ht="15.75">
      <c r="A104" s="1166"/>
      <c r="B104" s="1232"/>
      <c r="C104" s="1160"/>
      <c r="D104" s="1235"/>
      <c r="E104" s="1235"/>
      <c r="F104" s="1235"/>
      <c r="G104" s="1235"/>
      <c r="H104" s="1235"/>
      <c r="I104" s="1235"/>
      <c r="N104" s="1152"/>
      <c r="O104" s="1152"/>
      <c r="P104" s="1152"/>
      <c r="Q104" s="1539"/>
      <c r="R104" s="1539"/>
      <c r="S104" s="1539"/>
      <c r="T104" s="1539"/>
      <c r="U104" s="1539"/>
      <c r="V104" s="1539"/>
      <c r="W104" s="1539"/>
      <c r="X104" s="1539"/>
      <c r="Y104" s="1539"/>
      <c r="Z104" s="1539"/>
      <c r="AA104" s="1539"/>
      <c r="AB104" s="1539"/>
      <c r="AC104" s="1539"/>
      <c r="AD104" s="1539"/>
      <c r="AE104" s="1539"/>
      <c r="AF104" s="1539"/>
      <c r="AG104" s="1539"/>
      <c r="AH104" s="1539"/>
      <c r="AI104" s="1539"/>
      <c r="AJ104" s="1539"/>
      <c r="AK104" s="1539"/>
      <c r="AL104" s="1539"/>
      <c r="AM104" s="1539"/>
      <c r="AN104" s="1539"/>
      <c r="AO104" s="1539"/>
      <c r="AP104" s="1539"/>
      <c r="AQ104" s="1539"/>
      <c r="AR104" s="1539"/>
      <c r="AS104" s="1539"/>
    </row>
    <row r="105" spans="1:45" ht="15.75">
      <c r="A105" s="1166"/>
      <c r="B105" s="1232"/>
      <c r="C105" s="1160"/>
      <c r="D105" s="1235"/>
      <c r="E105" s="1235"/>
      <c r="F105" s="1235"/>
      <c r="G105" s="1235"/>
      <c r="H105" s="1235"/>
      <c r="I105" s="1235"/>
      <c r="N105" s="1152"/>
      <c r="O105" s="1152"/>
      <c r="P105" s="1152"/>
      <c r="Q105" s="1539"/>
      <c r="R105" s="1539"/>
      <c r="S105" s="1539"/>
      <c r="T105" s="1539"/>
      <c r="U105" s="1539"/>
      <c r="V105" s="1539"/>
      <c r="W105" s="1539"/>
      <c r="X105" s="1539"/>
      <c r="Y105" s="1539"/>
      <c r="Z105" s="1539"/>
      <c r="AA105" s="1539"/>
      <c r="AB105" s="1539"/>
      <c r="AC105" s="1539"/>
      <c r="AD105" s="1539"/>
      <c r="AE105" s="1539"/>
      <c r="AF105" s="1539"/>
      <c r="AG105" s="1539"/>
      <c r="AH105" s="1539"/>
      <c r="AI105" s="1539"/>
      <c r="AJ105" s="1539"/>
      <c r="AK105" s="1539"/>
      <c r="AL105" s="1539"/>
      <c r="AM105" s="1539"/>
      <c r="AN105" s="1539"/>
      <c r="AO105" s="1539"/>
      <c r="AP105" s="1539"/>
      <c r="AQ105" s="1539"/>
      <c r="AR105" s="1539"/>
      <c r="AS105" s="1539"/>
    </row>
    <row r="106" spans="1:45" ht="15.75">
      <c r="A106" s="1160"/>
      <c r="B106" s="1147"/>
      <c r="C106" s="1166"/>
      <c r="D106" s="1523"/>
      <c r="E106" s="1523"/>
      <c r="F106" s="1523"/>
      <c r="G106" s="1523"/>
      <c r="H106" s="1523"/>
      <c r="I106" s="1523"/>
      <c r="N106" s="1152"/>
      <c r="O106" s="1152"/>
      <c r="P106" s="1152"/>
      <c r="Q106" s="1539"/>
      <c r="R106" s="1539"/>
      <c r="S106" s="1539"/>
      <c r="T106" s="1539"/>
      <c r="U106" s="1539"/>
      <c r="V106" s="1539"/>
      <c r="W106" s="1539"/>
      <c r="X106" s="1539"/>
      <c r="Y106" s="1539"/>
      <c r="Z106" s="1539"/>
      <c r="AA106" s="1539"/>
      <c r="AB106" s="1539"/>
      <c r="AC106" s="1539"/>
      <c r="AD106" s="1539"/>
      <c r="AE106" s="1539"/>
      <c r="AF106" s="1539"/>
      <c r="AG106" s="1539"/>
      <c r="AH106" s="1539"/>
      <c r="AI106" s="1539"/>
      <c r="AJ106" s="1539"/>
      <c r="AK106" s="1539"/>
      <c r="AL106" s="1539"/>
      <c r="AM106" s="1539"/>
      <c r="AN106" s="1539"/>
      <c r="AO106" s="1539"/>
      <c r="AP106" s="1539"/>
      <c r="AQ106" s="1539"/>
      <c r="AR106" s="1539"/>
      <c r="AS106" s="1539"/>
    </row>
    <row r="107" spans="1:45" ht="15.75">
      <c r="A107" s="1166"/>
      <c r="B107" s="1147"/>
      <c r="C107" s="1166"/>
      <c r="D107" s="1587"/>
      <c r="E107" s="1587"/>
      <c r="F107" s="1587"/>
      <c r="G107" s="1587"/>
      <c r="H107" s="1587"/>
      <c r="I107" s="1587"/>
      <c r="N107" s="1152"/>
      <c r="O107" s="1152"/>
      <c r="P107" s="1152"/>
      <c r="Q107" s="1539"/>
      <c r="R107" s="1539"/>
      <c r="S107" s="1539"/>
      <c r="T107" s="1539"/>
      <c r="U107" s="1539"/>
      <c r="V107" s="1539"/>
      <c r="W107" s="1539"/>
      <c r="X107" s="1539"/>
      <c r="Y107" s="1539"/>
      <c r="Z107" s="1539"/>
      <c r="AA107" s="1539"/>
      <c r="AB107" s="1539"/>
      <c r="AC107" s="1539"/>
      <c r="AD107" s="1539"/>
      <c r="AE107" s="1539"/>
      <c r="AF107" s="1539"/>
      <c r="AG107" s="1539"/>
      <c r="AH107" s="1539"/>
      <c r="AI107" s="1539"/>
      <c r="AJ107" s="1539"/>
      <c r="AK107" s="1539"/>
      <c r="AL107" s="1539"/>
      <c r="AM107" s="1539"/>
      <c r="AN107" s="1539"/>
      <c r="AO107" s="1539"/>
      <c r="AP107" s="1539"/>
      <c r="AQ107" s="1539"/>
      <c r="AR107" s="1539"/>
      <c r="AS107" s="1539"/>
    </row>
    <row r="108" spans="1:45" ht="15.75">
      <c r="A108" s="1166"/>
      <c r="B108" s="1147"/>
      <c r="C108" s="1543"/>
      <c r="D108" s="1587"/>
      <c r="E108" s="1587"/>
      <c r="F108" s="1587"/>
      <c r="G108" s="1587"/>
      <c r="H108" s="1587"/>
      <c r="I108" s="1587"/>
      <c r="N108" s="1152"/>
      <c r="O108" s="1152"/>
      <c r="P108" s="1152"/>
      <c r="Q108" s="1539"/>
      <c r="R108" s="1539"/>
      <c r="S108" s="1539"/>
      <c r="T108" s="1539"/>
      <c r="U108" s="1539"/>
      <c r="V108" s="1539"/>
      <c r="W108" s="1539"/>
      <c r="X108" s="1539"/>
      <c r="Y108" s="1539"/>
      <c r="Z108" s="1539"/>
      <c r="AA108" s="1539"/>
      <c r="AB108" s="1539"/>
      <c r="AC108" s="1539"/>
      <c r="AD108" s="1539"/>
      <c r="AE108" s="1539"/>
      <c r="AF108" s="1539"/>
      <c r="AG108" s="1539"/>
      <c r="AH108" s="1539"/>
      <c r="AI108" s="1539"/>
      <c r="AJ108" s="1539"/>
      <c r="AK108" s="1539"/>
      <c r="AL108" s="1539"/>
      <c r="AM108" s="1539"/>
      <c r="AN108" s="1539"/>
      <c r="AO108" s="1539"/>
      <c r="AP108" s="1539"/>
      <c r="AQ108" s="1539"/>
      <c r="AR108" s="1539"/>
      <c r="AS108" s="1539"/>
    </row>
    <row r="109" spans="1:45" ht="15.75">
      <c r="A109" s="1160"/>
      <c r="B109" s="1153"/>
      <c r="C109" s="1543"/>
      <c r="D109" s="1588"/>
      <c r="E109" s="1588"/>
      <c r="F109" s="1588"/>
      <c r="G109" s="1588"/>
      <c r="H109" s="1588"/>
      <c r="I109" s="1235"/>
      <c r="N109" s="1152"/>
      <c r="O109" s="1152"/>
      <c r="P109" s="1152"/>
      <c r="Q109" s="1539"/>
      <c r="R109" s="1539"/>
      <c r="S109" s="1539"/>
      <c r="T109" s="1539"/>
      <c r="U109" s="1539"/>
      <c r="V109" s="1539"/>
      <c r="W109" s="1539"/>
      <c r="X109" s="1539"/>
      <c r="Y109" s="1539"/>
      <c r="Z109" s="1539"/>
      <c r="AA109" s="1539"/>
      <c r="AB109" s="1539"/>
      <c r="AC109" s="1539"/>
      <c r="AD109" s="1539"/>
      <c r="AE109" s="1539"/>
      <c r="AF109" s="1539"/>
      <c r="AG109" s="1539"/>
      <c r="AH109" s="1539"/>
      <c r="AI109" s="1539"/>
      <c r="AJ109" s="1539"/>
      <c r="AK109" s="1539"/>
      <c r="AL109" s="1539"/>
      <c r="AM109" s="1539"/>
      <c r="AN109" s="1539"/>
      <c r="AO109" s="1539"/>
      <c r="AP109" s="1539"/>
      <c r="AQ109" s="1539"/>
      <c r="AR109" s="1539"/>
      <c r="AS109" s="1539"/>
    </row>
    <row r="110" spans="1:45" ht="15.75">
      <c r="A110" s="1160"/>
      <c r="B110" s="1589"/>
      <c r="C110" s="1540"/>
      <c r="D110" s="1590"/>
      <c r="E110" s="1590"/>
      <c r="F110" s="1590"/>
      <c r="G110" s="1331"/>
      <c r="H110" s="1501"/>
      <c r="I110" s="1235"/>
      <c r="N110" s="1152"/>
      <c r="O110" s="1152"/>
      <c r="P110" s="1152"/>
      <c r="Q110" s="1539"/>
      <c r="R110" s="1539"/>
      <c r="S110" s="1539"/>
      <c r="T110" s="1539"/>
      <c r="U110" s="1539"/>
      <c r="V110" s="1539"/>
      <c r="W110" s="1539"/>
      <c r="X110" s="1539"/>
      <c r="Y110" s="1539"/>
      <c r="Z110" s="1539"/>
      <c r="AA110" s="1539"/>
      <c r="AB110" s="1539"/>
      <c r="AC110" s="1539"/>
      <c r="AD110" s="1539"/>
      <c r="AE110" s="1539"/>
      <c r="AF110" s="1539"/>
      <c r="AG110" s="1539"/>
      <c r="AH110" s="1539"/>
      <c r="AI110" s="1539"/>
      <c r="AJ110" s="1539"/>
      <c r="AK110" s="1539"/>
      <c r="AL110" s="1539"/>
      <c r="AM110" s="1539"/>
      <c r="AN110" s="1539"/>
      <c r="AO110" s="1539"/>
      <c r="AP110" s="1539"/>
      <c r="AQ110" s="1539"/>
      <c r="AR110" s="1539"/>
      <c r="AS110" s="1539"/>
    </row>
    <row r="111" spans="1:45" ht="15.75">
      <c r="A111" s="1160"/>
      <c r="B111" s="1153"/>
      <c r="C111" s="1543"/>
      <c r="D111" s="1588"/>
      <c r="E111" s="1588"/>
      <c r="F111" s="1588"/>
      <c r="G111" s="1331"/>
      <c r="H111" s="1501"/>
      <c r="I111" s="1235"/>
      <c r="N111" s="1152"/>
      <c r="O111" s="1152"/>
      <c r="P111" s="1152"/>
      <c r="Q111" s="1539"/>
      <c r="R111" s="1539"/>
      <c r="S111" s="1539"/>
      <c r="T111" s="1539"/>
      <c r="U111" s="1539"/>
      <c r="V111" s="1539"/>
      <c r="W111" s="1539"/>
      <c r="X111" s="1539"/>
      <c r="Y111" s="1539"/>
      <c r="Z111" s="1539"/>
      <c r="AA111" s="1539"/>
      <c r="AB111" s="1539"/>
      <c r="AC111" s="1539"/>
      <c r="AD111" s="1539"/>
      <c r="AE111" s="1539"/>
      <c r="AF111" s="1539"/>
      <c r="AG111" s="1539"/>
      <c r="AH111" s="1539"/>
      <c r="AI111" s="1539"/>
      <c r="AJ111" s="1539"/>
      <c r="AK111" s="1539"/>
      <c r="AL111" s="1539"/>
      <c r="AM111" s="1539"/>
      <c r="AN111" s="1539"/>
      <c r="AO111" s="1539"/>
      <c r="AP111" s="1539"/>
      <c r="AQ111" s="1539"/>
      <c r="AR111" s="1539"/>
      <c r="AS111" s="1539"/>
    </row>
    <row r="112" spans="1:45" ht="15.75">
      <c r="A112" s="1160"/>
      <c r="B112" s="1540"/>
      <c r="C112" s="1543"/>
      <c r="D112" s="1591"/>
      <c r="E112" s="1591"/>
      <c r="F112" s="1591"/>
      <c r="G112" s="1331"/>
      <c r="H112" s="1501"/>
      <c r="I112" s="1235"/>
      <c r="N112" s="1152"/>
      <c r="O112" s="1152"/>
      <c r="P112" s="1152"/>
      <c r="Q112" s="1539"/>
      <c r="R112" s="1539"/>
      <c r="S112" s="1539"/>
      <c r="T112" s="1539"/>
      <c r="U112" s="1539"/>
      <c r="V112" s="1539"/>
      <c r="W112" s="1539"/>
      <c r="X112" s="1539"/>
      <c r="Y112" s="1539"/>
      <c r="Z112" s="1539"/>
      <c r="AA112" s="1539"/>
      <c r="AB112" s="1539"/>
      <c r="AC112" s="1539"/>
      <c r="AD112" s="1539"/>
      <c r="AE112" s="1539"/>
      <c r="AF112" s="1539"/>
      <c r="AG112" s="1539"/>
      <c r="AH112" s="1539"/>
      <c r="AI112" s="1539"/>
      <c r="AJ112" s="1539"/>
      <c r="AK112" s="1539"/>
      <c r="AL112" s="1539"/>
      <c r="AM112" s="1539"/>
      <c r="AN112" s="1539"/>
      <c r="AO112" s="1539"/>
      <c r="AP112" s="1539"/>
      <c r="AQ112" s="1539"/>
      <c r="AR112" s="1539"/>
      <c r="AS112" s="1539"/>
    </row>
    <row r="113" spans="1:45" ht="15.75">
      <c r="A113" s="1539"/>
      <c r="B113" s="1592"/>
      <c r="C113" s="1539"/>
      <c r="D113" s="1582"/>
      <c r="E113" s="1582"/>
      <c r="F113" s="1582"/>
      <c r="G113" s="1582"/>
      <c r="H113" s="1582"/>
      <c r="I113" s="1582"/>
      <c r="N113" s="1152"/>
      <c r="O113" s="1152"/>
      <c r="P113" s="1152"/>
      <c r="Q113" s="1539"/>
      <c r="R113" s="1539"/>
      <c r="S113" s="1539"/>
      <c r="T113" s="1539"/>
      <c r="U113" s="1539"/>
      <c r="V113" s="1539"/>
      <c r="W113" s="1539"/>
      <c r="X113" s="1539"/>
      <c r="Y113" s="1539"/>
      <c r="Z113" s="1539"/>
      <c r="AA113" s="1539"/>
      <c r="AB113" s="1539"/>
      <c r="AC113" s="1539"/>
      <c r="AD113" s="1539"/>
      <c r="AE113" s="1539"/>
      <c r="AF113" s="1539"/>
      <c r="AG113" s="1539"/>
      <c r="AH113" s="1539"/>
      <c r="AI113" s="1539"/>
      <c r="AJ113" s="1539"/>
      <c r="AK113" s="1539"/>
      <c r="AL113" s="1539"/>
      <c r="AM113" s="1539"/>
      <c r="AN113" s="1539"/>
      <c r="AO113" s="1539"/>
      <c r="AP113" s="1539"/>
      <c r="AQ113" s="1539"/>
      <c r="AR113" s="1539"/>
      <c r="AS113" s="1539"/>
    </row>
    <row r="114" spans="1:45" ht="15.75">
      <c r="A114" s="1152"/>
      <c r="B114" s="1152"/>
      <c r="C114" s="1152"/>
      <c r="D114" s="1498"/>
      <c r="E114" s="1498"/>
      <c r="F114" s="1498"/>
      <c r="G114" s="1498"/>
      <c r="H114" s="1498"/>
      <c r="I114" s="1498"/>
      <c r="N114" s="1152"/>
      <c r="O114" s="1152"/>
      <c r="P114" s="1152"/>
      <c r="Q114" s="1539"/>
      <c r="R114" s="1539"/>
      <c r="S114" s="1539"/>
      <c r="T114" s="1539"/>
      <c r="U114" s="1539"/>
      <c r="V114" s="1539"/>
      <c r="W114" s="1539"/>
      <c r="X114" s="1539"/>
      <c r="Y114" s="1539"/>
      <c r="Z114" s="1539"/>
      <c r="AA114" s="1539"/>
      <c r="AB114" s="1539"/>
      <c r="AC114" s="1539"/>
      <c r="AD114" s="1539"/>
      <c r="AE114" s="1539"/>
      <c r="AF114" s="1539"/>
      <c r="AG114" s="1539"/>
      <c r="AH114" s="1539"/>
      <c r="AI114" s="1539"/>
      <c r="AJ114" s="1539"/>
      <c r="AK114" s="1539"/>
      <c r="AL114" s="1539"/>
      <c r="AM114" s="1539"/>
      <c r="AN114" s="1539"/>
      <c r="AO114" s="1539"/>
      <c r="AP114" s="1539"/>
      <c r="AQ114" s="1539"/>
      <c r="AR114" s="1539"/>
      <c r="AS114" s="1539"/>
    </row>
    <row r="115" spans="1:45" ht="15.75">
      <c r="A115" s="1152"/>
      <c r="B115" s="1152"/>
      <c r="C115" s="1152"/>
      <c r="D115" s="1498"/>
      <c r="E115" s="1498"/>
      <c r="F115" s="1498"/>
      <c r="G115" s="1498"/>
      <c r="H115" s="1498"/>
      <c r="I115" s="1498"/>
      <c r="N115" s="1152"/>
      <c r="O115" s="1152"/>
      <c r="P115" s="1152"/>
      <c r="Q115" s="1539"/>
      <c r="R115" s="1539"/>
      <c r="S115" s="1539"/>
      <c r="T115" s="1539"/>
      <c r="U115" s="1539"/>
      <c r="V115" s="1539"/>
      <c r="W115" s="1539"/>
      <c r="X115" s="1539"/>
      <c r="Y115" s="1539"/>
      <c r="Z115" s="1539"/>
      <c r="AA115" s="1539"/>
      <c r="AB115" s="1539"/>
      <c r="AC115" s="1539"/>
      <c r="AD115" s="1539"/>
      <c r="AE115" s="1539"/>
      <c r="AF115" s="1539"/>
      <c r="AG115" s="1539"/>
      <c r="AH115" s="1539"/>
      <c r="AI115" s="1539"/>
      <c r="AJ115" s="1539"/>
      <c r="AK115" s="1539"/>
      <c r="AL115" s="1539"/>
      <c r="AM115" s="1539"/>
      <c r="AN115" s="1539"/>
      <c r="AO115" s="1539"/>
      <c r="AP115" s="1539"/>
      <c r="AQ115" s="1539"/>
      <c r="AR115" s="1539"/>
      <c r="AS115" s="1539"/>
    </row>
    <row r="116" spans="1:45" ht="15.75">
      <c r="A116" s="1152"/>
      <c r="B116" s="1152"/>
      <c r="C116" s="1152"/>
      <c r="D116" s="1498"/>
      <c r="E116" s="1498"/>
      <c r="F116" s="1498"/>
      <c r="G116" s="1498"/>
      <c r="H116" s="1498"/>
      <c r="I116" s="1498"/>
      <c r="N116" s="1152"/>
      <c r="O116" s="1152"/>
      <c r="P116" s="1152"/>
      <c r="Q116" s="1539"/>
      <c r="R116" s="1539"/>
      <c r="S116" s="1539"/>
      <c r="T116" s="1539"/>
      <c r="U116" s="1539"/>
      <c r="V116" s="1539"/>
      <c r="W116" s="1539"/>
      <c r="X116" s="1539"/>
      <c r="Y116" s="1539"/>
      <c r="Z116" s="1539"/>
      <c r="AA116" s="1539"/>
      <c r="AB116" s="1539"/>
      <c r="AC116" s="1539"/>
      <c r="AD116" s="1539"/>
      <c r="AE116" s="1539"/>
      <c r="AF116" s="1539"/>
      <c r="AG116" s="1539"/>
      <c r="AH116" s="1539"/>
      <c r="AI116" s="1539"/>
      <c r="AJ116" s="1539"/>
      <c r="AK116" s="1539"/>
      <c r="AL116" s="1539"/>
      <c r="AM116" s="1539"/>
      <c r="AN116" s="1539"/>
      <c r="AO116" s="1539"/>
      <c r="AP116" s="1539"/>
      <c r="AQ116" s="1539"/>
      <c r="AR116" s="1539"/>
      <c r="AS116" s="1539"/>
    </row>
    <row r="117" spans="1:45" ht="15.75">
      <c r="A117" s="1152"/>
      <c r="B117" s="1152"/>
      <c r="C117" s="1152"/>
      <c r="D117" s="1498"/>
      <c r="E117" s="1498"/>
      <c r="F117" s="1498"/>
      <c r="G117" s="1498"/>
      <c r="H117" s="1498"/>
      <c r="I117" s="1498"/>
      <c r="N117" s="1152"/>
      <c r="O117" s="1152"/>
      <c r="P117" s="1152"/>
      <c r="Q117" s="1539"/>
      <c r="R117" s="1539"/>
      <c r="S117" s="1539"/>
      <c r="T117" s="1539"/>
      <c r="U117" s="1539"/>
      <c r="V117" s="1539"/>
      <c r="W117" s="1539"/>
      <c r="X117" s="1539"/>
      <c r="Y117" s="1539"/>
      <c r="Z117" s="1539"/>
      <c r="AA117" s="1539"/>
      <c r="AB117" s="1539"/>
      <c r="AC117" s="1539"/>
      <c r="AD117" s="1539"/>
      <c r="AE117" s="1539"/>
      <c r="AF117" s="1539"/>
      <c r="AG117" s="1539"/>
      <c r="AH117" s="1539"/>
      <c r="AI117" s="1539"/>
      <c r="AJ117" s="1539"/>
      <c r="AK117" s="1539"/>
      <c r="AL117" s="1539"/>
      <c r="AM117" s="1539"/>
      <c r="AN117" s="1539"/>
      <c r="AO117" s="1539"/>
      <c r="AP117" s="1539"/>
      <c r="AQ117" s="1539"/>
      <c r="AR117" s="1539"/>
      <c r="AS117" s="1539"/>
    </row>
    <row r="118" spans="1:45" ht="15.75">
      <c r="A118" s="1152"/>
      <c r="B118" s="1152"/>
      <c r="C118" s="1152"/>
      <c r="D118" s="1498"/>
      <c r="E118" s="1498"/>
      <c r="F118" s="1498"/>
      <c r="G118" s="1498"/>
      <c r="H118" s="1498"/>
      <c r="I118" s="1498"/>
      <c r="N118" s="1152"/>
      <c r="O118" s="1152"/>
      <c r="P118" s="1152"/>
      <c r="Q118" s="1539"/>
      <c r="R118" s="1539"/>
      <c r="S118" s="1539"/>
      <c r="T118" s="1539"/>
      <c r="U118" s="1539"/>
      <c r="V118" s="1539"/>
      <c r="W118" s="1539"/>
      <c r="X118" s="1539"/>
      <c r="Y118" s="1539"/>
      <c r="Z118" s="1539"/>
      <c r="AA118" s="1539"/>
      <c r="AB118" s="1539"/>
      <c r="AC118" s="1539"/>
      <c r="AD118" s="1539"/>
      <c r="AE118" s="1539"/>
      <c r="AF118" s="1539"/>
      <c r="AG118" s="1539"/>
      <c r="AH118" s="1539"/>
      <c r="AI118" s="1539"/>
      <c r="AJ118" s="1539"/>
      <c r="AK118" s="1539"/>
      <c r="AL118" s="1539"/>
      <c r="AM118" s="1539"/>
      <c r="AN118" s="1539"/>
      <c r="AO118" s="1539"/>
      <c r="AP118" s="1539"/>
      <c r="AQ118" s="1539"/>
      <c r="AR118" s="1539"/>
      <c r="AS118" s="1539"/>
    </row>
    <row r="119" spans="1:45" ht="15.75">
      <c r="A119" s="1152"/>
      <c r="B119" s="1152"/>
      <c r="C119" s="1152"/>
      <c r="D119" s="1498"/>
      <c r="E119" s="1498"/>
      <c r="F119" s="1498"/>
      <c r="G119" s="1498"/>
      <c r="H119" s="1498"/>
      <c r="I119" s="1498"/>
      <c r="N119" s="1152"/>
      <c r="O119" s="1152"/>
      <c r="P119" s="1152"/>
      <c r="Q119" s="1539"/>
      <c r="R119" s="1539"/>
      <c r="S119" s="1539"/>
      <c r="T119" s="1539"/>
      <c r="U119" s="1539"/>
      <c r="V119" s="1539"/>
      <c r="W119" s="1539"/>
      <c r="X119" s="1539"/>
      <c r="Y119" s="1539"/>
      <c r="Z119" s="1539"/>
      <c r="AA119" s="1539"/>
      <c r="AB119" s="1539"/>
      <c r="AC119" s="1539"/>
      <c r="AD119" s="1539"/>
      <c r="AE119" s="1539"/>
      <c r="AF119" s="1539"/>
      <c r="AG119" s="1539"/>
      <c r="AH119" s="1539"/>
      <c r="AI119" s="1539"/>
      <c r="AJ119" s="1539"/>
      <c r="AK119" s="1539"/>
      <c r="AL119" s="1539"/>
      <c r="AM119" s="1539"/>
      <c r="AN119" s="1539"/>
      <c r="AO119" s="1539"/>
      <c r="AP119" s="1539"/>
      <c r="AQ119" s="1539"/>
      <c r="AR119" s="1539"/>
      <c r="AS119" s="1539"/>
    </row>
    <row r="120" spans="1:45" ht="15.75">
      <c r="A120" s="1152"/>
      <c r="B120" s="1152"/>
      <c r="C120" s="1152"/>
      <c r="D120" s="1498"/>
      <c r="E120" s="1498"/>
      <c r="F120" s="1498"/>
      <c r="G120" s="1498"/>
      <c r="H120" s="1498"/>
      <c r="I120" s="1498"/>
      <c r="N120" s="1152"/>
      <c r="O120" s="1152"/>
      <c r="P120" s="1152"/>
      <c r="Q120" s="1539"/>
      <c r="R120" s="1539"/>
      <c r="S120" s="1539"/>
      <c r="T120" s="1539"/>
      <c r="U120" s="1539"/>
      <c r="V120" s="1539"/>
      <c r="W120" s="1539"/>
      <c r="X120" s="1539"/>
      <c r="Y120" s="1539"/>
      <c r="Z120" s="1539"/>
      <c r="AA120" s="1539"/>
      <c r="AB120" s="1539"/>
      <c r="AC120" s="1539"/>
      <c r="AD120" s="1539"/>
      <c r="AE120" s="1539"/>
      <c r="AF120" s="1539"/>
      <c r="AG120" s="1539"/>
      <c r="AH120" s="1539"/>
      <c r="AI120" s="1539"/>
      <c r="AJ120" s="1539"/>
      <c r="AK120" s="1539"/>
      <c r="AL120" s="1539"/>
      <c r="AM120" s="1539"/>
      <c r="AN120" s="1539"/>
      <c r="AO120" s="1539"/>
      <c r="AP120" s="1539"/>
      <c r="AQ120" s="1539"/>
      <c r="AR120" s="1539"/>
      <c r="AS120" s="1539"/>
    </row>
    <row r="121" spans="1:45" ht="15.75">
      <c r="A121" s="1152"/>
      <c r="B121" s="1152"/>
      <c r="C121" s="1152"/>
      <c r="D121" s="1498"/>
      <c r="E121" s="1498"/>
      <c r="F121" s="1498"/>
      <c r="G121" s="1498"/>
      <c r="H121" s="1498"/>
      <c r="I121" s="1123"/>
      <c r="N121" s="1152"/>
      <c r="O121" s="1152"/>
      <c r="P121" s="1152"/>
      <c r="Q121" s="1539"/>
      <c r="R121" s="1539"/>
      <c r="S121" s="1539"/>
      <c r="T121" s="1539"/>
      <c r="U121" s="1539"/>
      <c r="V121" s="1539"/>
      <c r="W121" s="1539"/>
      <c r="X121" s="1539"/>
      <c r="Y121" s="1539"/>
      <c r="Z121" s="1539"/>
      <c r="AA121" s="1539"/>
      <c r="AB121" s="1539"/>
      <c r="AC121" s="1539"/>
      <c r="AD121" s="1539"/>
      <c r="AE121" s="1539"/>
      <c r="AF121" s="1539"/>
      <c r="AG121" s="1539"/>
      <c r="AH121" s="1539"/>
      <c r="AI121" s="1539"/>
      <c r="AJ121" s="1539"/>
      <c r="AK121" s="1539"/>
      <c r="AL121" s="1539"/>
      <c r="AM121" s="1539"/>
      <c r="AN121" s="1539"/>
      <c r="AO121" s="1539"/>
      <c r="AP121" s="1539"/>
      <c r="AQ121" s="1539"/>
      <c r="AR121" s="1539"/>
      <c r="AS121" s="1539"/>
    </row>
    <row r="122" spans="1:45" ht="15.75">
      <c r="A122" s="1152"/>
      <c r="B122" s="1152"/>
      <c r="C122" s="1152"/>
      <c r="D122" s="1498"/>
      <c r="E122" s="1498"/>
      <c r="F122" s="1498"/>
      <c r="G122" s="1498"/>
      <c r="H122" s="1498"/>
      <c r="I122" s="1123"/>
      <c r="N122" s="1152"/>
      <c r="O122" s="1152"/>
      <c r="P122" s="1152"/>
      <c r="Q122" s="1539"/>
      <c r="R122" s="1539"/>
      <c r="S122" s="1539"/>
      <c r="T122" s="1539"/>
      <c r="U122" s="1539"/>
      <c r="V122" s="1539"/>
      <c r="W122" s="1539"/>
      <c r="X122" s="1539"/>
      <c r="Y122" s="1539"/>
      <c r="Z122" s="1539"/>
      <c r="AA122" s="1539"/>
      <c r="AB122" s="1539"/>
      <c r="AC122" s="1539"/>
      <c r="AD122" s="1539"/>
      <c r="AE122" s="1539"/>
      <c r="AF122" s="1539"/>
      <c r="AG122" s="1539"/>
      <c r="AH122" s="1539"/>
      <c r="AI122" s="1539"/>
      <c r="AJ122" s="1539"/>
      <c r="AK122" s="1539"/>
      <c r="AL122" s="1539"/>
      <c r="AM122" s="1539"/>
      <c r="AN122" s="1539"/>
      <c r="AO122" s="1539"/>
      <c r="AP122" s="1539"/>
      <c r="AQ122" s="1539"/>
      <c r="AR122" s="1539"/>
      <c r="AS122" s="1539"/>
    </row>
    <row r="123" spans="1:45" ht="15.75">
      <c r="A123" s="1152"/>
      <c r="B123" s="1152"/>
      <c r="C123" s="1152"/>
      <c r="D123" s="1498"/>
      <c r="E123" s="1498"/>
      <c r="F123" s="1498"/>
      <c r="G123" s="1498"/>
      <c r="H123" s="1498"/>
      <c r="I123" s="1123"/>
      <c r="N123" s="1152"/>
      <c r="O123" s="1152"/>
      <c r="P123" s="1152"/>
      <c r="Q123" s="1539"/>
      <c r="R123" s="1539"/>
      <c r="S123" s="1539"/>
      <c r="T123" s="1539"/>
      <c r="U123" s="1539"/>
      <c r="V123" s="1539"/>
      <c r="W123" s="1539"/>
      <c r="X123" s="1539"/>
      <c r="Y123" s="1539"/>
      <c r="Z123" s="1539"/>
      <c r="AA123" s="1539"/>
      <c r="AB123" s="1539"/>
      <c r="AC123" s="1539"/>
      <c r="AD123" s="1539"/>
      <c r="AE123" s="1539"/>
      <c r="AF123" s="1539"/>
      <c r="AG123" s="1539"/>
      <c r="AH123" s="1539"/>
      <c r="AI123" s="1539"/>
      <c r="AJ123" s="1539"/>
      <c r="AK123" s="1539"/>
      <c r="AL123" s="1539"/>
      <c r="AM123" s="1539"/>
      <c r="AN123" s="1539"/>
      <c r="AO123" s="1539"/>
      <c r="AP123" s="1539"/>
      <c r="AQ123" s="1539"/>
      <c r="AR123" s="1539"/>
      <c r="AS123" s="1539"/>
    </row>
    <row r="124" spans="1:45" ht="15.75">
      <c r="A124" s="1152"/>
      <c r="B124" s="1152"/>
      <c r="C124" s="1152"/>
      <c r="D124" s="1498"/>
      <c r="E124" s="1498"/>
      <c r="F124" s="1498"/>
      <c r="G124" s="1498"/>
      <c r="H124" s="1498"/>
      <c r="I124" s="1123"/>
      <c r="N124" s="1152"/>
      <c r="O124" s="1152"/>
      <c r="P124" s="1152"/>
      <c r="Q124" s="1539"/>
      <c r="R124" s="1539"/>
      <c r="S124" s="1539"/>
      <c r="T124" s="1539"/>
      <c r="U124" s="1539"/>
      <c r="V124" s="1539"/>
      <c r="W124" s="1539"/>
      <c r="X124" s="1539"/>
      <c r="Y124" s="1539"/>
      <c r="Z124" s="1539"/>
      <c r="AA124" s="1539"/>
      <c r="AB124" s="1539"/>
      <c r="AC124" s="1539"/>
      <c r="AD124" s="1539"/>
      <c r="AE124" s="1539"/>
      <c r="AF124" s="1539"/>
      <c r="AG124" s="1539"/>
      <c r="AH124" s="1539"/>
      <c r="AI124" s="1539"/>
      <c r="AJ124" s="1539"/>
      <c r="AK124" s="1539"/>
      <c r="AL124" s="1539"/>
      <c r="AM124" s="1539"/>
      <c r="AN124" s="1539"/>
      <c r="AO124" s="1539"/>
      <c r="AP124" s="1539"/>
      <c r="AQ124" s="1539"/>
      <c r="AR124" s="1539"/>
      <c r="AS124" s="1539"/>
    </row>
    <row r="125" spans="1:45" ht="15.75">
      <c r="A125" s="1152"/>
      <c r="B125" s="1152"/>
      <c r="C125" s="1152"/>
      <c r="D125" s="1498"/>
      <c r="E125" s="1498"/>
      <c r="F125" s="1498"/>
      <c r="G125" s="1498"/>
      <c r="H125" s="1498"/>
      <c r="I125" s="1123"/>
      <c r="N125" s="1152"/>
      <c r="O125" s="1152"/>
      <c r="P125" s="1152"/>
      <c r="Q125" s="1539"/>
      <c r="R125" s="1539"/>
      <c r="S125" s="1539"/>
      <c r="T125" s="1539"/>
      <c r="U125" s="1539"/>
      <c r="V125" s="1539"/>
      <c r="W125" s="1539"/>
      <c r="X125" s="1539"/>
      <c r="Y125" s="1539"/>
      <c r="Z125" s="1539"/>
      <c r="AA125" s="1539"/>
      <c r="AB125" s="1539"/>
      <c r="AC125" s="1539"/>
      <c r="AD125" s="1539"/>
      <c r="AE125" s="1539"/>
      <c r="AF125" s="1539"/>
      <c r="AG125" s="1539"/>
      <c r="AH125" s="1539"/>
      <c r="AI125" s="1539"/>
      <c r="AJ125" s="1539"/>
      <c r="AK125" s="1539"/>
      <c r="AL125" s="1539"/>
      <c r="AM125" s="1539"/>
      <c r="AN125" s="1539"/>
      <c r="AO125" s="1539"/>
      <c r="AP125" s="1539"/>
      <c r="AQ125" s="1539"/>
      <c r="AR125" s="1539"/>
      <c r="AS125" s="1539"/>
    </row>
    <row r="126" spans="1:45" ht="15.75">
      <c r="A126" s="1152"/>
      <c r="B126" s="1152"/>
      <c r="C126" s="1152"/>
      <c r="D126" s="1498"/>
      <c r="E126" s="1498"/>
      <c r="F126" s="1498"/>
      <c r="G126" s="1498"/>
      <c r="H126" s="1498"/>
      <c r="I126" s="1123"/>
      <c r="N126" s="1152"/>
      <c r="O126" s="1152"/>
      <c r="P126" s="1152"/>
      <c r="Q126" s="1539"/>
      <c r="R126" s="1539"/>
      <c r="S126" s="1539"/>
      <c r="T126" s="1539"/>
      <c r="U126" s="1539"/>
      <c r="V126" s="1539"/>
      <c r="W126" s="1539"/>
      <c r="X126" s="1539"/>
      <c r="Y126" s="1539"/>
      <c r="Z126" s="1539"/>
      <c r="AA126" s="1539"/>
      <c r="AB126" s="1539"/>
      <c r="AC126" s="1539"/>
      <c r="AD126" s="1539"/>
      <c r="AE126" s="1539"/>
      <c r="AF126" s="1539"/>
      <c r="AG126" s="1539"/>
      <c r="AH126" s="1539"/>
      <c r="AI126" s="1539"/>
      <c r="AJ126" s="1539"/>
      <c r="AK126" s="1539"/>
      <c r="AL126" s="1539"/>
      <c r="AM126" s="1539"/>
      <c r="AN126" s="1539"/>
      <c r="AO126" s="1539"/>
      <c r="AP126" s="1539"/>
      <c r="AQ126" s="1539"/>
      <c r="AR126" s="1539"/>
      <c r="AS126" s="1539"/>
    </row>
    <row r="127" spans="1:45" ht="15.75">
      <c r="A127" s="1152"/>
      <c r="B127" s="1152"/>
      <c r="C127" s="1152"/>
      <c r="D127" s="1498"/>
      <c r="E127" s="1498"/>
      <c r="F127" s="1498"/>
      <c r="G127" s="1498"/>
      <c r="H127" s="1498"/>
      <c r="I127" s="1123"/>
      <c r="N127" s="1152"/>
      <c r="O127" s="1152"/>
      <c r="P127" s="1152"/>
      <c r="Q127" s="1539"/>
      <c r="R127" s="1539"/>
      <c r="S127" s="1539"/>
      <c r="T127" s="1539"/>
      <c r="U127" s="1539"/>
      <c r="V127" s="1539"/>
      <c r="W127" s="1539"/>
      <c r="X127" s="1539"/>
      <c r="Y127" s="1539"/>
      <c r="Z127" s="1539"/>
      <c r="AA127" s="1539"/>
      <c r="AB127" s="1539"/>
      <c r="AC127" s="1539"/>
      <c r="AD127" s="1539"/>
      <c r="AE127" s="1539"/>
      <c r="AF127" s="1539"/>
      <c r="AG127" s="1539"/>
      <c r="AH127" s="1539"/>
      <c r="AI127" s="1539"/>
      <c r="AJ127" s="1539"/>
      <c r="AK127" s="1539"/>
      <c r="AL127" s="1539"/>
      <c r="AM127" s="1539"/>
      <c r="AN127" s="1539"/>
      <c r="AO127" s="1539"/>
      <c r="AP127" s="1539"/>
      <c r="AQ127" s="1539"/>
      <c r="AR127" s="1539"/>
      <c r="AS127" s="1539"/>
    </row>
    <row r="128" spans="1:45" ht="15.75">
      <c r="A128" s="1152"/>
      <c r="B128" s="1152"/>
      <c r="C128" s="1152"/>
      <c r="D128" s="1498"/>
      <c r="E128" s="1498"/>
      <c r="F128" s="1498"/>
      <c r="G128" s="1498"/>
      <c r="H128" s="1498"/>
      <c r="I128" s="1123"/>
      <c r="N128" s="1152"/>
      <c r="O128" s="1152"/>
      <c r="P128" s="1152"/>
      <c r="Q128" s="1539"/>
      <c r="R128" s="1539"/>
      <c r="S128" s="1539"/>
      <c r="T128" s="1539"/>
      <c r="U128" s="1539"/>
      <c r="V128" s="1539"/>
      <c r="W128" s="1539"/>
      <c r="X128" s="1539"/>
      <c r="Y128" s="1539"/>
      <c r="Z128" s="1539"/>
      <c r="AA128" s="1539"/>
      <c r="AB128" s="1539"/>
      <c r="AC128" s="1539"/>
      <c r="AD128" s="1539"/>
      <c r="AE128" s="1539"/>
      <c r="AF128" s="1539"/>
      <c r="AG128" s="1539"/>
      <c r="AH128" s="1539"/>
      <c r="AI128" s="1539"/>
      <c r="AJ128" s="1539"/>
      <c r="AK128" s="1539"/>
      <c r="AL128" s="1539"/>
      <c r="AM128" s="1539"/>
      <c r="AN128" s="1539"/>
      <c r="AO128" s="1539"/>
      <c r="AP128" s="1539"/>
      <c r="AQ128" s="1539"/>
      <c r="AR128" s="1539"/>
      <c r="AS128" s="1539"/>
    </row>
    <row r="129" spans="1:45" ht="15.75">
      <c r="A129" s="1152"/>
      <c r="B129" s="1152"/>
      <c r="C129" s="1152"/>
      <c r="D129" s="1498"/>
      <c r="E129" s="1498"/>
      <c r="F129" s="1498"/>
      <c r="G129" s="1498"/>
      <c r="H129" s="1498"/>
      <c r="I129" s="1123"/>
      <c r="N129" s="1152"/>
      <c r="O129" s="1152"/>
      <c r="P129" s="1152"/>
      <c r="Q129" s="1539"/>
      <c r="R129" s="1539"/>
      <c r="S129" s="1539"/>
      <c r="T129" s="1539"/>
      <c r="U129" s="1539"/>
      <c r="V129" s="1539"/>
      <c r="W129" s="1539"/>
      <c r="X129" s="1539"/>
      <c r="Y129" s="1539"/>
      <c r="Z129" s="1539"/>
      <c r="AA129" s="1539"/>
      <c r="AB129" s="1539"/>
      <c r="AC129" s="1539"/>
      <c r="AD129" s="1539"/>
      <c r="AE129" s="1539"/>
      <c r="AF129" s="1539"/>
      <c r="AG129" s="1539"/>
      <c r="AH129" s="1539"/>
      <c r="AI129" s="1539"/>
      <c r="AJ129" s="1539"/>
      <c r="AK129" s="1539"/>
      <c r="AL129" s="1539"/>
      <c r="AM129" s="1539"/>
      <c r="AN129" s="1539"/>
      <c r="AO129" s="1539"/>
      <c r="AP129" s="1539"/>
      <c r="AQ129" s="1539"/>
      <c r="AR129" s="1539"/>
      <c r="AS129" s="1539"/>
    </row>
    <row r="130" spans="1:45" ht="15.75">
      <c r="A130" s="1152"/>
      <c r="B130" s="1152"/>
      <c r="C130" s="1152"/>
      <c r="D130" s="1498"/>
      <c r="E130" s="1498"/>
      <c r="F130" s="1498"/>
      <c r="G130" s="1498"/>
      <c r="H130" s="1498"/>
      <c r="I130" s="1123"/>
      <c r="N130" s="1152"/>
      <c r="O130" s="1152"/>
      <c r="P130" s="1152"/>
      <c r="Q130" s="1539"/>
      <c r="R130" s="1539"/>
      <c r="S130" s="1539"/>
      <c r="T130" s="1539"/>
      <c r="U130" s="1539"/>
      <c r="V130" s="1539"/>
      <c r="W130" s="1539"/>
      <c r="X130" s="1539"/>
      <c r="Y130" s="1539"/>
      <c r="Z130" s="1539"/>
      <c r="AA130" s="1539"/>
      <c r="AB130" s="1539"/>
      <c r="AC130" s="1539"/>
      <c r="AD130" s="1539"/>
      <c r="AE130" s="1539"/>
      <c r="AF130" s="1539"/>
      <c r="AG130" s="1539"/>
      <c r="AH130" s="1539"/>
      <c r="AI130" s="1539"/>
      <c r="AJ130" s="1539"/>
      <c r="AK130" s="1539"/>
      <c r="AL130" s="1539"/>
      <c r="AM130" s="1539"/>
      <c r="AN130" s="1539"/>
      <c r="AO130" s="1539"/>
      <c r="AP130" s="1539"/>
      <c r="AQ130" s="1539"/>
      <c r="AR130" s="1539"/>
      <c r="AS130" s="1539"/>
    </row>
    <row r="131" spans="1:45" ht="15.75">
      <c r="A131" s="1152"/>
      <c r="B131" s="1152"/>
      <c r="C131" s="1152"/>
      <c r="D131" s="1498"/>
      <c r="E131" s="1498"/>
      <c r="F131" s="1498"/>
      <c r="G131" s="1498"/>
      <c r="H131" s="1498"/>
      <c r="I131" s="1123"/>
      <c r="N131" s="1152"/>
      <c r="O131" s="1152"/>
      <c r="P131" s="1152"/>
      <c r="Q131" s="1539"/>
      <c r="R131" s="1539"/>
      <c r="S131" s="1539"/>
      <c r="T131" s="1539"/>
      <c r="U131" s="1539"/>
      <c r="V131" s="1539"/>
      <c r="W131" s="1539"/>
      <c r="X131" s="1539"/>
      <c r="Y131" s="1539"/>
      <c r="Z131" s="1539"/>
      <c r="AA131" s="1539"/>
      <c r="AB131" s="1539"/>
      <c r="AC131" s="1539"/>
      <c r="AD131" s="1539"/>
      <c r="AE131" s="1539"/>
      <c r="AF131" s="1539"/>
      <c r="AG131" s="1539"/>
      <c r="AH131" s="1539"/>
      <c r="AI131" s="1539"/>
      <c r="AJ131" s="1539"/>
      <c r="AK131" s="1539"/>
      <c r="AL131" s="1539"/>
      <c r="AM131" s="1539"/>
      <c r="AN131" s="1539"/>
      <c r="AO131" s="1539"/>
      <c r="AP131" s="1539"/>
      <c r="AQ131" s="1539"/>
      <c r="AR131" s="1539"/>
      <c r="AS131" s="1539"/>
    </row>
    <row r="132" spans="1:45" ht="15.75">
      <c r="A132" s="1152"/>
      <c r="B132" s="1152"/>
      <c r="C132" s="1152"/>
      <c r="D132" s="1498"/>
      <c r="E132" s="1498"/>
      <c r="F132" s="1498"/>
      <c r="G132" s="1498"/>
      <c r="H132" s="1498"/>
      <c r="I132" s="1123"/>
      <c r="N132" s="1152"/>
      <c r="O132" s="1152"/>
      <c r="P132" s="1152"/>
      <c r="Q132" s="1539"/>
      <c r="R132" s="1539"/>
      <c r="S132" s="1539"/>
      <c r="T132" s="1539"/>
      <c r="U132" s="1539"/>
      <c r="V132" s="1539"/>
      <c r="W132" s="1539"/>
      <c r="X132" s="1539"/>
      <c r="Y132" s="1539"/>
      <c r="Z132" s="1539"/>
      <c r="AA132" s="1539"/>
      <c r="AB132" s="1539"/>
      <c r="AC132" s="1539"/>
      <c r="AD132" s="1539"/>
      <c r="AE132" s="1539"/>
      <c r="AF132" s="1539"/>
      <c r="AG132" s="1539"/>
      <c r="AH132" s="1539"/>
      <c r="AI132" s="1539"/>
      <c r="AJ132" s="1539"/>
      <c r="AK132" s="1539"/>
      <c r="AL132" s="1539"/>
      <c r="AM132" s="1539"/>
      <c r="AN132" s="1539"/>
      <c r="AO132" s="1539"/>
      <c r="AP132" s="1539"/>
      <c r="AQ132" s="1539"/>
      <c r="AR132" s="1539"/>
      <c r="AS132" s="1539"/>
    </row>
    <row r="133" spans="1:45" ht="15.75">
      <c r="A133" s="1152"/>
      <c r="B133" s="1152"/>
      <c r="C133" s="1152"/>
      <c r="D133" s="1498"/>
      <c r="E133" s="1498"/>
      <c r="F133" s="1498"/>
      <c r="G133" s="1498"/>
      <c r="H133" s="1498"/>
      <c r="I133" s="1123"/>
      <c r="N133" s="1152"/>
      <c r="O133" s="1152"/>
      <c r="P133" s="1152"/>
      <c r="Q133" s="1539"/>
      <c r="R133" s="1539"/>
      <c r="S133" s="1539"/>
      <c r="T133" s="1539"/>
      <c r="U133" s="1539"/>
      <c r="V133" s="1539"/>
      <c r="W133" s="1539"/>
      <c r="X133" s="1539"/>
      <c r="Y133" s="1539"/>
      <c r="Z133" s="1539"/>
      <c r="AA133" s="1539"/>
      <c r="AB133" s="1539"/>
      <c r="AC133" s="1539"/>
      <c r="AD133" s="1539"/>
      <c r="AE133" s="1539"/>
      <c r="AF133" s="1539"/>
      <c r="AG133" s="1539"/>
      <c r="AH133" s="1539"/>
      <c r="AI133" s="1539"/>
      <c r="AJ133" s="1539"/>
      <c r="AK133" s="1539"/>
      <c r="AL133" s="1539"/>
      <c r="AM133" s="1539"/>
      <c r="AN133" s="1539"/>
      <c r="AO133" s="1539"/>
      <c r="AP133" s="1539"/>
      <c r="AQ133" s="1539"/>
      <c r="AR133" s="1539"/>
      <c r="AS133" s="1539"/>
    </row>
    <row r="134" spans="1:45" ht="15.75">
      <c r="A134" s="1152"/>
      <c r="B134" s="1152"/>
      <c r="C134" s="1152"/>
      <c r="D134" s="1498"/>
      <c r="E134" s="1498"/>
      <c r="F134" s="1498"/>
      <c r="G134" s="1498"/>
      <c r="H134" s="1498"/>
      <c r="I134" s="1123"/>
      <c r="N134" s="1152"/>
      <c r="O134" s="1152"/>
      <c r="P134" s="1152"/>
      <c r="Q134" s="1539"/>
      <c r="R134" s="1539"/>
      <c r="S134" s="1539"/>
      <c r="T134" s="1539"/>
      <c r="U134" s="1539"/>
      <c r="V134" s="1539"/>
      <c r="W134" s="1539"/>
      <c r="X134" s="1539"/>
      <c r="Y134" s="1539"/>
      <c r="Z134" s="1539"/>
      <c r="AA134" s="1539"/>
      <c r="AB134" s="1539"/>
      <c r="AC134" s="1539"/>
      <c r="AD134" s="1539"/>
      <c r="AE134" s="1539"/>
      <c r="AF134" s="1539"/>
      <c r="AG134" s="1539"/>
      <c r="AH134" s="1539"/>
      <c r="AI134" s="1539"/>
      <c r="AJ134" s="1539"/>
      <c r="AK134" s="1539"/>
      <c r="AL134" s="1539"/>
      <c r="AM134" s="1539"/>
      <c r="AN134" s="1539"/>
      <c r="AO134" s="1539"/>
      <c r="AP134" s="1539"/>
      <c r="AQ134" s="1539"/>
      <c r="AR134" s="1539"/>
      <c r="AS134" s="1539"/>
    </row>
    <row r="135" spans="1:45" ht="15.75">
      <c r="A135" s="1152"/>
      <c r="B135" s="1152"/>
      <c r="C135" s="1152"/>
      <c r="D135" s="1498"/>
      <c r="E135" s="1498"/>
      <c r="F135" s="1498"/>
      <c r="G135" s="1498"/>
      <c r="H135" s="1498"/>
      <c r="I135" s="1123"/>
      <c r="N135" s="1152"/>
      <c r="O135" s="1152"/>
      <c r="P135" s="1152"/>
      <c r="Q135" s="1539"/>
      <c r="R135" s="1539"/>
      <c r="S135" s="1539"/>
      <c r="T135" s="1539"/>
      <c r="U135" s="1539"/>
      <c r="V135" s="1539"/>
      <c r="W135" s="1539"/>
      <c r="X135" s="1539"/>
      <c r="Y135" s="1539"/>
      <c r="Z135" s="1539"/>
      <c r="AA135" s="1539"/>
      <c r="AB135" s="1539"/>
      <c r="AC135" s="1539"/>
      <c r="AD135" s="1539"/>
      <c r="AE135" s="1539"/>
      <c r="AF135" s="1539"/>
      <c r="AG135" s="1539"/>
      <c r="AH135" s="1539"/>
      <c r="AI135" s="1539"/>
      <c r="AJ135" s="1539"/>
      <c r="AK135" s="1539"/>
      <c r="AL135" s="1539"/>
      <c r="AM135" s="1539"/>
      <c r="AN135" s="1539"/>
      <c r="AO135" s="1539"/>
      <c r="AP135" s="1539"/>
      <c r="AQ135" s="1539"/>
      <c r="AR135" s="1539"/>
      <c r="AS135" s="1539"/>
    </row>
    <row r="136" spans="1:45" ht="15.75">
      <c r="A136" s="1152"/>
      <c r="B136" s="1152"/>
      <c r="C136" s="1152"/>
      <c r="D136" s="1498"/>
      <c r="E136" s="1498"/>
      <c r="F136" s="1498"/>
      <c r="G136" s="1498"/>
      <c r="H136" s="1498"/>
      <c r="I136" s="1123"/>
      <c r="N136" s="1152"/>
      <c r="O136" s="1152"/>
      <c r="P136" s="1152"/>
      <c r="Q136" s="1539"/>
      <c r="R136" s="1539"/>
      <c r="S136" s="1539"/>
      <c r="T136" s="1539"/>
      <c r="U136" s="1539"/>
      <c r="V136" s="1539"/>
      <c r="W136" s="1539"/>
      <c r="X136" s="1539"/>
      <c r="Y136" s="1539"/>
      <c r="Z136" s="1539"/>
      <c r="AA136" s="1539"/>
      <c r="AB136" s="1539"/>
      <c r="AC136" s="1539"/>
      <c r="AD136" s="1539"/>
      <c r="AE136" s="1539"/>
      <c r="AF136" s="1539"/>
      <c r="AG136" s="1539"/>
      <c r="AH136" s="1539"/>
      <c r="AI136" s="1539"/>
      <c r="AJ136" s="1539"/>
      <c r="AK136" s="1539"/>
      <c r="AL136" s="1539"/>
      <c r="AM136" s="1539"/>
      <c r="AN136" s="1539"/>
      <c r="AO136" s="1539"/>
      <c r="AP136" s="1539"/>
      <c r="AQ136" s="1539"/>
      <c r="AR136" s="1539"/>
      <c r="AS136" s="1539"/>
    </row>
    <row r="137" spans="1:45" ht="15.75">
      <c r="A137" s="1152"/>
      <c r="B137" s="1152"/>
      <c r="C137" s="1152"/>
      <c r="D137" s="1498"/>
      <c r="E137" s="1498"/>
      <c r="F137" s="1498"/>
      <c r="G137" s="1498"/>
      <c r="H137" s="1498"/>
      <c r="I137" s="1123"/>
      <c r="N137" s="1152"/>
      <c r="O137" s="1152"/>
      <c r="P137" s="1152"/>
      <c r="Q137" s="1539"/>
      <c r="R137" s="1539"/>
      <c r="S137" s="1539"/>
      <c r="T137" s="1539"/>
      <c r="U137" s="1539"/>
      <c r="V137" s="1539"/>
      <c r="W137" s="1539"/>
      <c r="X137" s="1539"/>
      <c r="Y137" s="1539"/>
      <c r="Z137" s="1539"/>
      <c r="AA137" s="1539"/>
      <c r="AB137" s="1539"/>
      <c r="AC137" s="1539"/>
      <c r="AD137" s="1539"/>
      <c r="AE137" s="1539"/>
      <c r="AF137" s="1539"/>
      <c r="AG137" s="1539"/>
      <c r="AH137" s="1539"/>
      <c r="AI137" s="1539"/>
      <c r="AJ137" s="1539"/>
      <c r="AK137" s="1539"/>
      <c r="AL137" s="1539"/>
      <c r="AM137" s="1539"/>
      <c r="AN137" s="1539"/>
      <c r="AO137" s="1539"/>
      <c r="AP137" s="1539"/>
      <c r="AQ137" s="1539"/>
      <c r="AR137" s="1539"/>
      <c r="AS137" s="1539"/>
    </row>
    <row r="138" spans="1:45" ht="15.75">
      <c r="A138" s="1152"/>
      <c r="B138" s="1152"/>
      <c r="C138" s="1152"/>
      <c r="D138" s="1498"/>
      <c r="E138" s="1498"/>
      <c r="F138" s="1498"/>
      <c r="G138" s="1498"/>
      <c r="H138" s="1498"/>
      <c r="I138" s="1123"/>
      <c r="N138" s="1152"/>
      <c r="O138" s="1152"/>
      <c r="P138" s="1152"/>
      <c r="Q138" s="1539"/>
      <c r="R138" s="1539"/>
      <c r="S138" s="1539"/>
      <c r="T138" s="1539"/>
      <c r="U138" s="1539"/>
      <c r="V138" s="1539"/>
      <c r="W138" s="1539"/>
      <c r="X138" s="1539"/>
      <c r="Y138" s="1539"/>
      <c r="Z138" s="1539"/>
      <c r="AA138" s="1539"/>
      <c r="AB138" s="1539"/>
      <c r="AC138" s="1539"/>
      <c r="AD138" s="1539"/>
      <c r="AE138" s="1539"/>
      <c r="AF138" s="1539"/>
      <c r="AG138" s="1539"/>
      <c r="AH138" s="1539"/>
      <c r="AI138" s="1539"/>
      <c r="AJ138" s="1539"/>
      <c r="AK138" s="1539"/>
      <c r="AL138" s="1539"/>
      <c r="AM138" s="1539"/>
      <c r="AN138" s="1539"/>
      <c r="AO138" s="1539"/>
      <c r="AP138" s="1539"/>
      <c r="AQ138" s="1539"/>
      <c r="AR138" s="1539"/>
      <c r="AS138" s="1539"/>
    </row>
    <row r="139" spans="1:45" ht="15.75">
      <c r="A139" s="1152"/>
      <c r="B139" s="1152"/>
      <c r="C139" s="1152"/>
      <c r="D139" s="1498"/>
      <c r="E139" s="1498"/>
      <c r="F139" s="1498"/>
      <c r="G139" s="1498"/>
      <c r="H139" s="1498"/>
      <c r="I139" s="1123"/>
      <c r="N139" s="1152"/>
      <c r="O139" s="1152"/>
      <c r="P139" s="1152"/>
      <c r="Q139" s="1539"/>
      <c r="R139" s="1539"/>
      <c r="S139" s="1539"/>
      <c r="T139" s="1539"/>
      <c r="U139" s="1539"/>
      <c r="V139" s="1539"/>
      <c r="W139" s="1539"/>
      <c r="X139" s="1539"/>
      <c r="Y139" s="1539"/>
      <c r="Z139" s="1539"/>
      <c r="AA139" s="1539"/>
      <c r="AB139" s="1539"/>
      <c r="AC139" s="1539"/>
      <c r="AD139" s="1539"/>
      <c r="AE139" s="1539"/>
      <c r="AF139" s="1539"/>
      <c r="AG139" s="1539"/>
      <c r="AH139" s="1539"/>
      <c r="AI139" s="1539"/>
      <c r="AJ139" s="1539"/>
      <c r="AK139" s="1539"/>
      <c r="AL139" s="1539"/>
      <c r="AM139" s="1539"/>
      <c r="AN139" s="1539"/>
      <c r="AO139" s="1539"/>
      <c r="AP139" s="1539"/>
      <c r="AQ139" s="1539"/>
      <c r="AR139" s="1539"/>
      <c r="AS139" s="1539"/>
    </row>
    <row r="140" spans="1:45" ht="15.75">
      <c r="A140" s="1152"/>
      <c r="B140" s="1152"/>
      <c r="C140" s="1152"/>
      <c r="D140" s="1498"/>
      <c r="E140" s="1498"/>
      <c r="F140" s="1498"/>
      <c r="G140" s="1498"/>
      <c r="H140" s="1498"/>
      <c r="I140" s="1123"/>
      <c r="N140" s="1152"/>
      <c r="O140" s="1152"/>
      <c r="P140" s="1152"/>
      <c r="Q140" s="1539"/>
      <c r="R140" s="1539"/>
      <c r="S140" s="1539"/>
      <c r="T140" s="1539"/>
      <c r="U140" s="1539"/>
      <c r="V140" s="1539"/>
      <c r="W140" s="1539"/>
      <c r="X140" s="1539"/>
      <c r="Y140" s="1539"/>
      <c r="Z140" s="1539"/>
      <c r="AA140" s="1539"/>
      <c r="AB140" s="1539"/>
      <c r="AC140" s="1539"/>
      <c r="AD140" s="1539"/>
      <c r="AE140" s="1539"/>
      <c r="AF140" s="1539"/>
      <c r="AG140" s="1539"/>
      <c r="AH140" s="1539"/>
      <c r="AI140" s="1539"/>
      <c r="AJ140" s="1539"/>
      <c r="AK140" s="1539"/>
      <c r="AL140" s="1539"/>
      <c r="AM140" s="1539"/>
      <c r="AN140" s="1539"/>
      <c r="AO140" s="1539"/>
      <c r="AP140" s="1539"/>
      <c r="AQ140" s="1539"/>
      <c r="AR140" s="1539"/>
      <c r="AS140" s="1539"/>
    </row>
    <row r="141" spans="1:45" ht="15.75">
      <c r="A141" s="1152"/>
      <c r="B141" s="1152"/>
      <c r="C141" s="1152"/>
      <c r="D141" s="1498"/>
      <c r="E141" s="1498"/>
      <c r="F141" s="1498"/>
      <c r="G141" s="1498"/>
      <c r="H141" s="1498"/>
      <c r="I141" s="1123"/>
      <c r="N141" s="1152"/>
      <c r="O141" s="1152"/>
      <c r="P141" s="1152"/>
      <c r="Q141" s="1539"/>
      <c r="R141" s="1539"/>
      <c r="S141" s="1539"/>
      <c r="T141" s="1539"/>
      <c r="U141" s="1539"/>
      <c r="V141" s="1539"/>
      <c r="W141" s="1539"/>
      <c r="X141" s="1539"/>
      <c r="Y141" s="1539"/>
      <c r="Z141" s="1539"/>
      <c r="AA141" s="1539"/>
      <c r="AB141" s="1539"/>
      <c r="AC141" s="1539"/>
      <c r="AD141" s="1539"/>
      <c r="AE141" s="1539"/>
      <c r="AF141" s="1539"/>
      <c r="AG141" s="1539"/>
      <c r="AH141" s="1539"/>
      <c r="AI141" s="1539"/>
      <c r="AJ141" s="1539"/>
      <c r="AK141" s="1539"/>
      <c r="AL141" s="1539"/>
      <c r="AM141" s="1539"/>
      <c r="AN141" s="1539"/>
      <c r="AO141" s="1539"/>
      <c r="AP141" s="1539"/>
      <c r="AQ141" s="1539"/>
      <c r="AR141" s="1539"/>
      <c r="AS141" s="1539"/>
    </row>
    <row r="142" spans="1:45" ht="15.75">
      <c r="A142" s="1152"/>
      <c r="B142" s="1152"/>
      <c r="C142" s="1152"/>
      <c r="D142" s="1498"/>
      <c r="E142" s="1498"/>
      <c r="F142" s="1498"/>
      <c r="G142" s="1498"/>
      <c r="H142" s="1498"/>
      <c r="I142" s="1123"/>
      <c r="N142" s="1152"/>
      <c r="O142" s="1152"/>
      <c r="P142" s="1152"/>
      <c r="Q142" s="1539"/>
      <c r="R142" s="1539"/>
      <c r="S142" s="1539"/>
      <c r="T142" s="1539"/>
      <c r="U142" s="1539"/>
      <c r="V142" s="1539"/>
      <c r="W142" s="1539"/>
      <c r="X142" s="1539"/>
      <c r="Y142" s="1539"/>
      <c r="Z142" s="1539"/>
      <c r="AA142" s="1539"/>
      <c r="AB142" s="1539"/>
      <c r="AC142" s="1539"/>
      <c r="AD142" s="1539"/>
      <c r="AE142" s="1539"/>
      <c r="AF142" s="1539"/>
      <c r="AG142" s="1539"/>
      <c r="AH142" s="1539"/>
      <c r="AI142" s="1539"/>
      <c r="AJ142" s="1539"/>
      <c r="AK142" s="1539"/>
      <c r="AL142" s="1539"/>
      <c r="AM142" s="1539"/>
      <c r="AN142" s="1539"/>
      <c r="AO142" s="1539"/>
      <c r="AP142" s="1539"/>
      <c r="AQ142" s="1539"/>
      <c r="AR142" s="1539"/>
      <c r="AS142" s="1539"/>
    </row>
    <row r="143" spans="1:45" ht="15.75">
      <c r="A143" s="1152"/>
      <c r="B143" s="1152"/>
      <c r="C143" s="1152"/>
      <c r="D143" s="1498"/>
      <c r="E143" s="1498"/>
      <c r="F143" s="1498"/>
      <c r="G143" s="1498"/>
      <c r="H143" s="1498"/>
      <c r="I143" s="1123"/>
      <c r="N143" s="1152"/>
      <c r="O143" s="1152"/>
      <c r="P143" s="1152"/>
      <c r="Q143" s="1539"/>
      <c r="R143" s="1539"/>
      <c r="S143" s="1539"/>
      <c r="T143" s="1539"/>
      <c r="U143" s="1539"/>
      <c r="V143" s="1539"/>
      <c r="W143" s="1539"/>
      <c r="X143" s="1539"/>
      <c r="Y143" s="1539"/>
      <c r="Z143" s="1539"/>
      <c r="AA143" s="1539"/>
      <c r="AB143" s="1539"/>
      <c r="AC143" s="1539"/>
      <c r="AD143" s="1539"/>
      <c r="AE143" s="1539"/>
      <c r="AF143" s="1539"/>
      <c r="AG143" s="1539"/>
      <c r="AH143" s="1539"/>
      <c r="AI143" s="1539"/>
      <c r="AJ143" s="1539"/>
      <c r="AK143" s="1539"/>
      <c r="AL143" s="1539"/>
      <c r="AM143" s="1539"/>
      <c r="AN143" s="1539"/>
      <c r="AO143" s="1539"/>
      <c r="AP143" s="1539"/>
      <c r="AQ143" s="1539"/>
      <c r="AR143" s="1539"/>
      <c r="AS143" s="1539"/>
    </row>
    <row r="144" spans="1:45" ht="15.75">
      <c r="A144" s="1152"/>
      <c r="B144" s="1152"/>
      <c r="C144" s="1152"/>
      <c r="D144" s="1498"/>
      <c r="E144" s="1498"/>
      <c r="F144" s="1498"/>
      <c r="G144" s="1498"/>
      <c r="H144" s="1498"/>
      <c r="I144" s="1123"/>
      <c r="N144" s="1152"/>
      <c r="O144" s="1152"/>
      <c r="P144" s="1152"/>
      <c r="Q144" s="1539"/>
      <c r="R144" s="1539"/>
      <c r="S144" s="1539"/>
      <c r="T144" s="1539"/>
      <c r="U144" s="1539"/>
      <c r="V144" s="1539"/>
      <c r="W144" s="1539"/>
      <c r="X144" s="1539"/>
      <c r="Y144" s="1539"/>
      <c r="Z144" s="1539"/>
      <c r="AA144" s="1539"/>
      <c r="AB144" s="1539"/>
      <c r="AC144" s="1539"/>
      <c r="AD144" s="1539"/>
      <c r="AE144" s="1539"/>
      <c r="AF144" s="1539"/>
      <c r="AG144" s="1539"/>
      <c r="AH144" s="1539"/>
      <c r="AI144" s="1539"/>
      <c r="AJ144" s="1539"/>
      <c r="AK144" s="1539"/>
      <c r="AL144" s="1539"/>
      <c r="AM144" s="1539"/>
      <c r="AN144" s="1539"/>
      <c r="AO144" s="1539"/>
      <c r="AP144" s="1539"/>
      <c r="AQ144" s="1539"/>
      <c r="AR144" s="1539"/>
      <c r="AS144" s="1539"/>
    </row>
    <row r="145" spans="1:45" ht="15.75">
      <c r="A145" s="1152"/>
      <c r="B145" s="1152"/>
      <c r="C145" s="1152"/>
      <c r="D145" s="1498"/>
      <c r="E145" s="1498"/>
      <c r="F145" s="1498"/>
      <c r="G145" s="1498"/>
      <c r="H145" s="1498"/>
      <c r="I145" s="1123"/>
      <c r="N145" s="1152"/>
      <c r="O145" s="1152"/>
      <c r="P145" s="1152"/>
      <c r="Q145" s="1539"/>
      <c r="R145" s="1539"/>
      <c r="S145" s="1539"/>
      <c r="T145" s="1539"/>
      <c r="U145" s="1539"/>
      <c r="V145" s="1539"/>
      <c r="W145" s="1539"/>
      <c r="X145" s="1539"/>
      <c r="Y145" s="1539"/>
      <c r="Z145" s="1539"/>
      <c r="AA145" s="1539"/>
      <c r="AB145" s="1539"/>
      <c r="AC145" s="1539"/>
      <c r="AD145" s="1539"/>
      <c r="AE145" s="1539"/>
      <c r="AF145" s="1539"/>
      <c r="AG145" s="1539"/>
      <c r="AH145" s="1539"/>
      <c r="AI145" s="1539"/>
      <c r="AJ145" s="1539"/>
      <c r="AK145" s="1539"/>
      <c r="AL145" s="1539"/>
      <c r="AM145" s="1539"/>
      <c r="AN145" s="1539"/>
      <c r="AO145" s="1539"/>
      <c r="AP145" s="1539"/>
      <c r="AQ145" s="1539"/>
      <c r="AR145" s="1539"/>
      <c r="AS145" s="1539"/>
    </row>
    <row r="146" spans="1:45" ht="15.75">
      <c r="A146" s="1152"/>
      <c r="B146" s="1152"/>
      <c r="C146" s="1152"/>
      <c r="D146" s="1498"/>
      <c r="E146" s="1498"/>
      <c r="F146" s="1498"/>
      <c r="G146" s="1498"/>
      <c r="H146" s="1498"/>
      <c r="I146" s="1123"/>
      <c r="N146" s="1152"/>
      <c r="O146" s="1152"/>
      <c r="P146" s="1152"/>
      <c r="Q146" s="1539"/>
      <c r="R146" s="1539"/>
      <c r="S146" s="1539"/>
      <c r="T146" s="1539"/>
      <c r="U146" s="1539"/>
      <c r="V146" s="1539"/>
      <c r="W146" s="1539"/>
      <c r="X146" s="1539"/>
      <c r="Y146" s="1539"/>
      <c r="Z146" s="1539"/>
      <c r="AA146" s="1539"/>
      <c r="AB146" s="1539"/>
      <c r="AC146" s="1539"/>
      <c r="AD146" s="1539"/>
      <c r="AE146" s="1539"/>
      <c r="AF146" s="1539"/>
      <c r="AG146" s="1539"/>
      <c r="AH146" s="1539"/>
      <c r="AI146" s="1539"/>
      <c r="AJ146" s="1539"/>
      <c r="AK146" s="1539"/>
      <c r="AL146" s="1539"/>
      <c r="AM146" s="1539"/>
      <c r="AN146" s="1539"/>
      <c r="AO146" s="1539"/>
      <c r="AP146" s="1539"/>
      <c r="AQ146" s="1539"/>
      <c r="AR146" s="1539"/>
      <c r="AS146" s="1539"/>
    </row>
    <row r="147" spans="1:45" ht="15.75">
      <c r="A147" s="1152"/>
      <c r="B147" s="1152"/>
      <c r="C147" s="1152"/>
      <c r="D147" s="1498"/>
      <c r="E147" s="1498"/>
      <c r="F147" s="1498"/>
      <c r="G147" s="1498"/>
      <c r="H147" s="1498"/>
      <c r="I147" s="1123"/>
      <c r="N147" s="1152"/>
      <c r="O147" s="1152"/>
      <c r="P147" s="1152"/>
      <c r="Q147" s="1539"/>
      <c r="R147" s="1539"/>
      <c r="S147" s="1539"/>
      <c r="T147" s="1539"/>
      <c r="U147" s="1539"/>
      <c r="V147" s="1539"/>
      <c r="W147" s="1539"/>
      <c r="X147" s="1539"/>
      <c r="Y147" s="1539"/>
      <c r="Z147" s="1539"/>
      <c r="AA147" s="1539"/>
      <c r="AB147" s="1539"/>
      <c r="AC147" s="1539"/>
      <c r="AD147" s="1539"/>
      <c r="AE147" s="1539"/>
      <c r="AF147" s="1539"/>
      <c r="AG147" s="1539"/>
      <c r="AH147" s="1539"/>
      <c r="AI147" s="1539"/>
      <c r="AJ147" s="1539"/>
      <c r="AK147" s="1539"/>
      <c r="AL147" s="1539"/>
      <c r="AM147" s="1539"/>
      <c r="AN147" s="1539"/>
      <c r="AO147" s="1539"/>
      <c r="AP147" s="1539"/>
      <c r="AQ147" s="1539"/>
      <c r="AR147" s="1539"/>
      <c r="AS147" s="1539"/>
    </row>
    <row r="148" spans="1:45" ht="15.75">
      <c r="A148" s="1152"/>
      <c r="B148" s="1152"/>
      <c r="C148" s="1152"/>
      <c r="D148" s="1498"/>
      <c r="E148" s="1498"/>
      <c r="F148" s="1498"/>
      <c r="G148" s="1498"/>
      <c r="H148" s="1498"/>
      <c r="I148" s="1123"/>
      <c r="N148" s="1152"/>
      <c r="O148" s="1152"/>
      <c r="P148" s="1152"/>
      <c r="Q148" s="1539"/>
      <c r="R148" s="1539"/>
      <c r="S148" s="1539"/>
      <c r="T148" s="1539"/>
      <c r="U148" s="1539"/>
      <c r="V148" s="1539"/>
      <c r="W148" s="1539"/>
      <c r="X148" s="1539"/>
      <c r="Y148" s="1539"/>
      <c r="Z148" s="1539"/>
      <c r="AA148" s="1539"/>
      <c r="AB148" s="1539"/>
      <c r="AC148" s="1539"/>
      <c r="AD148" s="1539"/>
      <c r="AE148" s="1539"/>
      <c r="AF148" s="1539"/>
      <c r="AG148" s="1539"/>
      <c r="AH148" s="1539"/>
      <c r="AI148" s="1539"/>
      <c r="AJ148" s="1539"/>
      <c r="AK148" s="1539"/>
      <c r="AL148" s="1539"/>
      <c r="AM148" s="1539"/>
      <c r="AN148" s="1539"/>
      <c r="AO148" s="1539"/>
      <c r="AP148" s="1539"/>
      <c r="AQ148" s="1539"/>
      <c r="AR148" s="1539"/>
      <c r="AS148" s="1539"/>
    </row>
    <row r="149" spans="1:45" ht="15.75">
      <c r="A149" s="1152"/>
      <c r="B149" s="1152"/>
      <c r="C149" s="1152"/>
      <c r="D149" s="1498"/>
      <c r="E149" s="1498"/>
      <c r="F149" s="1498"/>
      <c r="G149" s="1498"/>
      <c r="H149" s="1498"/>
      <c r="I149" s="1123"/>
      <c r="N149" s="1152"/>
      <c r="O149" s="1152"/>
      <c r="P149" s="1152"/>
      <c r="Q149" s="1539"/>
      <c r="R149" s="1539"/>
      <c r="S149" s="1539"/>
      <c r="T149" s="1539"/>
      <c r="U149" s="1539"/>
      <c r="V149" s="1539"/>
      <c r="W149" s="1539"/>
      <c r="X149" s="1539"/>
      <c r="Y149" s="1539"/>
      <c r="Z149" s="1539"/>
      <c r="AA149" s="1539"/>
      <c r="AB149" s="1539"/>
      <c r="AC149" s="1539"/>
      <c r="AD149" s="1539"/>
      <c r="AE149" s="1539"/>
      <c r="AF149" s="1539"/>
      <c r="AG149" s="1539"/>
      <c r="AH149" s="1539"/>
      <c r="AI149" s="1539"/>
      <c r="AJ149" s="1539"/>
      <c r="AK149" s="1539"/>
      <c r="AL149" s="1539"/>
      <c r="AM149" s="1539"/>
      <c r="AN149" s="1539"/>
      <c r="AO149" s="1539"/>
      <c r="AP149" s="1539"/>
      <c r="AQ149" s="1539"/>
      <c r="AR149" s="1539"/>
      <c r="AS149" s="1539"/>
    </row>
    <row r="150" spans="1:45" ht="15.75">
      <c r="A150" s="1152"/>
      <c r="B150" s="1152"/>
      <c r="C150" s="1152"/>
      <c r="D150" s="1498"/>
      <c r="E150" s="1498"/>
      <c r="F150" s="1498"/>
      <c r="G150" s="1498"/>
      <c r="H150" s="1498"/>
      <c r="I150" s="1123"/>
      <c r="N150" s="1152"/>
      <c r="O150" s="1152"/>
      <c r="P150" s="1152"/>
      <c r="Q150" s="1539"/>
      <c r="R150" s="1539"/>
      <c r="S150" s="1539"/>
      <c r="T150" s="1539"/>
      <c r="U150" s="1539"/>
      <c r="V150" s="1539"/>
      <c r="W150" s="1539"/>
      <c r="X150" s="1539"/>
      <c r="Y150" s="1539"/>
      <c r="Z150" s="1539"/>
      <c r="AA150" s="1539"/>
      <c r="AB150" s="1539"/>
      <c r="AC150" s="1539"/>
      <c r="AD150" s="1539"/>
      <c r="AE150" s="1539"/>
      <c r="AF150" s="1539"/>
      <c r="AG150" s="1539"/>
      <c r="AH150" s="1539"/>
      <c r="AI150" s="1539"/>
      <c r="AJ150" s="1539"/>
      <c r="AK150" s="1539"/>
      <c r="AL150" s="1539"/>
      <c r="AM150" s="1539"/>
      <c r="AN150" s="1539"/>
      <c r="AO150" s="1539"/>
      <c r="AP150" s="1539"/>
      <c r="AQ150" s="1539"/>
      <c r="AR150" s="1539"/>
      <c r="AS150" s="1539"/>
    </row>
    <row r="151" spans="1:45" ht="15.75">
      <c r="A151" s="1152"/>
      <c r="B151" s="1152"/>
      <c r="C151" s="1152"/>
      <c r="D151" s="1498"/>
      <c r="E151" s="1498"/>
      <c r="F151" s="1498"/>
      <c r="G151" s="1498"/>
      <c r="H151" s="1498"/>
      <c r="I151" s="1123"/>
      <c r="N151" s="1152"/>
      <c r="O151" s="1152"/>
      <c r="P151" s="1152"/>
      <c r="Q151" s="1539"/>
      <c r="R151" s="1539"/>
      <c r="S151" s="1539"/>
      <c r="T151" s="1539"/>
      <c r="U151" s="1539"/>
      <c r="V151" s="1539"/>
      <c r="W151" s="1539"/>
      <c r="X151" s="1539"/>
      <c r="Y151" s="1539"/>
      <c r="Z151" s="1539"/>
      <c r="AA151" s="1539"/>
      <c r="AB151" s="1539"/>
      <c r="AC151" s="1539"/>
      <c r="AD151" s="1539"/>
      <c r="AE151" s="1539"/>
      <c r="AF151" s="1539"/>
      <c r="AG151" s="1539"/>
      <c r="AH151" s="1539"/>
      <c r="AI151" s="1539"/>
      <c r="AJ151" s="1539"/>
      <c r="AK151" s="1539"/>
      <c r="AL151" s="1539"/>
      <c r="AM151" s="1539"/>
      <c r="AN151" s="1539"/>
      <c r="AO151" s="1539"/>
      <c r="AP151" s="1539"/>
      <c r="AQ151" s="1539"/>
      <c r="AR151" s="1539"/>
      <c r="AS151" s="1539"/>
    </row>
    <row r="152" spans="1:45" ht="19.5" customHeight="1">
      <c r="A152" s="1152"/>
      <c r="B152" s="1152"/>
      <c r="C152" s="1152"/>
      <c r="D152" s="1498"/>
      <c r="E152" s="1498"/>
      <c r="F152" s="1498"/>
      <c r="G152" s="1498"/>
      <c r="H152" s="1498"/>
      <c r="I152" s="1123"/>
      <c r="N152" s="1539"/>
      <c r="O152" s="1539"/>
      <c r="P152" s="1539"/>
      <c r="Q152" s="1539"/>
      <c r="R152" s="1539"/>
      <c r="S152" s="1539"/>
      <c r="T152" s="1539"/>
      <c r="U152" s="1539"/>
      <c r="V152" s="1539"/>
      <c r="W152" s="1539"/>
      <c r="X152" s="1539"/>
      <c r="Y152" s="1539"/>
      <c r="Z152" s="1539"/>
      <c r="AA152" s="1539"/>
      <c r="AB152" s="1539"/>
      <c r="AC152" s="1539"/>
      <c r="AD152" s="1539"/>
      <c r="AE152" s="1539"/>
      <c r="AF152" s="1539"/>
      <c r="AG152" s="1539"/>
      <c r="AH152" s="1539"/>
      <c r="AI152" s="1539"/>
      <c r="AJ152" s="1539"/>
      <c r="AK152" s="1539"/>
      <c r="AL152" s="1539"/>
      <c r="AM152" s="1539"/>
      <c r="AN152" s="1539"/>
      <c r="AO152" s="1539"/>
      <c r="AP152" s="1539"/>
      <c r="AQ152" s="1539"/>
      <c r="AR152" s="1539"/>
      <c r="AS152" s="1539"/>
    </row>
    <row r="153" spans="1:45" ht="19.5" customHeight="1">
      <c r="A153" s="1152"/>
      <c r="B153" s="1152"/>
      <c r="C153" s="1152"/>
      <c r="D153" s="1498"/>
      <c r="E153" s="1498"/>
      <c r="F153" s="1498"/>
      <c r="G153" s="1498"/>
      <c r="H153" s="1498"/>
      <c r="I153" s="1123"/>
      <c r="N153" s="1539"/>
      <c r="O153" s="1539"/>
      <c r="P153" s="1539"/>
      <c r="Q153" s="1539"/>
      <c r="R153" s="1539"/>
      <c r="S153" s="1539"/>
      <c r="T153" s="1539"/>
      <c r="U153" s="1539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39"/>
      <c r="AK153" s="1539"/>
      <c r="AL153" s="1539"/>
      <c r="AM153" s="1539"/>
      <c r="AN153" s="1539"/>
      <c r="AO153" s="1539"/>
      <c r="AP153" s="1539"/>
      <c r="AQ153" s="1539"/>
      <c r="AR153" s="1539"/>
      <c r="AS153" s="1539"/>
    </row>
    <row r="154" spans="1:45" ht="19.5" customHeight="1">
      <c r="A154" s="1152"/>
      <c r="B154" s="1152"/>
      <c r="C154" s="1152"/>
      <c r="D154" s="1498"/>
      <c r="E154" s="1498"/>
      <c r="F154" s="1498"/>
      <c r="G154" s="1498"/>
      <c r="H154" s="1498"/>
      <c r="I154" s="1123"/>
      <c r="N154" s="1539"/>
      <c r="O154" s="1539"/>
      <c r="P154" s="1539"/>
      <c r="Q154" s="1539"/>
      <c r="R154" s="1539"/>
      <c r="S154" s="1539"/>
      <c r="T154" s="1539"/>
      <c r="U154" s="1539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39"/>
      <c r="AK154" s="1539"/>
      <c r="AL154" s="1539"/>
      <c r="AM154" s="1539"/>
      <c r="AN154" s="1539"/>
      <c r="AO154" s="1539"/>
      <c r="AP154" s="1539"/>
      <c r="AQ154" s="1539"/>
      <c r="AR154" s="1539"/>
      <c r="AS154" s="1539"/>
    </row>
    <row r="155" spans="1:45" ht="19.5" customHeight="1">
      <c r="A155" s="1152"/>
      <c r="B155" s="1152"/>
      <c r="C155" s="1152"/>
      <c r="D155" s="1498"/>
      <c r="E155" s="1498"/>
      <c r="F155" s="1498"/>
      <c r="G155" s="1498"/>
      <c r="H155" s="1498"/>
      <c r="I155" s="1123"/>
      <c r="N155" s="1539"/>
      <c r="O155" s="1539"/>
      <c r="P155" s="1539"/>
      <c r="Q155" s="1539"/>
      <c r="R155" s="1539"/>
      <c r="S155" s="1539"/>
      <c r="T155" s="1539"/>
      <c r="U155" s="1539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39"/>
      <c r="AK155" s="1539"/>
      <c r="AL155" s="1539"/>
      <c r="AM155" s="1539"/>
      <c r="AN155" s="1539"/>
      <c r="AO155" s="1539"/>
      <c r="AP155" s="1539"/>
      <c r="AQ155" s="1539"/>
      <c r="AR155" s="1539"/>
      <c r="AS155" s="1539"/>
    </row>
    <row r="156" spans="1:45" ht="19.5" customHeight="1">
      <c r="A156" s="1152"/>
      <c r="B156" s="1152"/>
      <c r="C156" s="1152"/>
      <c r="D156" s="1498"/>
      <c r="E156" s="1498"/>
      <c r="F156" s="1498"/>
      <c r="G156" s="1498"/>
      <c r="H156" s="1498"/>
      <c r="I156" s="1123"/>
      <c r="N156" s="1539"/>
      <c r="O156" s="1539"/>
      <c r="P156" s="1539"/>
      <c r="Q156" s="1539"/>
      <c r="R156" s="1539"/>
      <c r="S156" s="1539"/>
      <c r="T156" s="1539"/>
      <c r="U156" s="1539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39"/>
      <c r="AK156" s="1539"/>
      <c r="AL156" s="1539"/>
      <c r="AM156" s="1539"/>
      <c r="AN156" s="1539"/>
      <c r="AO156" s="1539"/>
      <c r="AP156" s="1539"/>
      <c r="AQ156" s="1539"/>
      <c r="AR156" s="1539"/>
      <c r="AS156" s="1539"/>
    </row>
    <row r="157" spans="1:45" ht="19.5" customHeight="1">
      <c r="A157" s="1152"/>
      <c r="B157" s="1152"/>
      <c r="C157" s="1152"/>
      <c r="D157" s="1498"/>
      <c r="E157" s="1498"/>
      <c r="F157" s="1498"/>
      <c r="G157" s="1498"/>
      <c r="H157" s="1498"/>
      <c r="I157" s="1123"/>
      <c r="N157" s="1539"/>
      <c r="O157" s="1539"/>
      <c r="P157" s="1539"/>
      <c r="Q157" s="1539"/>
      <c r="R157" s="1539"/>
      <c r="S157" s="1539"/>
      <c r="T157" s="1539"/>
      <c r="U157" s="1539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39"/>
      <c r="AK157" s="1539"/>
      <c r="AL157" s="1539"/>
      <c r="AM157" s="1539"/>
      <c r="AN157" s="1539"/>
      <c r="AO157" s="1539"/>
      <c r="AP157" s="1539"/>
      <c r="AQ157" s="1539"/>
      <c r="AR157" s="1539"/>
      <c r="AS157" s="1539"/>
    </row>
    <row r="158" spans="1:45" ht="19.5" customHeight="1">
      <c r="A158" s="1152"/>
      <c r="B158" s="1152"/>
      <c r="C158" s="1152"/>
      <c r="D158" s="1498"/>
      <c r="E158" s="1498"/>
      <c r="F158" s="1498"/>
      <c r="G158" s="1498"/>
      <c r="H158" s="1498"/>
      <c r="I158" s="1123"/>
      <c r="N158" s="1539"/>
      <c r="O158" s="1539"/>
      <c r="P158" s="1539"/>
      <c r="Q158" s="1539"/>
      <c r="R158" s="1539"/>
      <c r="S158" s="1539"/>
      <c r="T158" s="1539"/>
      <c r="U158" s="1539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39"/>
      <c r="AK158" s="1539"/>
      <c r="AL158" s="1539"/>
      <c r="AM158" s="1539"/>
      <c r="AN158" s="1539"/>
      <c r="AO158" s="1539"/>
      <c r="AP158" s="1539"/>
      <c r="AQ158" s="1539"/>
      <c r="AR158" s="1539"/>
      <c r="AS158" s="1539"/>
    </row>
    <row r="159" spans="1:45" ht="19.5" customHeight="1">
      <c r="A159" s="1152"/>
      <c r="B159" s="1152"/>
      <c r="C159" s="1152"/>
      <c r="D159" s="1498"/>
      <c r="E159" s="1498"/>
      <c r="F159" s="1498"/>
      <c r="G159" s="1498"/>
      <c r="H159" s="1498"/>
      <c r="I159" s="1123"/>
      <c r="N159" s="1539"/>
      <c r="O159" s="1539"/>
      <c r="P159" s="1539"/>
      <c r="Q159" s="1539"/>
      <c r="R159" s="1539"/>
      <c r="S159" s="1539"/>
      <c r="T159" s="1539"/>
      <c r="U159" s="1539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39"/>
      <c r="AK159" s="1539"/>
      <c r="AL159" s="1539"/>
      <c r="AM159" s="1539"/>
      <c r="AN159" s="1539"/>
      <c r="AO159" s="1539"/>
      <c r="AP159" s="1539"/>
      <c r="AQ159" s="1539"/>
      <c r="AR159" s="1539"/>
      <c r="AS159" s="1539"/>
    </row>
    <row r="160" spans="1:45" ht="19.5" customHeight="1">
      <c r="A160" s="1152"/>
      <c r="B160" s="1152"/>
      <c r="C160" s="1152"/>
      <c r="D160" s="1498"/>
      <c r="E160" s="1498"/>
      <c r="F160" s="1498"/>
      <c r="G160" s="1498"/>
      <c r="H160" s="1498"/>
      <c r="I160" s="1123"/>
      <c r="N160" s="1539"/>
      <c r="O160" s="1539"/>
      <c r="P160" s="1539"/>
      <c r="Q160" s="1539"/>
      <c r="R160" s="1539"/>
      <c r="S160" s="1539"/>
      <c r="T160" s="1539"/>
      <c r="U160" s="1539"/>
      <c r="V160" s="1539"/>
      <c r="W160" s="1539"/>
      <c r="X160" s="1539"/>
      <c r="Y160" s="1539"/>
      <c r="Z160" s="1539"/>
      <c r="AA160" s="1539"/>
      <c r="AB160" s="1539"/>
      <c r="AC160" s="1539"/>
      <c r="AD160" s="1539"/>
      <c r="AE160" s="1539"/>
      <c r="AF160" s="1539"/>
      <c r="AG160" s="1539"/>
      <c r="AH160" s="1539"/>
      <c r="AI160" s="1539"/>
      <c r="AJ160" s="1539"/>
      <c r="AK160" s="1539"/>
      <c r="AL160" s="1539"/>
      <c r="AM160" s="1539"/>
      <c r="AN160" s="1539"/>
      <c r="AO160" s="1539"/>
      <c r="AP160" s="1539"/>
      <c r="AQ160" s="1539"/>
      <c r="AR160" s="1539"/>
      <c r="AS160" s="1539"/>
    </row>
    <row r="161" spans="1:45" ht="19.5" customHeight="1">
      <c r="A161" s="1152"/>
      <c r="B161" s="1152"/>
      <c r="C161" s="1152"/>
      <c r="D161" s="1498"/>
      <c r="E161" s="1498"/>
      <c r="F161" s="1498"/>
      <c r="G161" s="1498"/>
      <c r="H161" s="1498"/>
      <c r="I161" s="1123"/>
      <c r="N161" s="1539"/>
      <c r="O161" s="1539"/>
      <c r="P161" s="1539"/>
      <c r="Q161" s="1539"/>
      <c r="R161" s="1539"/>
      <c r="S161" s="1539"/>
      <c r="T161" s="1539"/>
      <c r="U161" s="1539"/>
      <c r="V161" s="1539"/>
      <c r="W161" s="1539"/>
      <c r="X161" s="1539"/>
      <c r="Y161" s="1539"/>
      <c r="Z161" s="1539"/>
      <c r="AA161" s="1539"/>
      <c r="AB161" s="1539"/>
      <c r="AC161" s="1539"/>
      <c r="AD161" s="1539"/>
      <c r="AE161" s="1539"/>
      <c r="AF161" s="1539"/>
      <c r="AG161" s="1539"/>
      <c r="AH161" s="1539"/>
      <c r="AI161" s="1539"/>
      <c r="AJ161" s="1539"/>
      <c r="AK161" s="1539"/>
      <c r="AL161" s="1539"/>
      <c r="AM161" s="1539"/>
      <c r="AN161" s="1539"/>
      <c r="AO161" s="1539"/>
      <c r="AP161" s="1539"/>
      <c r="AQ161" s="1539"/>
      <c r="AR161" s="1539"/>
      <c r="AS161" s="1539"/>
    </row>
    <row r="162" spans="1:45" ht="19.5" customHeight="1">
      <c r="A162" s="1152"/>
      <c r="B162" s="1152"/>
      <c r="C162" s="1152"/>
      <c r="D162" s="1498"/>
      <c r="E162" s="1498"/>
      <c r="F162" s="1498"/>
      <c r="G162" s="1498"/>
      <c r="H162" s="1498"/>
      <c r="I162" s="1123"/>
      <c r="N162" s="1539"/>
      <c r="O162" s="1539"/>
      <c r="P162" s="1539"/>
      <c r="Q162" s="1539"/>
      <c r="R162" s="1539"/>
      <c r="S162" s="1539"/>
      <c r="T162" s="1539"/>
      <c r="U162" s="1539"/>
      <c r="V162" s="1539"/>
      <c r="W162" s="1539"/>
      <c r="X162" s="1539"/>
      <c r="Y162" s="1539"/>
      <c r="Z162" s="1539"/>
      <c r="AA162" s="1539"/>
      <c r="AB162" s="1539"/>
      <c r="AC162" s="1539"/>
      <c r="AD162" s="1539"/>
      <c r="AE162" s="1539"/>
      <c r="AF162" s="1539"/>
      <c r="AG162" s="1539"/>
      <c r="AH162" s="1539"/>
      <c r="AI162" s="1539"/>
      <c r="AJ162" s="1539"/>
      <c r="AK162" s="1539"/>
      <c r="AL162" s="1539"/>
      <c r="AM162" s="1539"/>
      <c r="AN162" s="1539"/>
      <c r="AO162" s="1539"/>
      <c r="AP162" s="1539"/>
      <c r="AQ162" s="1539"/>
      <c r="AR162" s="1539"/>
      <c r="AS162" s="1539"/>
    </row>
    <row r="163" spans="1:45" ht="19.5" customHeight="1">
      <c r="A163" s="1152"/>
      <c r="B163" s="1152"/>
      <c r="C163" s="1152"/>
      <c r="D163" s="1498"/>
      <c r="E163" s="1498"/>
      <c r="F163" s="1498"/>
      <c r="G163" s="1498"/>
      <c r="H163" s="1498"/>
      <c r="I163" s="1123"/>
      <c r="N163" s="1539"/>
      <c r="O163" s="1539"/>
      <c r="P163" s="1539"/>
      <c r="Q163" s="1539"/>
      <c r="R163" s="1539"/>
      <c r="S163" s="1539"/>
      <c r="T163" s="1539"/>
      <c r="U163" s="1539"/>
      <c r="V163" s="1539"/>
      <c r="W163" s="1539"/>
      <c r="X163" s="1539"/>
      <c r="Y163" s="1539"/>
      <c r="Z163" s="1539"/>
      <c r="AA163" s="1539"/>
      <c r="AB163" s="1539"/>
      <c r="AC163" s="1539"/>
      <c r="AD163" s="1539"/>
      <c r="AE163" s="1539"/>
      <c r="AF163" s="1539"/>
      <c r="AG163" s="1539"/>
      <c r="AH163" s="1539"/>
      <c r="AI163" s="1539"/>
      <c r="AJ163" s="1539"/>
      <c r="AK163" s="1539"/>
      <c r="AL163" s="1539"/>
      <c r="AM163" s="1539"/>
      <c r="AN163" s="1539"/>
      <c r="AO163" s="1539"/>
      <c r="AP163" s="1539"/>
      <c r="AQ163" s="1539"/>
      <c r="AR163" s="1539"/>
      <c r="AS163" s="1539"/>
    </row>
    <row r="164" spans="1:45" ht="19.5" customHeight="1">
      <c r="A164" s="1152"/>
      <c r="B164" s="1152"/>
      <c r="C164" s="1152"/>
      <c r="D164" s="1498"/>
      <c r="E164" s="1498"/>
      <c r="F164" s="1498"/>
      <c r="G164" s="1498"/>
      <c r="H164" s="1498"/>
      <c r="I164" s="1123"/>
      <c r="N164" s="1539"/>
      <c r="O164" s="1539"/>
      <c r="P164" s="1539"/>
      <c r="Q164" s="1539"/>
      <c r="R164" s="1539"/>
      <c r="S164" s="1539"/>
      <c r="T164" s="1539"/>
      <c r="U164" s="1539"/>
      <c r="V164" s="1539"/>
      <c r="W164" s="1539"/>
      <c r="X164" s="1539"/>
      <c r="Y164" s="1539"/>
      <c r="Z164" s="1539"/>
      <c r="AA164" s="1539"/>
      <c r="AB164" s="1539"/>
      <c r="AC164" s="1539"/>
      <c r="AD164" s="1539"/>
      <c r="AE164" s="1539"/>
      <c r="AF164" s="1539"/>
      <c r="AG164" s="1539"/>
      <c r="AH164" s="1539"/>
      <c r="AI164" s="1539"/>
      <c r="AJ164" s="1539"/>
      <c r="AK164" s="1539"/>
      <c r="AL164" s="1539"/>
      <c r="AM164" s="1539"/>
      <c r="AN164" s="1539"/>
      <c r="AO164" s="1539"/>
      <c r="AP164" s="1539"/>
      <c r="AQ164" s="1539"/>
      <c r="AR164" s="1539"/>
      <c r="AS164" s="1539"/>
    </row>
    <row r="165" spans="1:45" ht="19.5" customHeight="1">
      <c r="A165" s="1152"/>
      <c r="B165" s="1152"/>
      <c r="C165" s="1152"/>
      <c r="D165" s="1498"/>
      <c r="E165" s="1498"/>
      <c r="F165" s="1498"/>
      <c r="G165" s="1498"/>
      <c r="H165" s="1498"/>
      <c r="I165" s="1123"/>
      <c r="N165" s="1539"/>
      <c r="O165" s="1539"/>
      <c r="P165" s="1539"/>
      <c r="Q165" s="1539"/>
      <c r="R165" s="1539"/>
      <c r="S165" s="1539"/>
      <c r="T165" s="1539"/>
      <c r="U165" s="1539"/>
      <c r="V165" s="1539"/>
      <c r="W165" s="1539"/>
      <c r="X165" s="1539"/>
      <c r="Y165" s="1539"/>
      <c r="Z165" s="1539"/>
      <c r="AA165" s="1539"/>
      <c r="AB165" s="1539"/>
      <c r="AC165" s="1539"/>
      <c r="AD165" s="1539"/>
      <c r="AE165" s="1539"/>
      <c r="AF165" s="1539"/>
      <c r="AG165" s="1539"/>
      <c r="AH165" s="1539"/>
      <c r="AI165" s="1539"/>
      <c r="AJ165" s="1539"/>
      <c r="AK165" s="1539"/>
      <c r="AL165" s="1539"/>
      <c r="AM165" s="1539"/>
      <c r="AN165" s="1539"/>
      <c r="AO165" s="1539"/>
      <c r="AP165" s="1539"/>
      <c r="AQ165" s="1539"/>
      <c r="AR165" s="1539"/>
      <c r="AS165" s="1539"/>
    </row>
    <row r="166" spans="1:45" ht="19.5" customHeight="1">
      <c r="A166" s="1152"/>
      <c r="B166" s="1152"/>
      <c r="C166" s="1152"/>
      <c r="D166" s="1498"/>
      <c r="E166" s="1498"/>
      <c r="F166" s="1498"/>
      <c r="G166" s="1498"/>
      <c r="H166" s="1498"/>
      <c r="I166" s="1123"/>
      <c r="N166" s="1539"/>
      <c r="O166" s="1539"/>
      <c r="P166" s="1539"/>
      <c r="Q166" s="1539"/>
      <c r="R166" s="1539"/>
      <c r="S166" s="1539"/>
      <c r="T166" s="1539"/>
      <c r="U166" s="1539"/>
      <c r="V166" s="1539"/>
      <c r="W166" s="1539"/>
      <c r="X166" s="1539"/>
      <c r="Y166" s="1539"/>
      <c r="Z166" s="1539"/>
      <c r="AA166" s="1539"/>
      <c r="AB166" s="1539"/>
      <c r="AC166" s="1539"/>
      <c r="AD166" s="1539"/>
      <c r="AE166" s="1539"/>
      <c r="AF166" s="1539"/>
      <c r="AG166" s="1539"/>
      <c r="AH166" s="1539"/>
      <c r="AI166" s="1539"/>
      <c r="AJ166" s="1539"/>
      <c r="AK166" s="1539"/>
      <c r="AL166" s="1539"/>
      <c r="AM166" s="1539"/>
      <c r="AN166" s="1539"/>
      <c r="AO166" s="1539"/>
      <c r="AP166" s="1539"/>
      <c r="AQ166" s="1539"/>
      <c r="AR166" s="1539"/>
      <c r="AS166" s="1539"/>
    </row>
    <row r="167" spans="1:45" ht="19.5" customHeight="1">
      <c r="A167" s="1152"/>
      <c r="B167" s="1152"/>
      <c r="C167" s="1152"/>
      <c r="D167" s="1498"/>
      <c r="E167" s="1498"/>
      <c r="F167" s="1498"/>
      <c r="G167" s="1498"/>
      <c r="H167" s="1498"/>
      <c r="I167" s="1123"/>
      <c r="N167" s="1539"/>
      <c r="O167" s="1539"/>
      <c r="P167" s="1539"/>
      <c r="Q167" s="1539"/>
      <c r="R167" s="1539"/>
      <c r="S167" s="1539"/>
      <c r="T167" s="1539"/>
      <c r="U167" s="1539"/>
      <c r="V167" s="1539"/>
      <c r="W167" s="1539"/>
      <c r="X167" s="1539"/>
      <c r="Y167" s="1539"/>
      <c r="Z167" s="1539"/>
      <c r="AA167" s="1539"/>
      <c r="AB167" s="1539"/>
      <c r="AC167" s="1539"/>
      <c r="AD167" s="1539"/>
      <c r="AE167" s="1539"/>
      <c r="AF167" s="1539"/>
      <c r="AG167" s="1539"/>
      <c r="AH167" s="1539"/>
      <c r="AI167" s="1539"/>
      <c r="AJ167" s="1539"/>
      <c r="AK167" s="1539"/>
      <c r="AL167" s="1539"/>
      <c r="AM167" s="1539"/>
      <c r="AN167" s="1539"/>
      <c r="AO167" s="1539"/>
      <c r="AP167" s="1539"/>
      <c r="AQ167" s="1539"/>
      <c r="AR167" s="1539"/>
      <c r="AS167" s="1539"/>
    </row>
    <row r="168" spans="1:45" ht="19.5" customHeight="1">
      <c r="A168" s="1152"/>
      <c r="B168" s="1152"/>
      <c r="C168" s="1152"/>
      <c r="D168" s="1498"/>
      <c r="E168" s="1498"/>
      <c r="F168" s="1498"/>
      <c r="G168" s="1498"/>
      <c r="H168" s="1498"/>
      <c r="I168" s="1123"/>
      <c r="N168" s="1539"/>
      <c r="O168" s="1539"/>
      <c r="P168" s="1539"/>
      <c r="Q168" s="1539"/>
      <c r="R168" s="1539"/>
      <c r="S168" s="1539"/>
      <c r="T168" s="1539"/>
      <c r="U168" s="1539"/>
      <c r="V168" s="1539"/>
      <c r="W168" s="1539"/>
      <c r="X168" s="1539"/>
      <c r="Y168" s="1539"/>
      <c r="Z168" s="1539"/>
      <c r="AA168" s="1539"/>
      <c r="AB168" s="1539"/>
      <c r="AC168" s="1539"/>
      <c r="AD168" s="1539"/>
      <c r="AE168" s="1539"/>
      <c r="AF168" s="1539"/>
      <c r="AG168" s="1539"/>
      <c r="AH168" s="1539"/>
      <c r="AI168" s="1539"/>
      <c r="AJ168" s="1539"/>
      <c r="AK168" s="1539"/>
      <c r="AL168" s="1539"/>
      <c r="AM168" s="1539"/>
      <c r="AN168" s="1539"/>
      <c r="AO168" s="1539"/>
      <c r="AP168" s="1539"/>
      <c r="AQ168" s="1539"/>
      <c r="AR168" s="1539"/>
      <c r="AS168" s="1539"/>
    </row>
    <row r="169" spans="1:45" ht="19.5" customHeight="1">
      <c r="A169" s="1152"/>
      <c r="B169" s="1152"/>
      <c r="C169" s="1152"/>
      <c r="D169" s="1498"/>
      <c r="E169" s="1498"/>
      <c r="F169" s="1498"/>
      <c r="G169" s="1498"/>
      <c r="H169" s="1498"/>
      <c r="I169" s="1123"/>
      <c r="N169" s="1539"/>
      <c r="O169" s="1539"/>
      <c r="P169" s="1539"/>
      <c r="Q169" s="1539"/>
      <c r="R169" s="1539"/>
      <c r="S169" s="1539"/>
      <c r="T169" s="1539"/>
      <c r="U169" s="1539"/>
      <c r="V169" s="1539"/>
      <c r="W169" s="1539"/>
      <c r="X169" s="1539"/>
      <c r="Y169" s="1539"/>
      <c r="Z169" s="1539"/>
      <c r="AA169" s="1539"/>
      <c r="AB169" s="1539"/>
      <c r="AC169" s="1539"/>
      <c r="AD169" s="1539"/>
      <c r="AE169" s="1539"/>
      <c r="AF169" s="1539"/>
      <c r="AG169" s="1539"/>
      <c r="AH169" s="1539"/>
      <c r="AI169" s="1539"/>
      <c r="AJ169" s="1539"/>
      <c r="AK169" s="1539"/>
      <c r="AL169" s="1539"/>
      <c r="AM169" s="1539"/>
      <c r="AN169" s="1539"/>
      <c r="AO169" s="1539"/>
      <c r="AP169" s="1539"/>
      <c r="AQ169" s="1539"/>
      <c r="AR169" s="1539"/>
      <c r="AS169" s="1539"/>
    </row>
    <row r="170" spans="1:9" ht="19.5" customHeight="1">
      <c r="A170" s="1152"/>
      <c r="B170" s="1152"/>
      <c r="C170" s="1152"/>
      <c r="D170" s="1498"/>
      <c r="E170" s="1498"/>
      <c r="F170" s="1498"/>
      <c r="G170" s="1498"/>
      <c r="H170" s="1498"/>
      <c r="I170" s="1123"/>
    </row>
    <row r="171" spans="1:9" ht="19.5" customHeight="1">
      <c r="A171" s="1152"/>
      <c r="B171" s="1152"/>
      <c r="C171" s="1152"/>
      <c r="D171" s="1498"/>
      <c r="E171" s="1498"/>
      <c r="F171" s="1498"/>
      <c r="G171" s="1498"/>
      <c r="H171" s="1498"/>
      <c r="I171" s="1123"/>
    </row>
    <row r="172" spans="1:9" ht="19.5" customHeight="1">
      <c r="A172" s="1152"/>
      <c r="B172" s="1152"/>
      <c r="C172" s="1152"/>
      <c r="D172" s="1498"/>
      <c r="E172" s="1498"/>
      <c r="F172" s="1498"/>
      <c r="G172" s="1498"/>
      <c r="H172" s="1498"/>
      <c r="I172" s="1123"/>
    </row>
    <row r="173" spans="1:9" ht="19.5" customHeight="1">
      <c r="A173" s="1152"/>
      <c r="B173" s="1152"/>
      <c r="C173" s="1152"/>
      <c r="D173" s="1498"/>
      <c r="E173" s="1498"/>
      <c r="F173" s="1498"/>
      <c r="G173" s="1498"/>
      <c r="H173" s="1498"/>
      <c r="I173" s="1123"/>
    </row>
    <row r="174" spans="1:8" ht="19.5" customHeight="1">
      <c r="A174" s="1539"/>
      <c r="B174" s="1592"/>
      <c r="C174" s="1539"/>
      <c r="D174" s="1582"/>
      <c r="E174" s="1582"/>
      <c r="F174" s="1582"/>
      <c r="G174" s="1582"/>
      <c r="H174" s="1582"/>
    </row>
    <row r="175" spans="1:8" ht="19.5" customHeight="1">
      <c r="A175" s="1539"/>
      <c r="B175" s="1592"/>
      <c r="C175" s="1539"/>
      <c r="D175" s="1582"/>
      <c r="E175" s="1582"/>
      <c r="F175" s="1582"/>
      <c r="G175" s="1582"/>
      <c r="H175" s="1582"/>
    </row>
    <row r="176" spans="1:8" ht="19.5" customHeight="1">
      <c r="A176" s="1539"/>
      <c r="B176" s="1592"/>
      <c r="C176" s="1539"/>
      <c r="D176" s="1582"/>
      <c r="E176" s="1582"/>
      <c r="F176" s="1582"/>
      <c r="G176" s="1582"/>
      <c r="H176" s="1582"/>
    </row>
    <row r="177" spans="1:8" ht="19.5" customHeight="1">
      <c r="A177" s="1539"/>
      <c r="B177" s="1592"/>
      <c r="C177" s="1539"/>
      <c r="D177" s="1582"/>
      <c r="E177" s="1582"/>
      <c r="F177" s="1582"/>
      <c r="G177" s="1582"/>
      <c r="H177" s="1582"/>
    </row>
    <row r="178" spans="1:8" ht="19.5" customHeight="1">
      <c r="A178" s="1539"/>
      <c r="B178" s="1592"/>
      <c r="C178" s="1539"/>
      <c r="D178" s="1582"/>
      <c r="E178" s="1582"/>
      <c r="F178" s="1582"/>
      <c r="G178" s="1582"/>
      <c r="H178" s="1582"/>
    </row>
    <row r="179" spans="1:8" ht="19.5" customHeight="1">
      <c r="A179" s="1539"/>
      <c r="B179" s="1592"/>
      <c r="C179" s="1539"/>
      <c r="D179" s="1582"/>
      <c r="E179" s="1582"/>
      <c r="F179" s="1582"/>
      <c r="G179" s="1582"/>
      <c r="H179" s="1582"/>
    </row>
    <row r="180" spans="1:8" ht="19.5" customHeight="1">
      <c r="A180" s="1539"/>
      <c r="B180" s="1592"/>
      <c r="C180" s="1539"/>
      <c r="D180" s="1582"/>
      <c r="E180" s="1582"/>
      <c r="F180" s="1582"/>
      <c r="G180" s="1582"/>
      <c r="H180" s="1582"/>
    </row>
    <row r="181" spans="1:8" ht="19.5" customHeight="1">
      <c r="A181" s="1539"/>
      <c r="B181" s="1592"/>
      <c r="C181" s="1539"/>
      <c r="D181" s="1582"/>
      <c r="E181" s="1582"/>
      <c r="F181" s="1582"/>
      <c r="G181" s="1582"/>
      <c r="H181" s="1582"/>
    </row>
    <row r="182" spans="1:8" ht="19.5" customHeight="1">
      <c r="A182" s="1539"/>
      <c r="B182" s="1592"/>
      <c r="C182" s="1539"/>
      <c r="D182" s="1582"/>
      <c r="E182" s="1582"/>
      <c r="F182" s="1582"/>
      <c r="G182" s="1582"/>
      <c r="H182" s="1582"/>
    </row>
    <row r="183" spans="1:8" ht="19.5" customHeight="1">
      <c r="A183" s="1539"/>
      <c r="B183" s="1592"/>
      <c r="C183" s="1539"/>
      <c r="D183" s="1582"/>
      <c r="E183" s="1582"/>
      <c r="F183" s="1582"/>
      <c r="G183" s="1582"/>
      <c r="H183" s="1582"/>
    </row>
    <row r="184" spans="1:8" ht="19.5" customHeight="1">
      <c r="A184" s="1539"/>
      <c r="B184" s="1592"/>
      <c r="C184" s="1539"/>
      <c r="D184" s="1582"/>
      <c r="E184" s="1582"/>
      <c r="F184" s="1582"/>
      <c r="G184" s="1582"/>
      <c r="H184" s="1582"/>
    </row>
    <row r="185" spans="1:8" ht="19.5" customHeight="1">
      <c r="A185" s="1539"/>
      <c r="B185" s="1592"/>
      <c r="C185" s="1539"/>
      <c r="D185" s="1582"/>
      <c r="E185" s="1582"/>
      <c r="F185" s="1582"/>
      <c r="G185" s="1582"/>
      <c r="H185" s="1582"/>
    </row>
    <row r="186" spans="1:8" ht="19.5" customHeight="1">
      <c r="A186" s="1539"/>
      <c r="B186" s="1592"/>
      <c r="C186" s="1539"/>
      <c r="D186" s="1582"/>
      <c r="E186" s="1582"/>
      <c r="F186" s="1582"/>
      <c r="G186" s="1582"/>
      <c r="H186" s="1582"/>
    </row>
    <row r="187" spans="1:8" ht="19.5" customHeight="1">
      <c r="A187" s="1539"/>
      <c r="B187" s="1592"/>
      <c r="C187" s="1539"/>
      <c r="D187" s="1582"/>
      <c r="E187" s="1582"/>
      <c r="F187" s="1582"/>
      <c r="G187" s="1582"/>
      <c r="H187" s="1582"/>
    </row>
    <row r="188" spans="3:8" ht="19.5" customHeight="1">
      <c r="C188" s="1539"/>
      <c r="D188" s="1582"/>
      <c r="E188" s="1582"/>
      <c r="F188" s="1582"/>
      <c r="G188" s="1582"/>
      <c r="H188" s="1582"/>
    </row>
    <row r="189" ht="19.5" customHeight="1">
      <c r="C189" s="1539"/>
    </row>
    <row r="190" ht="19.5" customHeight="1">
      <c r="C190" s="1539"/>
    </row>
    <row r="191" ht="19.5" customHeight="1">
      <c r="C191" s="1539"/>
    </row>
    <row r="192" ht="19.5" customHeight="1">
      <c r="C192" s="1539"/>
    </row>
    <row r="193" ht="19.5" customHeight="1">
      <c r="C193" s="1539"/>
    </row>
    <row r="194" ht="19.5" customHeight="1">
      <c r="C194" s="1539"/>
    </row>
    <row r="195" ht="19.5" customHeight="1">
      <c r="C195" s="1539"/>
    </row>
    <row r="196" ht="19.5" customHeight="1">
      <c r="C196" s="1539"/>
    </row>
    <row r="197" ht="19.5" customHeight="1">
      <c r="C197" s="1539"/>
    </row>
    <row r="198" ht="19.5" customHeight="1">
      <c r="C198" s="1539"/>
    </row>
    <row r="199" ht="19.5" customHeight="1">
      <c r="C199" s="1539"/>
    </row>
    <row r="200" ht="19.5" customHeight="1">
      <c r="C200" s="1539"/>
    </row>
    <row r="201" ht="19.5" customHeight="1">
      <c r="C201" s="1539"/>
    </row>
    <row r="202" ht="19.5" customHeight="1">
      <c r="C202" s="1539"/>
    </row>
    <row r="203" ht="19.5" customHeight="1">
      <c r="C203" s="1539"/>
    </row>
    <row r="204" ht="19.5" customHeight="1">
      <c r="C204" s="1539"/>
    </row>
    <row r="205" ht="19.5" customHeight="1">
      <c r="C205" s="1539"/>
    </row>
    <row r="206" ht="19.5" customHeight="1">
      <c r="C206" s="1539"/>
    </row>
    <row r="207" ht="19.5" customHeight="1">
      <c r="C207" s="1539"/>
    </row>
    <row r="208" ht="19.5" customHeight="1">
      <c r="C208" s="1539"/>
    </row>
    <row r="209" ht="19.5" customHeight="1">
      <c r="C209" s="1539"/>
    </row>
    <row r="210" ht="19.5" customHeight="1">
      <c r="C210" s="1539"/>
    </row>
    <row r="211" ht="19.5" customHeight="1">
      <c r="C211" s="1539"/>
    </row>
    <row r="212" ht="19.5" customHeight="1">
      <c r="C212" s="1539"/>
    </row>
    <row r="213" ht="19.5" customHeight="1">
      <c r="C213" s="1539"/>
    </row>
    <row r="214" ht="19.5" customHeight="1">
      <c r="C214" s="1539"/>
    </row>
    <row r="215" ht="19.5" customHeight="1">
      <c r="C215" s="1539"/>
    </row>
    <row r="216" ht="19.5" customHeight="1">
      <c r="C216" s="1539"/>
    </row>
    <row r="217" ht="19.5" customHeight="1">
      <c r="C217" s="1539"/>
    </row>
    <row r="218" ht="19.5" customHeight="1">
      <c r="C218" s="1539"/>
    </row>
    <row r="219" ht="19.5" customHeight="1">
      <c r="C219" s="1539"/>
    </row>
    <row r="220" ht="19.5" customHeight="1">
      <c r="C220" s="1539"/>
    </row>
    <row r="221" ht="19.5" customHeight="1">
      <c r="C221" s="1539"/>
    </row>
    <row r="222" ht="19.5" customHeight="1">
      <c r="C222" s="1539"/>
    </row>
    <row r="223" ht="19.5" customHeight="1">
      <c r="C223" s="1539"/>
    </row>
    <row r="224" ht="19.5" customHeight="1">
      <c r="C224" s="1539"/>
    </row>
    <row r="225" ht="19.5" customHeight="1">
      <c r="C225" s="1539"/>
    </row>
    <row r="226" ht="19.5" customHeight="1">
      <c r="C226" s="1539"/>
    </row>
    <row r="227" ht="19.5" customHeight="1">
      <c r="C227" s="1539"/>
    </row>
    <row r="228" ht="19.5" customHeight="1">
      <c r="C228" s="1539"/>
    </row>
    <row r="229" ht="19.5" customHeight="1">
      <c r="C229" s="1539"/>
    </row>
    <row r="230" ht="19.5" customHeight="1">
      <c r="C230" s="1539"/>
    </row>
    <row r="231" ht="19.5" customHeight="1">
      <c r="C231" s="1539"/>
    </row>
    <row r="232" ht="19.5" customHeight="1">
      <c r="C232" s="1539"/>
    </row>
    <row r="233" ht="19.5" customHeight="1">
      <c r="C233" s="1539"/>
    </row>
    <row r="234" ht="19.5" customHeight="1">
      <c r="C234" s="1539"/>
    </row>
    <row r="235" ht="19.5" customHeight="1">
      <c r="C235" s="1539"/>
    </row>
  </sheetData>
  <sheetProtection/>
  <mergeCells count="2">
    <mergeCell ref="G8:I8"/>
    <mergeCell ref="D8:F8"/>
  </mergeCells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256"/>
  <sheetViews>
    <sheetView showGridLines="0" zoomScalePageLayoutView="0" workbookViewId="0" topLeftCell="D1">
      <selection activeCell="A1" sqref="A1"/>
    </sheetView>
  </sheetViews>
  <sheetFormatPr defaultColWidth="8.8515625" defaultRowHeight="19.5" customHeight="1"/>
  <cols>
    <col min="1" max="1" width="3.7109375" style="237" customWidth="1"/>
    <col min="2" max="2" width="4.28125" style="393" customWidth="1"/>
    <col min="3" max="3" width="49.8515625" style="237" customWidth="1"/>
    <col min="4" max="5" width="14.140625" style="237" customWidth="1"/>
    <col min="6" max="6" width="19.140625" style="237" customWidth="1"/>
    <col min="7" max="7" width="21.7109375" style="237" customWidth="1"/>
    <col min="8" max="8" width="21.421875" style="237" customWidth="1"/>
    <col min="9" max="9" width="18.7109375" style="237" customWidth="1"/>
    <col min="10" max="10" width="14.7109375" style="237" customWidth="1"/>
    <col min="11" max="11" width="4.8515625" style="237" customWidth="1"/>
    <col min="12" max="12" width="3.7109375" style="237" customWidth="1"/>
    <col min="13" max="13" width="41.8515625" style="237" customWidth="1"/>
    <col min="14" max="23" width="13.7109375" style="237" customWidth="1"/>
    <col min="24" max="16384" width="8.8515625" style="237" customWidth="1"/>
  </cols>
  <sheetData>
    <row r="1" spans="2:19" ht="18" customHeight="1">
      <c r="B1" s="238"/>
      <c r="H1" s="239"/>
      <c r="I1" s="239"/>
      <c r="J1" s="239"/>
      <c r="K1" s="240"/>
      <c r="L1" s="240"/>
      <c r="M1" s="240"/>
      <c r="N1" s="240"/>
      <c r="O1" s="240"/>
      <c r="P1" s="240"/>
      <c r="Q1" s="240"/>
      <c r="R1" s="240"/>
      <c r="S1" s="239"/>
    </row>
    <row r="2" spans="1:19" s="241" customFormat="1" ht="18" customHeight="1">
      <c r="A2" s="506" t="s">
        <v>95</v>
      </c>
      <c r="B2" s="506"/>
      <c r="C2" s="506"/>
      <c r="D2" s="506"/>
      <c r="E2" s="506"/>
      <c r="F2" s="506"/>
      <c r="G2" s="506"/>
      <c r="H2" s="506"/>
      <c r="I2" s="504"/>
      <c r="J2" s="239"/>
      <c r="K2" s="244"/>
      <c r="L2" s="239"/>
      <c r="M2" s="239"/>
      <c r="N2" s="245"/>
      <c r="O2" s="245"/>
      <c r="P2" s="246"/>
      <c r="Q2" s="244"/>
      <c r="R2" s="244"/>
      <c r="S2" s="237"/>
    </row>
    <row r="3" spans="1:19" s="241" customFormat="1" ht="18" customHeight="1">
      <c r="A3" s="511"/>
      <c r="B3" s="504"/>
      <c r="C3" s="504"/>
      <c r="D3" s="512"/>
      <c r="E3" s="512"/>
      <c r="F3" s="512"/>
      <c r="G3" s="491"/>
      <c r="H3" s="504"/>
      <c r="I3" s="504"/>
      <c r="J3" s="239"/>
      <c r="K3" s="244"/>
      <c r="L3" s="239"/>
      <c r="M3" s="239"/>
      <c r="N3" s="245"/>
      <c r="O3" s="245"/>
      <c r="P3" s="246"/>
      <c r="Q3" s="244"/>
      <c r="R3" s="244"/>
      <c r="S3" s="237"/>
    </row>
    <row r="4" spans="1:19" s="241" customFormat="1" ht="18" customHeight="1">
      <c r="A4" s="513" t="s">
        <v>71</v>
      </c>
      <c r="B4" s="504"/>
      <c r="C4" s="504"/>
      <c r="D4" s="512"/>
      <c r="E4" s="512"/>
      <c r="F4" s="512"/>
      <c r="G4" s="441"/>
      <c r="H4" s="613" t="s">
        <v>116</v>
      </c>
      <c r="I4" s="511"/>
      <c r="J4" s="239"/>
      <c r="K4" s="244"/>
      <c r="L4" s="239"/>
      <c r="M4" s="239"/>
      <c r="N4" s="245"/>
      <c r="O4" s="245"/>
      <c r="P4" s="246"/>
      <c r="Q4" s="244"/>
      <c r="R4" s="244"/>
      <c r="S4" s="237"/>
    </row>
    <row r="5" spans="1:18" s="241" customFormat="1" ht="18" customHeight="1">
      <c r="A5" s="511"/>
      <c r="B5" s="504"/>
      <c r="C5" s="504"/>
      <c r="D5" s="505"/>
      <c r="E5" s="505"/>
      <c r="F5" s="505"/>
      <c r="G5" s="505"/>
      <c r="H5" s="287"/>
      <c r="I5" s="504"/>
      <c r="J5" s="239"/>
      <c r="K5" s="244"/>
      <c r="L5" s="239"/>
      <c r="M5" s="239"/>
      <c r="N5" s="250"/>
      <c r="O5" s="240"/>
      <c r="P5" s="244"/>
      <c r="Q5" s="244"/>
      <c r="R5" s="244"/>
    </row>
    <row r="6" spans="1:1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  <c r="I6" s="514"/>
      <c r="J6" s="239"/>
      <c r="K6" s="244"/>
      <c r="L6" s="239"/>
      <c r="M6" s="239"/>
      <c r="N6" s="250"/>
      <c r="O6" s="240"/>
      <c r="P6" s="244"/>
      <c r="Q6" s="244"/>
      <c r="R6" s="244"/>
    </row>
    <row r="7" spans="1:17" ht="18" customHeight="1" thickBot="1">
      <c r="A7" s="514"/>
      <c r="B7" s="507"/>
      <c r="C7" s="515"/>
      <c r="D7" s="513"/>
      <c r="E7" s="513"/>
      <c r="F7" s="513"/>
      <c r="G7" s="513"/>
      <c r="H7" s="513"/>
      <c r="I7" s="514"/>
      <c r="J7" s="239"/>
      <c r="K7" s="255"/>
      <c r="L7" s="239"/>
      <c r="M7" s="239"/>
      <c r="P7" s="239"/>
      <c r="Q7" s="239"/>
    </row>
    <row r="8" spans="1:71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  <c r="I8" s="527"/>
      <c r="J8" s="239"/>
      <c r="K8" s="239"/>
      <c r="L8" s="239"/>
      <c r="M8" s="239"/>
      <c r="N8" s="239"/>
      <c r="O8" s="243"/>
      <c r="P8" s="239"/>
      <c r="Q8" s="239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</row>
    <row r="9" spans="1:71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  <c r="I9" s="527"/>
      <c r="J9" s="239"/>
      <c r="K9" s="241"/>
      <c r="L9" s="239"/>
      <c r="M9" s="239"/>
      <c r="N9" s="239"/>
      <c r="O9" s="237"/>
      <c r="P9" s="249"/>
      <c r="Q9" s="239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</row>
    <row r="10" spans="1:71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  <c r="I10" s="527"/>
      <c r="J10" s="239"/>
      <c r="K10" s="241"/>
      <c r="L10" s="239"/>
      <c r="M10" s="239"/>
      <c r="N10" s="248"/>
      <c r="O10" s="248"/>
      <c r="P10" s="249"/>
      <c r="Q10" s="239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</row>
    <row r="11" spans="1:71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  <c r="I11" s="527"/>
      <c r="J11" s="239"/>
      <c r="K11" s="251"/>
      <c r="L11" s="239"/>
      <c r="M11" s="239"/>
      <c r="N11" s="252"/>
      <c r="O11" s="251"/>
      <c r="P11" s="253"/>
      <c r="Q11" s="253"/>
      <c r="R11" s="254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</row>
    <row r="12" spans="1:71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527"/>
      <c r="J12" s="239"/>
      <c r="K12" s="251"/>
      <c r="L12" s="239"/>
      <c r="M12" s="239"/>
      <c r="N12" s="252"/>
      <c r="O12" s="251"/>
      <c r="P12" s="253"/>
      <c r="Q12" s="253"/>
      <c r="R12" s="254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</row>
    <row r="13" spans="1:71" s="257" customFormat="1" ht="18" customHeight="1">
      <c r="A13" s="524" t="s">
        <v>92</v>
      </c>
      <c r="B13" s="286"/>
      <c r="C13" s="286"/>
      <c r="D13" s="508"/>
      <c r="E13" s="508"/>
      <c r="F13" s="508"/>
      <c r="G13" s="1685"/>
      <c r="H13" s="1685"/>
      <c r="I13" s="527"/>
      <c r="J13" s="239"/>
      <c r="K13" s="251"/>
      <c r="L13" s="239"/>
      <c r="M13" s="239"/>
      <c r="N13" s="252"/>
      <c r="O13" s="251"/>
      <c r="P13" s="253"/>
      <c r="Q13" s="253"/>
      <c r="R13" s="254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</row>
    <row r="14" spans="1:71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527"/>
      <c r="J14" s="239"/>
      <c r="K14" s="251"/>
      <c r="L14" s="239"/>
      <c r="M14" s="239"/>
      <c r="N14" s="252"/>
      <c r="O14" s="251"/>
      <c r="P14" s="253"/>
      <c r="Q14" s="253"/>
      <c r="R14" s="254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</row>
    <row r="15" spans="1:71" s="257" customFormat="1" ht="18" customHeight="1">
      <c r="A15" s="239"/>
      <c r="B15" s="724" t="s">
        <v>159</v>
      </c>
      <c r="C15" s="263" t="s">
        <v>160</v>
      </c>
      <c r="D15" s="292"/>
      <c r="E15" s="292"/>
      <c r="F15" s="292"/>
      <c r="G15" s="264"/>
      <c r="H15" s="262">
        <v>0</v>
      </c>
      <c r="I15"/>
      <c r="J15" s="266"/>
      <c r="K15" s="267"/>
      <c r="L15" s="266"/>
      <c r="M15" s="266"/>
      <c r="N15" s="268"/>
      <c r="O15" s="268"/>
      <c r="P15" s="268"/>
      <c r="Q15" s="267"/>
      <c r="R15" s="269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</row>
    <row r="16" spans="1:48" s="273" customFormat="1" ht="18" customHeight="1">
      <c r="A16" s="239"/>
      <c r="B16" s="726">
        <v>12</v>
      </c>
      <c r="C16" s="272" t="s">
        <v>216</v>
      </c>
      <c r="D16" s="292"/>
      <c r="E16" s="292"/>
      <c r="F16" s="292"/>
      <c r="G16" s="264"/>
      <c r="H16" s="271">
        <v>0</v>
      </c>
      <c r="I16"/>
      <c r="J16" s="266"/>
      <c r="K16" s="268"/>
      <c r="L16" s="266"/>
      <c r="M16" s="266"/>
      <c r="N16" s="264"/>
      <c r="O16" s="264"/>
      <c r="P16" s="264"/>
      <c r="Q16" s="264"/>
      <c r="R16" s="264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</row>
    <row r="17" spans="1:48" s="276" customFormat="1" ht="18" customHeight="1">
      <c r="A17" s="239"/>
      <c r="B17" s="725" t="s">
        <v>211</v>
      </c>
      <c r="C17" s="272" t="s">
        <v>212</v>
      </c>
      <c r="D17" s="292"/>
      <c r="E17" s="292"/>
      <c r="F17" s="292"/>
      <c r="G17" s="274"/>
      <c r="H17" s="479">
        <v>3.8</v>
      </c>
      <c r="I17"/>
      <c r="J17" s="266"/>
      <c r="K17" s="268"/>
      <c r="L17" s="266"/>
      <c r="M17" s="266"/>
      <c r="N17" s="264"/>
      <c r="O17" s="264"/>
      <c r="P17" s="264"/>
      <c r="Q17" s="264"/>
      <c r="R17" s="264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</row>
    <row r="18" spans="1:4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4.2</v>
      </c>
      <c r="I18"/>
      <c r="J18" s="266"/>
      <c r="K18" s="268"/>
      <c r="L18" s="266"/>
      <c r="M18" s="266"/>
      <c r="N18" s="264"/>
      <c r="O18" s="264"/>
      <c r="P18" s="264"/>
      <c r="Q18" s="264"/>
      <c r="R18" s="264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</row>
    <row r="19" spans="1:4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8.1</v>
      </c>
      <c r="I19"/>
      <c r="J19" s="266"/>
      <c r="K19" s="268"/>
      <c r="L19" s="266"/>
      <c r="M19" s="266"/>
      <c r="N19" s="286"/>
      <c r="O19" s="286"/>
      <c r="P19" s="286"/>
      <c r="Q19" s="286"/>
      <c r="R19" s="286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</row>
    <row r="20" spans="1:45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/>
      <c r="J20" s="239"/>
      <c r="K20" s="251"/>
      <c r="L20" s="239"/>
      <c r="M20" s="292"/>
      <c r="N20" s="260"/>
      <c r="O20" s="260"/>
      <c r="P20" s="260"/>
      <c r="Q20" s="260"/>
      <c r="R20" s="260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</row>
    <row r="21" spans="1:45" s="294" customFormat="1" ht="12.75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/>
      <c r="J21" s="239"/>
      <c r="K21" s="295"/>
      <c r="L21" s="239"/>
      <c r="M21" s="292"/>
      <c r="N21" s="296"/>
      <c r="O21" s="292"/>
      <c r="P21" s="297"/>
      <c r="Q21" s="297"/>
      <c r="R21" s="298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</row>
    <row r="22" spans="9:45" s="241" customFormat="1" ht="18" customHeight="1">
      <c r="I22"/>
      <c r="J22" s="247"/>
      <c r="K22" s="251"/>
      <c r="L22" s="247"/>
      <c r="M22" s="265"/>
      <c r="N22" s="305"/>
      <c r="O22" s="265"/>
      <c r="P22" s="306"/>
      <c r="Q22" s="306"/>
      <c r="R22" s="307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</row>
    <row r="23" spans="9:31" s="241" customFormat="1" ht="18" customHeight="1" thickBot="1">
      <c r="I23"/>
      <c r="J23" s="265"/>
      <c r="K23" s="312"/>
      <c r="L23" s="265"/>
      <c r="M23" s="265"/>
      <c r="N23" s="312"/>
      <c r="O23" s="312"/>
      <c r="P23" s="312"/>
      <c r="Q23" s="312"/>
      <c r="R23" s="312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</row>
    <row r="24" spans="1:31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39.918</v>
      </c>
      <c r="G24" s="963"/>
      <c r="H24" s="816">
        <v>8.1</v>
      </c>
      <c r="I24"/>
      <c r="J24" s="265"/>
      <c r="K24" s="312"/>
      <c r="L24" s="265"/>
      <c r="M24" s="265"/>
      <c r="N24" s="312"/>
      <c r="O24" s="312"/>
      <c r="P24" s="312"/>
      <c r="Q24" s="312"/>
      <c r="R24" s="312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</row>
    <row r="25" spans="1:20" s="241" customFormat="1" ht="18" customHeight="1">
      <c r="A25" s="251"/>
      <c r="B25" s="256">
        <v>15</v>
      </c>
      <c r="C25" s="308" t="s">
        <v>166</v>
      </c>
      <c r="D25" s="308"/>
      <c r="E25" s="308"/>
      <c r="F25" s="1014"/>
      <c r="G25" s="617"/>
      <c r="H25" s="1014"/>
      <c r="I25"/>
      <c r="J25" s="247"/>
      <c r="K25" s="251"/>
      <c r="L25" s="247"/>
      <c r="M25" s="265"/>
      <c r="N25" s="312"/>
      <c r="O25" s="312"/>
      <c r="P25" s="312"/>
      <c r="Q25" s="312"/>
      <c r="R25" s="312"/>
      <c r="S25" s="249"/>
      <c r="T25" s="249"/>
    </row>
    <row r="26" spans="1:75" s="257" customFormat="1" ht="18" customHeight="1" thickBot="1">
      <c r="A26" s="251"/>
      <c r="B26" s="313"/>
      <c r="C26" s="314" t="s">
        <v>167</v>
      </c>
      <c r="D26" s="1002">
        <v>237.444</v>
      </c>
      <c r="E26" s="1002">
        <v>237.444</v>
      </c>
      <c r="F26" s="1012"/>
      <c r="G26" s="862">
        <v>338.594</v>
      </c>
      <c r="H26" s="1013"/>
      <c r="I26"/>
      <c r="J26" s="292"/>
      <c r="K26" s="312"/>
      <c r="L26" s="292"/>
      <c r="M26" s="292"/>
      <c r="N26" s="312"/>
      <c r="O26" s="312"/>
      <c r="P26" s="312"/>
      <c r="Q26" s="312"/>
      <c r="R26" s="312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</row>
    <row r="27" spans="1:75" s="257" customFormat="1" ht="18" customHeight="1">
      <c r="A27" s="251"/>
      <c r="B27" s="256">
        <v>20</v>
      </c>
      <c r="C27" s="342" t="s">
        <v>168</v>
      </c>
      <c r="D27" s="548">
        <v>112.69300000000001</v>
      </c>
      <c r="E27" s="548">
        <v>92.474</v>
      </c>
      <c r="F27" s="548">
        <v>20.219</v>
      </c>
      <c r="G27" s="817">
        <v>71.4</v>
      </c>
      <c r="H27" s="617">
        <v>25</v>
      </c>
      <c r="I27"/>
      <c r="J27" s="292"/>
      <c r="K27" s="312"/>
      <c r="L27" s="292"/>
      <c r="M27" s="292"/>
      <c r="N27" s="312"/>
      <c r="O27" s="312"/>
      <c r="P27" s="312"/>
      <c r="Q27" s="312"/>
      <c r="R27" s="312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</row>
    <row r="28" spans="1:20" s="257" customFormat="1" ht="18" customHeight="1">
      <c r="A28" s="254"/>
      <c r="B28" s="323">
        <v>25</v>
      </c>
      <c r="C28" s="346" t="s">
        <v>169</v>
      </c>
      <c r="D28" s="740">
        <v>72.912</v>
      </c>
      <c r="E28" s="740">
        <v>55.631</v>
      </c>
      <c r="F28" s="740">
        <v>17.281</v>
      </c>
      <c r="G28" s="815">
        <v>68.1</v>
      </c>
      <c r="H28" s="815">
        <v>24.1</v>
      </c>
      <c r="I28"/>
      <c r="J28" s="239"/>
      <c r="K28" s="251"/>
      <c r="L28" s="239"/>
      <c r="M28" s="292"/>
      <c r="N28" s="312"/>
      <c r="O28" s="312"/>
      <c r="P28" s="312"/>
      <c r="Q28" s="312"/>
      <c r="R28" s="312"/>
      <c r="S28" s="273"/>
      <c r="T28" s="273"/>
    </row>
    <row r="29" spans="1:20" s="241" customFormat="1" ht="18" customHeight="1">
      <c r="A29" s="254"/>
      <c r="B29" s="323">
        <v>200</v>
      </c>
      <c r="C29" s="346" t="s">
        <v>170</v>
      </c>
      <c r="D29" s="740">
        <v>20.219</v>
      </c>
      <c r="E29" s="979"/>
      <c r="F29" s="740">
        <v>20.219</v>
      </c>
      <c r="G29" s="545"/>
      <c r="H29" s="804">
        <v>25</v>
      </c>
      <c r="I29"/>
      <c r="J29" s="247"/>
      <c r="K29" s="251"/>
      <c r="L29" s="247"/>
      <c r="M29" s="265"/>
      <c r="N29" s="312"/>
      <c r="O29" s="339"/>
      <c r="P29" s="339"/>
      <c r="Q29" s="339"/>
      <c r="R29" s="312"/>
      <c r="S29" s="249"/>
      <c r="T29" s="249"/>
    </row>
    <row r="30" spans="1:20" s="241" customFormat="1" ht="18" customHeight="1" thickBot="1">
      <c r="A30" s="254"/>
      <c r="B30" s="330">
        <v>205</v>
      </c>
      <c r="C30" s="418" t="s">
        <v>171</v>
      </c>
      <c r="D30" s="914">
        <v>17.281</v>
      </c>
      <c r="E30" s="980"/>
      <c r="F30" s="914">
        <v>17.281</v>
      </c>
      <c r="G30" s="741"/>
      <c r="H30" s="935">
        <v>24.1</v>
      </c>
      <c r="I30"/>
      <c r="J30" s="247"/>
      <c r="K30" s="251"/>
      <c r="L30" s="247"/>
      <c r="M30" s="265"/>
      <c r="N30" s="312"/>
      <c r="O30" s="339"/>
      <c r="P30" s="339"/>
      <c r="Q30" s="339"/>
      <c r="R30" s="312"/>
      <c r="S30" s="249"/>
      <c r="T30" s="249"/>
    </row>
    <row r="31" spans="1:20" s="241" customFormat="1" ht="18" customHeight="1" thickBot="1">
      <c r="A31" s="251"/>
      <c r="B31" s="335">
        <v>100</v>
      </c>
      <c r="C31" s="354" t="s">
        <v>172</v>
      </c>
      <c r="D31" s="742">
        <v>1.388</v>
      </c>
      <c r="E31" s="742">
        <v>1.388</v>
      </c>
      <c r="F31" s="742" t="s">
        <v>173</v>
      </c>
      <c r="G31" s="986" t="s">
        <v>173</v>
      </c>
      <c r="H31" s="816"/>
      <c r="I31"/>
      <c r="J31" s="247"/>
      <c r="K31" s="251"/>
      <c r="L31" s="247"/>
      <c r="M31" s="265"/>
      <c r="N31" s="312"/>
      <c r="O31" s="339"/>
      <c r="P31" s="339"/>
      <c r="Q31" s="339"/>
      <c r="R31" s="312"/>
      <c r="S31" s="249"/>
      <c r="T31" s="249"/>
    </row>
    <row r="32" spans="1:20" s="257" customFormat="1" ht="18" customHeight="1" thickBot="1">
      <c r="A32" s="251"/>
      <c r="B32" s="335">
        <v>991</v>
      </c>
      <c r="C32" s="354" t="s">
        <v>174</v>
      </c>
      <c r="D32" s="742">
        <v>351.525</v>
      </c>
      <c r="E32" s="742">
        <v>331.306</v>
      </c>
      <c r="F32" s="742">
        <v>60.137</v>
      </c>
      <c r="G32" s="816">
        <v>409.994</v>
      </c>
      <c r="H32" s="816">
        <v>33.1</v>
      </c>
      <c r="I32"/>
      <c r="J32" s="239"/>
      <c r="K32" s="254"/>
      <c r="L32" s="239"/>
      <c r="M32" s="292"/>
      <c r="N32" s="349"/>
      <c r="O32" s="350"/>
      <c r="P32" s="350"/>
      <c r="Q32" s="350"/>
      <c r="R32" s="349"/>
      <c r="S32" s="273"/>
      <c r="T32" s="273"/>
    </row>
    <row r="33" spans="1:20" s="257" customFormat="1" ht="18" customHeight="1">
      <c r="A33" s="251"/>
      <c r="B33" s="299">
        <v>30</v>
      </c>
      <c r="C33" s="342" t="s">
        <v>175</v>
      </c>
      <c r="D33" s="548">
        <v>52.385</v>
      </c>
      <c r="E33" s="548">
        <v>46.548</v>
      </c>
      <c r="F33" s="548">
        <v>5.837</v>
      </c>
      <c r="G33" s="817">
        <v>71.8</v>
      </c>
      <c r="H33" s="838">
        <v>5.4</v>
      </c>
      <c r="I33"/>
      <c r="J33" s="239"/>
      <c r="K33" s="254"/>
      <c r="L33" s="239"/>
      <c r="M33" s="292"/>
      <c r="N33" s="349"/>
      <c r="O33" s="350"/>
      <c r="P33" s="350"/>
      <c r="Q33" s="350"/>
      <c r="R33" s="349"/>
      <c r="S33" s="273"/>
      <c r="T33" s="273"/>
    </row>
    <row r="34" spans="1:20" s="257" customFormat="1" ht="18" customHeight="1">
      <c r="A34" s="254"/>
      <c r="B34" s="323">
        <v>35</v>
      </c>
      <c r="C34" s="346" t="s">
        <v>176</v>
      </c>
      <c r="D34" s="740">
        <v>47.763999999999996</v>
      </c>
      <c r="E34" s="740">
        <v>43.836</v>
      </c>
      <c r="F34" s="740">
        <v>3.928</v>
      </c>
      <c r="G34" s="815">
        <v>66.5</v>
      </c>
      <c r="H34" s="864">
        <v>4.3</v>
      </c>
      <c r="I34"/>
      <c r="J34" s="239"/>
      <c r="K34" s="254"/>
      <c r="L34" s="239"/>
      <c r="M34" s="292"/>
      <c r="N34" s="349"/>
      <c r="O34" s="350"/>
      <c r="P34" s="350"/>
      <c r="Q34" s="350"/>
      <c r="R34" s="349"/>
      <c r="S34" s="273"/>
      <c r="T34" s="273"/>
    </row>
    <row r="35" spans="1:20" s="241" customFormat="1" ht="18" customHeight="1">
      <c r="A35" s="254"/>
      <c r="B35" s="323">
        <v>300</v>
      </c>
      <c r="C35" s="346" t="s">
        <v>170</v>
      </c>
      <c r="D35" s="740">
        <v>5.837</v>
      </c>
      <c r="E35" s="979"/>
      <c r="F35" s="740">
        <v>5.837</v>
      </c>
      <c r="G35" s="545"/>
      <c r="H35" s="808">
        <v>5.4</v>
      </c>
      <c r="I35"/>
      <c r="J35" s="247"/>
      <c r="K35" s="251"/>
      <c r="L35" s="247"/>
      <c r="M35" s="265"/>
      <c r="N35" s="312"/>
      <c r="O35" s="339"/>
      <c r="P35" s="339"/>
      <c r="Q35" s="339"/>
      <c r="R35" s="312"/>
      <c r="S35" s="249"/>
      <c r="T35" s="249"/>
    </row>
    <row r="36" spans="1:20" s="241" customFormat="1" ht="18" customHeight="1" thickBot="1">
      <c r="A36" s="254"/>
      <c r="B36" s="330">
        <v>305</v>
      </c>
      <c r="C36" s="418" t="s">
        <v>171</v>
      </c>
      <c r="D36" s="914">
        <v>3.928</v>
      </c>
      <c r="E36" s="980"/>
      <c r="F36" s="914">
        <v>3.928</v>
      </c>
      <c r="G36" s="741"/>
      <c r="H36" s="809">
        <v>4.3</v>
      </c>
      <c r="I36"/>
      <c r="J36" s="247"/>
      <c r="K36" s="251"/>
      <c r="L36" s="247"/>
      <c r="M36" s="265"/>
      <c r="N36" s="312"/>
      <c r="O36" s="339"/>
      <c r="P36" s="339"/>
      <c r="Q36" s="339"/>
      <c r="R36" s="312"/>
      <c r="S36" s="249"/>
      <c r="T36" s="249"/>
    </row>
    <row r="37" spans="1:20" s="241" customFormat="1" ht="18" customHeight="1" thickBot="1">
      <c r="A37" s="251"/>
      <c r="B37" s="335">
        <v>40</v>
      </c>
      <c r="C37" s="354" t="s">
        <v>177</v>
      </c>
      <c r="D37" s="742">
        <v>2.934</v>
      </c>
      <c r="E37" s="742">
        <v>2.934</v>
      </c>
      <c r="F37" s="866" t="s">
        <v>173</v>
      </c>
      <c r="G37" s="986" t="s">
        <v>173</v>
      </c>
      <c r="H37" s="866"/>
      <c r="I37"/>
      <c r="J37" s="247"/>
      <c r="K37" s="251"/>
      <c r="L37" s="247"/>
      <c r="M37" s="265"/>
      <c r="N37" s="312"/>
      <c r="O37" s="339"/>
      <c r="P37" s="339"/>
      <c r="Q37" s="339"/>
      <c r="R37" s="312"/>
      <c r="S37" s="249"/>
      <c r="T37" s="249"/>
    </row>
    <row r="38" spans="1:20" s="241" customFormat="1" ht="18" customHeight="1">
      <c r="A38" s="251"/>
      <c r="B38" s="299">
        <v>50</v>
      </c>
      <c r="C38" s="342" t="s">
        <v>178</v>
      </c>
      <c r="D38" s="548">
        <v>296.20599999999996</v>
      </c>
      <c r="E38" s="548">
        <v>281.82399999999996</v>
      </c>
      <c r="F38" s="548">
        <v>54.3</v>
      </c>
      <c r="G38" s="817">
        <v>338.194</v>
      </c>
      <c r="H38" s="839">
        <v>27.7</v>
      </c>
      <c r="I38"/>
      <c r="J38" s="247"/>
      <c r="K38" s="251"/>
      <c r="L38" s="247"/>
      <c r="M38" s="265"/>
      <c r="N38" s="312"/>
      <c r="O38" s="339"/>
      <c r="P38" s="339"/>
      <c r="Q38" s="339"/>
      <c r="R38" s="312"/>
      <c r="S38" s="249"/>
      <c r="T38" s="249"/>
    </row>
    <row r="39" spans="1:20" s="241" customFormat="1" ht="18" customHeight="1">
      <c r="A39" s="251"/>
      <c r="B39" s="356">
        <v>53</v>
      </c>
      <c r="C39" s="357" t="s">
        <v>179</v>
      </c>
      <c r="D39" s="912">
        <v>28.947099999999995</v>
      </c>
      <c r="E39" s="912">
        <v>28.947099999999995</v>
      </c>
      <c r="F39" s="972" t="s">
        <v>173</v>
      </c>
      <c r="G39" s="818">
        <v>56.43324</v>
      </c>
      <c r="H39" s="987"/>
      <c r="I39"/>
      <c r="J39" s="247"/>
      <c r="K39" s="251"/>
      <c r="L39" s="247"/>
      <c r="M39" s="265"/>
      <c r="N39" s="312"/>
      <c r="O39" s="339"/>
      <c r="P39" s="339"/>
      <c r="Q39" s="339"/>
      <c r="R39" s="312"/>
      <c r="S39" s="249"/>
      <c r="T39" s="249"/>
    </row>
    <row r="40" spans="1:20" s="241" customFormat="1" ht="18" customHeight="1">
      <c r="A40" s="251"/>
      <c r="B40" s="356">
        <v>55</v>
      </c>
      <c r="C40" s="357" t="s">
        <v>180</v>
      </c>
      <c r="D40" s="912">
        <v>1.359</v>
      </c>
      <c r="E40" s="912">
        <v>1.359</v>
      </c>
      <c r="F40" s="972" t="s">
        <v>173</v>
      </c>
      <c r="G40" s="972">
        <v>0.5323599999999999</v>
      </c>
      <c r="H40" s="867"/>
      <c r="I40"/>
      <c r="J40" s="247"/>
      <c r="K40" s="251"/>
      <c r="L40" s="247"/>
      <c r="M40" s="265"/>
      <c r="N40" s="312"/>
      <c r="O40" s="339"/>
      <c r="P40" s="339"/>
      <c r="Q40" s="339"/>
      <c r="R40" s="312"/>
      <c r="S40" s="249"/>
      <c r="T40" s="249"/>
    </row>
    <row r="41" spans="1:20" s="257" customFormat="1" ht="18" customHeight="1">
      <c r="A41" s="251"/>
      <c r="B41" s="356">
        <v>65</v>
      </c>
      <c r="C41" s="357" t="s">
        <v>181</v>
      </c>
      <c r="D41" s="962"/>
      <c r="E41" s="915">
        <v>39.918</v>
      </c>
      <c r="F41" s="962"/>
      <c r="G41" s="818">
        <v>8.1</v>
      </c>
      <c r="H41" s="867"/>
      <c r="I41"/>
      <c r="J41" s="239"/>
      <c r="K41" s="254"/>
      <c r="L41" s="239"/>
      <c r="M41" s="292"/>
      <c r="N41" s="349"/>
      <c r="O41" s="350"/>
      <c r="P41" s="350"/>
      <c r="Q41" s="350"/>
      <c r="R41" s="349"/>
      <c r="S41" s="273"/>
      <c r="T41" s="273"/>
    </row>
    <row r="42" spans="1:43" s="257" customFormat="1" ht="18" customHeight="1">
      <c r="A42" s="251"/>
      <c r="B42" s="356">
        <v>70</v>
      </c>
      <c r="C42" s="357" t="s">
        <v>182</v>
      </c>
      <c r="D42" s="912">
        <v>265.89989999999995</v>
      </c>
      <c r="E42" s="912">
        <v>211.59989999999993</v>
      </c>
      <c r="F42" s="912">
        <v>54.3</v>
      </c>
      <c r="G42" s="818">
        <v>273.1284</v>
      </c>
      <c r="H42" s="760">
        <v>27.7</v>
      </c>
      <c r="I42"/>
      <c r="J42" s="292"/>
      <c r="K42" s="349"/>
      <c r="L42" s="292"/>
      <c r="M42" s="292"/>
      <c r="N42" s="349"/>
      <c r="O42" s="350"/>
      <c r="P42" s="350"/>
      <c r="Q42" s="350"/>
      <c r="R42" s="349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</row>
    <row r="43" spans="1:37" s="257" customFormat="1" ht="18" customHeight="1" thickBot="1">
      <c r="A43" s="254"/>
      <c r="B43" s="365">
        <v>73</v>
      </c>
      <c r="C43" s="366" t="s">
        <v>183</v>
      </c>
      <c r="D43" s="913">
        <v>54.3</v>
      </c>
      <c r="E43" s="1005"/>
      <c r="F43" s="913">
        <v>54.3</v>
      </c>
      <c r="G43" s="623"/>
      <c r="H43" s="761">
        <v>27.7</v>
      </c>
      <c r="I43"/>
      <c r="J43" s="292"/>
      <c r="K43" s="349"/>
      <c r="L43" s="292"/>
      <c r="M43" s="292"/>
      <c r="N43" s="349"/>
      <c r="O43" s="350"/>
      <c r="P43" s="350"/>
      <c r="Q43" s="350"/>
      <c r="R43" s="349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</row>
    <row r="44" spans="1:20" s="257" customFormat="1" ht="18" customHeight="1">
      <c r="A44" s="254"/>
      <c r="B44" s="264"/>
      <c r="C44" s="252"/>
      <c r="D44" s="252"/>
      <c r="E44" s="252"/>
      <c r="F44" s="252"/>
      <c r="G44" s="487"/>
      <c r="H44" s="350"/>
      <c r="I44"/>
      <c r="J44" s="292"/>
      <c r="K44" s="349"/>
      <c r="L44" s="292"/>
      <c r="M44" s="292"/>
      <c r="N44" s="349"/>
      <c r="O44" s="350"/>
      <c r="P44" s="350"/>
      <c r="Q44" s="350"/>
      <c r="R44" s="349"/>
      <c r="S44" s="273"/>
      <c r="T44" s="273"/>
    </row>
    <row r="45" spans="1:20" s="241" customFormat="1" ht="18" customHeight="1">
      <c r="A45" s="251" t="s">
        <v>184</v>
      </c>
      <c r="B45" s="286"/>
      <c r="C45" s="307"/>
      <c r="D45" s="307"/>
      <c r="E45" s="307"/>
      <c r="F45" s="307"/>
      <c r="G45" s="487"/>
      <c r="H45" s="350"/>
      <c r="I45"/>
      <c r="J45" s="247"/>
      <c r="K45" s="251"/>
      <c r="L45" s="247"/>
      <c r="M45" s="265"/>
      <c r="N45" s="312"/>
      <c r="O45" s="339"/>
      <c r="P45" s="339"/>
      <c r="Q45" s="339"/>
      <c r="R45" s="312"/>
      <c r="S45" s="249"/>
      <c r="T45" s="249"/>
    </row>
    <row r="46" spans="1:20" s="241" customFormat="1" ht="18" customHeight="1" thickBot="1">
      <c r="A46" s="349"/>
      <c r="B46" s="264"/>
      <c r="C46" s="252"/>
      <c r="D46" s="252"/>
      <c r="E46" s="252"/>
      <c r="F46" s="252"/>
      <c r="G46" s="487"/>
      <c r="H46" s="350"/>
      <c r="I46"/>
      <c r="J46" s="247"/>
      <c r="K46" s="251"/>
      <c r="L46" s="247"/>
      <c r="M46" s="265"/>
      <c r="N46" s="312"/>
      <c r="O46" s="339"/>
      <c r="P46" s="339"/>
      <c r="Q46" s="339"/>
      <c r="R46" s="312"/>
      <c r="S46" s="249"/>
      <c r="T46" s="249"/>
    </row>
    <row r="47" spans="1:20" s="241" customFormat="1" ht="18" customHeight="1">
      <c r="A47" s="251"/>
      <c r="B47" s="299">
        <v>45</v>
      </c>
      <c r="C47" s="342" t="s">
        <v>185</v>
      </c>
      <c r="D47" s="503">
        <v>1.5460000000000003</v>
      </c>
      <c r="E47" s="503">
        <v>1.5460000000000003</v>
      </c>
      <c r="F47" s="738" t="s">
        <v>173</v>
      </c>
      <c r="G47" s="683" t="s">
        <v>173</v>
      </c>
      <c r="H47" s="372">
        <v>0</v>
      </c>
      <c r="I47"/>
      <c r="J47" s="247"/>
      <c r="K47" s="251"/>
      <c r="L47" s="247"/>
      <c r="M47" s="265"/>
      <c r="N47" s="312"/>
      <c r="O47" s="339"/>
      <c r="P47" s="339"/>
      <c r="Q47" s="339"/>
      <c r="R47" s="312"/>
      <c r="S47" s="249"/>
      <c r="T47" s="249"/>
    </row>
    <row r="48" spans="1:20" s="257" customFormat="1" ht="18" customHeight="1">
      <c r="A48" s="251"/>
      <c r="B48" s="356">
        <v>80</v>
      </c>
      <c r="C48" s="375" t="s">
        <v>188</v>
      </c>
      <c r="D48" s="493">
        <v>0.8016177930224236</v>
      </c>
      <c r="E48" s="493">
        <v>0.8425258317247645</v>
      </c>
      <c r="F48" s="737" t="s">
        <v>173</v>
      </c>
      <c r="G48" s="640">
        <v>1.0011827530943778</v>
      </c>
      <c r="H48" s="641">
        <v>0.29241877256317683</v>
      </c>
      <c r="I48" s="350"/>
      <c r="J48" s="239"/>
      <c r="K48" s="254"/>
      <c r="L48" s="239"/>
      <c r="M48" s="292"/>
      <c r="N48" s="349"/>
      <c r="O48" s="350"/>
      <c r="P48" s="350"/>
      <c r="Q48" s="350"/>
      <c r="R48" s="349"/>
      <c r="S48" s="273"/>
      <c r="T48" s="273"/>
    </row>
    <row r="49" spans="1:20" s="257" customFormat="1" ht="19.5" customHeight="1" thickBot="1">
      <c r="A49" s="251"/>
      <c r="B49" s="259">
        <v>90</v>
      </c>
      <c r="C49" s="376" t="s">
        <v>189</v>
      </c>
      <c r="D49" s="488">
        <f>+D42/D51*1000</f>
        <v>4.41995212686381</v>
      </c>
      <c r="E49" s="488">
        <f>+E42/E51*1000</f>
        <v>3.517344038298508</v>
      </c>
      <c r="F49" s="488">
        <f>+F42/F51*1000</f>
        <v>0.9026080885653018</v>
      </c>
      <c r="G49" s="488">
        <f>+G42/G51*1000</f>
        <v>4.54010871191343</v>
      </c>
      <c r="H49" s="488">
        <f>+H42/H51*1000</f>
        <v>0.46044648348543027</v>
      </c>
      <c r="I49" s="350"/>
      <c r="J49" s="239"/>
      <c r="K49" s="254"/>
      <c r="L49" s="239"/>
      <c r="M49" s="292"/>
      <c r="N49" s="349"/>
      <c r="O49" s="350"/>
      <c r="P49" s="350"/>
      <c r="Q49" s="350"/>
      <c r="R49" s="349"/>
      <c r="S49" s="273"/>
      <c r="T49" s="273"/>
    </row>
    <row r="50" spans="1:20" s="257" customFormat="1" ht="18" customHeight="1">
      <c r="A50" s="254"/>
      <c r="B50" s="286"/>
      <c r="C50" s="381" t="s">
        <v>190</v>
      </c>
      <c r="D50" s="252"/>
      <c r="E50" s="252"/>
      <c r="F50" s="252"/>
      <c r="G50" s="349"/>
      <c r="H50" s="350"/>
      <c r="I50" s="350"/>
      <c r="J50" s="292"/>
      <c r="K50" s="349"/>
      <c r="L50" s="292"/>
      <c r="M50" s="292"/>
      <c r="N50" s="349"/>
      <c r="O50" s="350"/>
      <c r="P50" s="350"/>
      <c r="Q50" s="350"/>
      <c r="R50" s="349"/>
      <c r="S50" s="273"/>
      <c r="T50" s="273"/>
    </row>
    <row r="51" spans="1:20" s="257" customFormat="1" ht="19.5" customHeight="1">
      <c r="A51" s="254"/>
      <c r="B51" s="286"/>
      <c r="C51" s="261" t="s">
        <v>84</v>
      </c>
      <c r="D51" s="459">
        <v>60159</v>
      </c>
      <c r="E51" s="754">
        <v>60159</v>
      </c>
      <c r="F51" s="754">
        <v>60159</v>
      </c>
      <c r="G51" s="754">
        <v>60159</v>
      </c>
      <c r="H51" s="754">
        <v>60159</v>
      </c>
      <c r="I51" s="383"/>
      <c r="J51" s="239"/>
      <c r="K51" s="239"/>
      <c r="L51" s="239"/>
      <c r="M51" s="292"/>
      <c r="N51" s="292"/>
      <c r="O51" s="292"/>
      <c r="P51" s="292"/>
      <c r="Q51" s="292"/>
      <c r="R51" s="292"/>
      <c r="S51" s="273"/>
      <c r="T51" s="273"/>
    </row>
    <row r="52" spans="1:20" ht="19.5" customHeight="1">
      <c r="A52" s="254"/>
      <c r="B52" s="264"/>
      <c r="C52" s="251" t="s">
        <v>195</v>
      </c>
      <c r="G52" s="307"/>
      <c r="H52" s="350"/>
      <c r="I52" s="386"/>
      <c r="J52" s="254"/>
      <c r="K52" s="254"/>
      <c r="L52" s="239"/>
      <c r="M52" s="292"/>
      <c r="N52" s="387"/>
      <c r="O52" s="382"/>
      <c r="P52" s="298"/>
      <c r="Q52" s="349"/>
      <c r="R52" s="349"/>
      <c r="S52" s="388"/>
      <c r="T52" s="388"/>
    </row>
    <row r="53" spans="1:20" ht="19.5" customHeight="1">
      <c r="A53" s="254"/>
      <c r="B53" s="257"/>
      <c r="D53" s="253"/>
      <c r="E53" s="253"/>
      <c r="F53" s="253"/>
      <c r="G53" s="382"/>
      <c r="H53" s="252"/>
      <c r="I53" s="254"/>
      <c r="J53" s="254"/>
      <c r="K53" s="254"/>
      <c r="L53" s="384"/>
      <c r="M53" s="349"/>
      <c r="N53" s="349"/>
      <c r="O53" s="349"/>
      <c r="P53" s="349"/>
      <c r="Q53" s="349"/>
      <c r="R53" s="349"/>
      <c r="S53" s="388"/>
      <c r="T53" s="388"/>
    </row>
    <row r="54" spans="1:20" ht="19.5" customHeight="1">
      <c r="A54" s="509"/>
      <c r="B54" s="510"/>
      <c r="C54" s="409"/>
      <c r="D54" s="409"/>
      <c r="E54" s="409"/>
      <c r="F54" s="409"/>
      <c r="G54" s="409"/>
      <c r="H54" s="292"/>
      <c r="I54" s="239"/>
      <c r="J54" s="254"/>
      <c r="K54" s="254"/>
      <c r="L54" s="384"/>
      <c r="M54" s="349"/>
      <c r="N54" s="349"/>
      <c r="O54" s="349"/>
      <c r="P54" s="349"/>
      <c r="Q54" s="349"/>
      <c r="R54" s="349"/>
      <c r="S54" s="388"/>
      <c r="T54" s="388"/>
    </row>
    <row r="55" spans="1:20" ht="19.5" customHeight="1">
      <c r="A55" s="511"/>
      <c r="B55" s="504"/>
      <c r="C55" s="266"/>
      <c r="D55" s="590"/>
      <c r="E55" s="590"/>
      <c r="F55" s="590"/>
      <c r="G55" s="441"/>
      <c r="H55" s="292"/>
      <c r="I55" s="239"/>
      <c r="J55" s="254"/>
      <c r="K55" s="254"/>
      <c r="L55" s="384"/>
      <c r="M55" s="349"/>
      <c r="N55" s="349"/>
      <c r="O55" s="349"/>
      <c r="P55" s="349"/>
      <c r="Q55" s="349"/>
      <c r="R55" s="349"/>
      <c r="S55" s="388"/>
      <c r="T55" s="388"/>
    </row>
    <row r="56" spans="1:20" ht="19.5" customHeight="1">
      <c r="A56" s="511"/>
      <c r="B56" s="591"/>
      <c r="C56" s="511"/>
      <c r="D56" s="266"/>
      <c r="E56" s="266"/>
      <c r="F56" s="266"/>
      <c r="G56" s="409"/>
      <c r="H56" s="249"/>
      <c r="I56" s="239"/>
      <c r="L56" s="393"/>
      <c r="M56" s="349"/>
      <c r="N56" s="388"/>
      <c r="O56" s="388"/>
      <c r="P56" s="388"/>
      <c r="Q56" s="388"/>
      <c r="R56" s="388"/>
      <c r="S56" s="388"/>
      <c r="T56" s="388"/>
    </row>
    <row r="57" spans="1:20" ht="19.5" customHeight="1">
      <c r="A57" s="266"/>
      <c r="B57" s="266"/>
      <c r="C57" s="281"/>
      <c r="D57" s="445"/>
      <c r="E57" s="445"/>
      <c r="F57" s="445"/>
      <c r="G57" s="445"/>
      <c r="H57" s="249"/>
      <c r="I57" s="239"/>
      <c r="L57" s="393"/>
      <c r="M57" s="349"/>
      <c r="N57" s="388"/>
      <c r="O57" s="388"/>
      <c r="P57" s="388"/>
      <c r="Q57" s="388"/>
      <c r="R57" s="388"/>
      <c r="S57" s="388"/>
      <c r="T57" s="388"/>
    </row>
    <row r="58" spans="1:20" ht="19.5" customHeight="1">
      <c r="A58" s="282"/>
      <c r="B58" s="395"/>
      <c r="C58" s="267"/>
      <c r="D58" s="403"/>
      <c r="E58" s="403"/>
      <c r="F58" s="403"/>
      <c r="G58" s="282"/>
      <c r="H58" s="396"/>
      <c r="I58" s="253"/>
      <c r="L58" s="393"/>
      <c r="M58" s="349"/>
      <c r="N58" s="388"/>
      <c r="O58" s="388"/>
      <c r="P58" s="388"/>
      <c r="Q58" s="388"/>
      <c r="R58" s="388"/>
      <c r="S58" s="388"/>
      <c r="T58" s="388"/>
    </row>
    <row r="59" spans="1:20" ht="19.5" customHeight="1">
      <c r="A59" s="267"/>
      <c r="B59" s="395"/>
      <c r="C59" s="268"/>
      <c r="D59" s="282"/>
      <c r="E59" s="282"/>
      <c r="F59" s="282"/>
      <c r="G59" s="282"/>
      <c r="H59" s="282"/>
      <c r="I59" s="267"/>
      <c r="L59" s="393"/>
      <c r="M59" s="349"/>
      <c r="N59" s="388"/>
      <c r="O59" s="388"/>
      <c r="P59" s="388"/>
      <c r="Q59" s="388"/>
      <c r="R59" s="388"/>
      <c r="S59" s="388"/>
      <c r="T59" s="388"/>
    </row>
    <row r="60" spans="1:20" ht="19.5" customHeight="1">
      <c r="A60" s="268"/>
      <c r="B60" s="286"/>
      <c r="C60" s="286"/>
      <c r="D60" s="286"/>
      <c r="E60" s="286"/>
      <c r="F60" s="286"/>
      <c r="G60" s="286"/>
      <c r="H60" s="286"/>
      <c r="I60" s="286"/>
      <c r="L60" s="393"/>
      <c r="M60" s="349"/>
      <c r="N60" s="388"/>
      <c r="O60" s="388"/>
      <c r="P60" s="388"/>
      <c r="Q60" s="388"/>
      <c r="R60" s="388"/>
      <c r="S60" s="388"/>
      <c r="T60" s="388"/>
    </row>
    <row r="61" spans="1:20" ht="19.5" customHeight="1">
      <c r="A61" s="268"/>
      <c r="B61" s="286"/>
      <c r="C61" s="286"/>
      <c r="D61" s="286"/>
      <c r="E61" s="286"/>
      <c r="F61" s="286"/>
      <c r="G61" s="286"/>
      <c r="H61" s="286"/>
      <c r="I61" s="286"/>
      <c r="L61" s="393"/>
      <c r="M61" s="349"/>
      <c r="N61" s="388"/>
      <c r="O61" s="388"/>
      <c r="P61" s="388"/>
      <c r="Q61" s="388"/>
      <c r="R61" s="388"/>
      <c r="S61" s="388"/>
      <c r="T61" s="388"/>
    </row>
    <row r="62" spans="1:20" ht="15.75">
      <c r="A62" s="268"/>
      <c r="B62" s="286"/>
      <c r="C62" s="286"/>
      <c r="D62" s="286"/>
      <c r="E62" s="286"/>
      <c r="F62" s="286"/>
      <c r="G62" s="286"/>
      <c r="H62" s="286"/>
      <c r="I62" s="286"/>
      <c r="L62" s="393"/>
      <c r="M62" s="349"/>
      <c r="N62" s="388"/>
      <c r="O62" s="388"/>
      <c r="P62" s="388"/>
      <c r="Q62" s="388"/>
      <c r="R62" s="388"/>
      <c r="S62" s="388"/>
      <c r="T62" s="388"/>
    </row>
    <row r="63" spans="1:20" ht="15.75">
      <c r="A63" s="268"/>
      <c r="B63" s="286"/>
      <c r="C63" s="286"/>
      <c r="D63" s="286"/>
      <c r="E63" s="286"/>
      <c r="F63" s="286"/>
      <c r="G63" s="286"/>
      <c r="H63" s="286"/>
      <c r="I63" s="286"/>
      <c r="L63" s="393"/>
      <c r="M63" s="349"/>
      <c r="N63" s="388"/>
      <c r="O63" s="388"/>
      <c r="P63" s="388"/>
      <c r="Q63" s="388"/>
      <c r="R63" s="388"/>
      <c r="S63" s="388"/>
      <c r="T63" s="388"/>
    </row>
    <row r="64" spans="1:20" ht="15.75">
      <c r="A64" s="282"/>
      <c r="B64" s="264"/>
      <c r="C64" s="268"/>
      <c r="D64" s="286"/>
      <c r="E64" s="286"/>
      <c r="F64" s="286"/>
      <c r="G64" s="286"/>
      <c r="H64" s="286"/>
      <c r="I64" s="286"/>
      <c r="L64" s="393"/>
      <c r="M64" s="349"/>
      <c r="N64" s="388"/>
      <c r="O64" s="388"/>
      <c r="P64" s="388"/>
      <c r="Q64" s="388"/>
      <c r="R64" s="388"/>
      <c r="S64" s="388"/>
      <c r="T64" s="388"/>
    </row>
    <row r="65" spans="1:20" ht="15.75">
      <c r="A65" s="267"/>
      <c r="B65" s="264"/>
      <c r="C65" s="268"/>
      <c r="D65" s="286"/>
      <c r="E65" s="286"/>
      <c r="F65" s="286"/>
      <c r="G65" s="286"/>
      <c r="H65" s="286"/>
      <c r="I65" s="286"/>
      <c r="L65" s="393"/>
      <c r="M65" s="349"/>
      <c r="N65" s="388"/>
      <c r="O65" s="388"/>
      <c r="P65" s="388"/>
      <c r="Q65" s="388"/>
      <c r="R65" s="388"/>
      <c r="S65" s="388"/>
      <c r="T65" s="388"/>
    </row>
    <row r="66" spans="1:20" ht="15.75">
      <c r="A66" s="397"/>
      <c r="B66" s="398"/>
      <c r="C66" s="296"/>
      <c r="D66" s="296"/>
      <c r="E66" s="296"/>
      <c r="F66" s="296"/>
      <c r="G66" s="266"/>
      <c r="H66" s="296"/>
      <c r="I66" s="296"/>
      <c r="L66" s="393"/>
      <c r="M66" s="349"/>
      <c r="N66" s="388"/>
      <c r="O66" s="388"/>
      <c r="P66" s="388"/>
      <c r="Q66" s="388"/>
      <c r="R66" s="388"/>
      <c r="S66" s="388"/>
      <c r="T66" s="388"/>
    </row>
    <row r="67" spans="1:20" ht="15.75">
      <c r="A67" s="282"/>
      <c r="B67" s="286"/>
      <c r="C67" s="399"/>
      <c r="D67" s="305"/>
      <c r="E67" s="305"/>
      <c r="F67" s="305"/>
      <c r="G67" s="266"/>
      <c r="H67" s="305"/>
      <c r="I67" s="305"/>
      <c r="L67" s="393"/>
      <c r="M67" s="349"/>
      <c r="N67" s="388"/>
      <c r="O67" s="388"/>
      <c r="P67" s="388"/>
      <c r="Q67" s="388"/>
      <c r="R67" s="388"/>
      <c r="S67" s="388"/>
      <c r="T67" s="388"/>
    </row>
    <row r="68" spans="1:20" ht="15.75">
      <c r="A68" s="282"/>
      <c r="B68" s="286"/>
      <c r="C68" s="282"/>
      <c r="D68" s="282"/>
      <c r="E68" s="282"/>
      <c r="F68" s="282"/>
      <c r="G68" s="266"/>
      <c r="H68" s="282"/>
      <c r="I68" s="282"/>
      <c r="L68" s="393"/>
      <c r="M68" s="349"/>
      <c r="N68" s="388"/>
      <c r="O68" s="388"/>
      <c r="P68" s="388"/>
      <c r="Q68" s="388"/>
      <c r="R68" s="388"/>
      <c r="S68" s="388"/>
      <c r="T68" s="388"/>
    </row>
    <row r="69" spans="1:20" ht="15.75">
      <c r="A69" s="400"/>
      <c r="B69" s="400"/>
      <c r="C69" s="400"/>
      <c r="D69" s="387"/>
      <c r="E69" s="387"/>
      <c r="F69" s="387"/>
      <c r="G69" s="400"/>
      <c r="H69" s="400"/>
      <c r="I69" s="387"/>
      <c r="L69" s="393"/>
      <c r="M69" s="349"/>
      <c r="N69" s="388"/>
      <c r="O69" s="388"/>
      <c r="P69" s="388"/>
      <c r="Q69" s="388"/>
      <c r="R69" s="388"/>
      <c r="S69" s="388"/>
      <c r="T69" s="388"/>
    </row>
    <row r="70" spans="1:20" ht="15.75">
      <c r="A70" s="400"/>
      <c r="B70" s="400"/>
      <c r="C70" s="400"/>
      <c r="D70" s="387"/>
      <c r="E70" s="387"/>
      <c r="F70" s="387"/>
      <c r="G70" s="387"/>
      <c r="H70" s="387"/>
      <c r="I70" s="387"/>
      <c r="L70" s="393"/>
      <c r="M70" s="349"/>
      <c r="N70" s="388"/>
      <c r="O70" s="388"/>
      <c r="P70" s="388"/>
      <c r="Q70" s="388"/>
      <c r="R70" s="388"/>
      <c r="S70" s="388"/>
      <c r="T70" s="388"/>
    </row>
    <row r="71" spans="1:20" ht="15.75">
      <c r="A71" s="400"/>
      <c r="B71" s="400"/>
      <c r="C71" s="400"/>
      <c r="D71" s="387"/>
      <c r="E71" s="387"/>
      <c r="F71" s="387"/>
      <c r="G71" s="387"/>
      <c r="H71" s="387"/>
      <c r="I71" s="387"/>
      <c r="L71" s="393"/>
      <c r="M71" s="349"/>
      <c r="N71" s="388"/>
      <c r="O71" s="388"/>
      <c r="P71" s="388"/>
      <c r="Q71" s="388"/>
      <c r="R71" s="388"/>
      <c r="S71" s="388"/>
      <c r="T71" s="388"/>
    </row>
    <row r="72" spans="1:20" ht="15.75">
      <c r="A72" s="282"/>
      <c r="B72" s="264"/>
      <c r="C72" s="282"/>
      <c r="D72" s="312"/>
      <c r="E72" s="312"/>
      <c r="F72" s="312"/>
      <c r="G72" s="312"/>
      <c r="H72" s="312"/>
      <c r="I72" s="312"/>
      <c r="L72" s="393"/>
      <c r="M72" s="349"/>
      <c r="N72" s="388"/>
      <c r="O72" s="388"/>
      <c r="P72" s="388"/>
      <c r="Q72" s="388"/>
      <c r="R72" s="388"/>
      <c r="S72" s="388"/>
      <c r="T72" s="388"/>
    </row>
    <row r="73" spans="1:20" ht="15.75">
      <c r="A73" s="282"/>
      <c r="B73" s="264"/>
      <c r="C73" s="401"/>
      <c r="D73" s="312"/>
      <c r="E73" s="312"/>
      <c r="F73" s="312"/>
      <c r="G73" s="312"/>
      <c r="H73" s="312"/>
      <c r="I73" s="312"/>
      <c r="L73" s="393"/>
      <c r="M73" s="349"/>
      <c r="N73" s="388"/>
      <c r="O73" s="388"/>
      <c r="P73" s="388"/>
      <c r="Q73" s="388"/>
      <c r="R73" s="388"/>
      <c r="S73" s="388"/>
      <c r="T73" s="388"/>
    </row>
    <row r="74" spans="1:20" ht="15.75">
      <c r="A74" s="282"/>
      <c r="B74" s="264"/>
      <c r="C74" s="401"/>
      <c r="D74" s="312"/>
      <c r="E74" s="312"/>
      <c r="F74" s="312"/>
      <c r="G74" s="312"/>
      <c r="H74" s="312"/>
      <c r="I74" s="312"/>
      <c r="L74" s="393"/>
      <c r="M74" s="349"/>
      <c r="N74" s="388"/>
      <c r="O74" s="388"/>
      <c r="P74" s="388"/>
      <c r="Q74" s="388"/>
      <c r="R74" s="388"/>
      <c r="S74" s="388"/>
      <c r="T74" s="388"/>
    </row>
    <row r="75" spans="1:20" ht="15.75">
      <c r="A75" s="282"/>
      <c r="B75" s="264"/>
      <c r="C75" s="282"/>
      <c r="D75" s="312"/>
      <c r="E75" s="312"/>
      <c r="F75" s="312"/>
      <c r="G75" s="312"/>
      <c r="H75" s="312"/>
      <c r="I75" s="312"/>
      <c r="L75" s="393"/>
      <c r="M75" s="349"/>
      <c r="N75" s="388"/>
      <c r="O75" s="388"/>
      <c r="P75" s="388"/>
      <c r="Q75" s="388"/>
      <c r="R75" s="388"/>
      <c r="S75" s="388"/>
      <c r="T75" s="388"/>
    </row>
    <row r="76" spans="1:20" ht="15.75">
      <c r="A76" s="282"/>
      <c r="B76" s="264"/>
      <c r="C76" s="402"/>
      <c r="D76" s="349"/>
      <c r="E76" s="349"/>
      <c r="F76" s="349"/>
      <c r="G76" s="349"/>
      <c r="H76" s="349"/>
      <c r="I76" s="349"/>
      <c r="L76" s="393"/>
      <c r="M76" s="349"/>
      <c r="N76" s="388"/>
      <c r="O76" s="388"/>
      <c r="P76" s="388"/>
      <c r="Q76" s="388"/>
      <c r="R76" s="388"/>
      <c r="S76" s="388"/>
      <c r="T76" s="388"/>
    </row>
    <row r="77" spans="1:20" ht="15.75">
      <c r="A77" s="282"/>
      <c r="B77" s="264"/>
      <c r="C77" s="403"/>
      <c r="D77" s="349"/>
      <c r="E77" s="349"/>
      <c r="F77" s="349"/>
      <c r="G77" s="349"/>
      <c r="H77" s="349"/>
      <c r="I77" s="349"/>
      <c r="L77" s="393"/>
      <c r="M77" s="349"/>
      <c r="N77" s="388"/>
      <c r="O77" s="388"/>
      <c r="P77" s="388"/>
      <c r="Q77" s="388"/>
      <c r="R77" s="388"/>
      <c r="S77" s="388"/>
      <c r="T77" s="388"/>
    </row>
    <row r="78" spans="1:20" ht="15.75">
      <c r="A78" s="282"/>
      <c r="B78" s="264"/>
      <c r="C78" s="402"/>
      <c r="D78" s="349"/>
      <c r="E78" s="349"/>
      <c r="F78" s="349"/>
      <c r="G78" s="349"/>
      <c r="H78" s="349"/>
      <c r="I78" s="349"/>
      <c r="L78" s="393"/>
      <c r="M78" s="349"/>
      <c r="N78" s="388"/>
      <c r="O78" s="388"/>
      <c r="P78" s="388"/>
      <c r="Q78" s="388"/>
      <c r="R78" s="388"/>
      <c r="S78" s="388"/>
      <c r="T78" s="388"/>
    </row>
    <row r="79" spans="1:20" ht="15.75">
      <c r="A79" s="282"/>
      <c r="B79" s="264"/>
      <c r="C79" s="403"/>
      <c r="D79" s="312"/>
      <c r="E79" s="312"/>
      <c r="F79" s="312"/>
      <c r="G79" s="312"/>
      <c r="H79" s="312"/>
      <c r="I79" s="312"/>
      <c r="L79" s="393"/>
      <c r="M79" s="349"/>
      <c r="N79" s="388"/>
      <c r="O79" s="388"/>
      <c r="P79" s="388"/>
      <c r="Q79" s="388"/>
      <c r="R79" s="388"/>
      <c r="S79" s="388"/>
      <c r="T79" s="388"/>
    </row>
    <row r="80" spans="1:20" ht="15.75">
      <c r="A80" s="282"/>
      <c r="B80" s="264"/>
      <c r="C80" s="269"/>
      <c r="D80" s="312"/>
      <c r="E80" s="312"/>
      <c r="F80" s="312"/>
      <c r="G80" s="312"/>
      <c r="H80" s="312"/>
      <c r="I80" s="312"/>
      <c r="L80" s="393"/>
      <c r="M80" s="349"/>
      <c r="N80" s="388"/>
      <c r="O80" s="388"/>
      <c r="P80" s="388"/>
      <c r="Q80" s="388"/>
      <c r="R80" s="388"/>
      <c r="S80" s="388"/>
      <c r="T80" s="388"/>
    </row>
    <row r="81" spans="1:20" ht="15.75">
      <c r="A81" s="282"/>
      <c r="B81" s="264"/>
      <c r="C81" s="282"/>
      <c r="D81" s="404"/>
      <c r="E81" s="404"/>
      <c r="F81" s="404"/>
      <c r="G81" s="404"/>
      <c r="H81" s="404"/>
      <c r="I81" s="312"/>
      <c r="L81" s="393"/>
      <c r="M81" s="349"/>
      <c r="N81" s="388"/>
      <c r="O81" s="388"/>
      <c r="P81" s="388"/>
      <c r="Q81" s="388"/>
      <c r="R81" s="388"/>
      <c r="S81" s="388"/>
      <c r="T81" s="388"/>
    </row>
    <row r="82" spans="1:20" ht="15.75">
      <c r="A82" s="282"/>
      <c r="B82" s="264"/>
      <c r="C82" s="282"/>
      <c r="D82" s="312"/>
      <c r="E82" s="312"/>
      <c r="F82" s="312"/>
      <c r="G82" s="312"/>
      <c r="H82" s="312"/>
      <c r="I82" s="312"/>
      <c r="L82" s="393"/>
      <c r="M82" s="349"/>
      <c r="N82" s="388"/>
      <c r="O82" s="388"/>
      <c r="P82" s="388"/>
      <c r="Q82" s="388"/>
      <c r="R82" s="388"/>
      <c r="S82" s="388"/>
      <c r="T82" s="388"/>
    </row>
    <row r="83" spans="1:20" ht="15.75">
      <c r="A83" s="268"/>
      <c r="B83" s="264"/>
      <c r="C83" s="402"/>
      <c r="D83" s="349"/>
      <c r="E83" s="349"/>
      <c r="F83" s="349"/>
      <c r="G83" s="349"/>
      <c r="H83" s="349"/>
      <c r="I83" s="349"/>
      <c r="L83" s="393"/>
      <c r="M83" s="349"/>
      <c r="N83" s="388"/>
      <c r="O83" s="388"/>
      <c r="P83" s="388"/>
      <c r="Q83" s="388"/>
      <c r="R83" s="388"/>
      <c r="S83" s="388"/>
      <c r="T83" s="388"/>
    </row>
    <row r="84" spans="1:20" ht="15.75">
      <c r="A84" s="268"/>
      <c r="B84" s="264"/>
      <c r="C84" s="403"/>
      <c r="D84" s="349"/>
      <c r="E84" s="349"/>
      <c r="F84" s="349"/>
      <c r="G84" s="349"/>
      <c r="H84" s="349"/>
      <c r="I84" s="349"/>
      <c r="L84" s="393"/>
      <c r="M84" s="349"/>
      <c r="N84" s="388"/>
      <c r="O84" s="388"/>
      <c r="P84" s="388"/>
      <c r="Q84" s="388"/>
      <c r="R84" s="388"/>
      <c r="S84" s="388"/>
      <c r="T84" s="388"/>
    </row>
    <row r="85" spans="1:20" ht="15.75">
      <c r="A85" s="268"/>
      <c r="B85" s="264"/>
      <c r="C85" s="269"/>
      <c r="D85" s="349"/>
      <c r="E85" s="349"/>
      <c r="F85" s="349"/>
      <c r="G85" s="349"/>
      <c r="H85" s="349"/>
      <c r="I85" s="349"/>
      <c r="L85" s="393"/>
      <c r="M85" s="349"/>
      <c r="N85" s="388"/>
      <c r="O85" s="388"/>
      <c r="P85" s="388"/>
      <c r="Q85" s="388"/>
      <c r="R85" s="388"/>
      <c r="S85" s="388"/>
      <c r="T85" s="388"/>
    </row>
    <row r="86" spans="1:20" ht="15.75">
      <c r="A86" s="282"/>
      <c r="B86" s="264"/>
      <c r="C86" s="282"/>
      <c r="D86" s="312"/>
      <c r="E86" s="312"/>
      <c r="F86" s="312"/>
      <c r="G86" s="312"/>
      <c r="H86" s="312"/>
      <c r="I86" s="312"/>
      <c r="L86" s="393"/>
      <c r="M86" s="349"/>
      <c r="N86" s="388"/>
      <c r="O86" s="388"/>
      <c r="P86" s="388"/>
      <c r="Q86" s="388"/>
      <c r="R86" s="388"/>
      <c r="S86" s="388"/>
      <c r="T86" s="388"/>
    </row>
    <row r="87" spans="1:20" ht="15.75">
      <c r="A87" s="282"/>
      <c r="B87" s="264"/>
      <c r="C87" s="269"/>
      <c r="D87" s="312"/>
      <c r="E87" s="312"/>
      <c r="F87" s="312"/>
      <c r="G87" s="312"/>
      <c r="H87" s="312"/>
      <c r="I87" s="312"/>
      <c r="L87" s="393"/>
      <c r="M87" s="349"/>
      <c r="N87" s="388"/>
      <c r="O87" s="388"/>
      <c r="P87" s="388"/>
      <c r="Q87" s="388"/>
      <c r="R87" s="388"/>
      <c r="S87" s="388"/>
      <c r="T87" s="388"/>
    </row>
    <row r="88" spans="1:20" ht="15.75">
      <c r="A88" s="282"/>
      <c r="B88" s="264"/>
      <c r="C88" s="282"/>
      <c r="D88" s="312"/>
      <c r="E88" s="312"/>
      <c r="F88" s="312"/>
      <c r="G88" s="312"/>
      <c r="H88" s="312"/>
      <c r="I88" s="312"/>
      <c r="M88" s="388"/>
      <c r="N88" s="388"/>
      <c r="O88" s="388"/>
      <c r="P88" s="388"/>
      <c r="Q88" s="388"/>
      <c r="R88" s="388"/>
      <c r="S88" s="388"/>
      <c r="T88" s="388"/>
    </row>
    <row r="89" spans="1:20" ht="15.75">
      <c r="A89" s="282"/>
      <c r="B89" s="264"/>
      <c r="C89" s="395"/>
      <c r="D89" s="312"/>
      <c r="E89" s="312"/>
      <c r="F89" s="312"/>
      <c r="G89" s="312"/>
      <c r="H89" s="312"/>
      <c r="I89" s="312"/>
      <c r="M89" s="388"/>
      <c r="N89" s="388"/>
      <c r="O89" s="388"/>
      <c r="P89" s="388"/>
      <c r="Q89" s="388"/>
      <c r="R89" s="388"/>
      <c r="S89" s="388"/>
      <c r="T89" s="388"/>
    </row>
    <row r="90" spans="1:20" ht="15.75">
      <c r="A90" s="268"/>
      <c r="B90" s="264"/>
      <c r="C90" s="269"/>
      <c r="D90" s="349"/>
      <c r="E90" s="349"/>
      <c r="F90" s="349"/>
      <c r="G90" s="350"/>
      <c r="H90" s="350"/>
      <c r="I90" s="350"/>
      <c r="M90" s="388"/>
      <c r="N90" s="388"/>
      <c r="O90" s="388"/>
      <c r="P90" s="388"/>
      <c r="Q90" s="388"/>
      <c r="R90" s="388"/>
      <c r="S90" s="388"/>
      <c r="T90" s="388"/>
    </row>
    <row r="91" spans="1:20" ht="15.75">
      <c r="A91" s="268"/>
      <c r="B91" s="264"/>
      <c r="C91" s="269"/>
      <c r="D91" s="349"/>
      <c r="E91" s="349"/>
      <c r="F91" s="349"/>
      <c r="G91" s="350"/>
      <c r="H91" s="350"/>
      <c r="I91" s="350"/>
      <c r="M91" s="388"/>
      <c r="N91" s="388"/>
      <c r="O91" s="388"/>
      <c r="P91" s="388"/>
      <c r="Q91" s="388"/>
      <c r="R91" s="388"/>
      <c r="S91" s="388"/>
      <c r="T91" s="388"/>
    </row>
    <row r="92" spans="1:20" ht="15.75">
      <c r="A92" s="268"/>
      <c r="B92" s="264"/>
      <c r="C92" s="269"/>
      <c r="D92" s="349"/>
      <c r="E92" s="349"/>
      <c r="F92" s="349"/>
      <c r="G92" s="350"/>
      <c r="H92" s="350"/>
      <c r="I92" s="350"/>
      <c r="M92" s="388"/>
      <c r="N92" s="388"/>
      <c r="O92" s="388"/>
      <c r="P92" s="388"/>
      <c r="Q92" s="388"/>
      <c r="R92" s="388"/>
      <c r="S92" s="388"/>
      <c r="T92" s="388"/>
    </row>
    <row r="93" spans="1:20" ht="15.75">
      <c r="A93" s="268"/>
      <c r="B93" s="264"/>
      <c r="C93" s="402"/>
      <c r="D93" s="349"/>
      <c r="E93" s="349"/>
      <c r="F93" s="349"/>
      <c r="G93" s="350"/>
      <c r="H93" s="350"/>
      <c r="I93" s="350"/>
      <c r="M93" s="388"/>
      <c r="N93" s="388"/>
      <c r="O93" s="388"/>
      <c r="P93" s="388"/>
      <c r="Q93" s="388"/>
      <c r="R93" s="388"/>
      <c r="S93" s="388"/>
      <c r="T93" s="388"/>
    </row>
    <row r="94" spans="1:20" ht="15.75">
      <c r="A94" s="282"/>
      <c r="B94" s="264"/>
      <c r="C94" s="395"/>
      <c r="D94" s="312"/>
      <c r="E94" s="312"/>
      <c r="F94" s="312"/>
      <c r="G94" s="312"/>
      <c r="H94" s="312"/>
      <c r="I94" s="312"/>
      <c r="M94" s="388"/>
      <c r="N94" s="388"/>
      <c r="O94" s="388"/>
      <c r="P94" s="388"/>
      <c r="Q94" s="388"/>
      <c r="R94" s="388"/>
      <c r="S94" s="388"/>
      <c r="T94" s="388"/>
    </row>
    <row r="95" spans="1:9" ht="15.75">
      <c r="A95" s="282"/>
      <c r="B95" s="264"/>
      <c r="C95" s="395"/>
      <c r="D95" s="312"/>
      <c r="E95" s="312"/>
      <c r="F95" s="312"/>
      <c r="G95" s="312"/>
      <c r="H95" s="312"/>
      <c r="I95" s="312"/>
    </row>
    <row r="96" spans="1:9" ht="15.75">
      <c r="A96" s="268"/>
      <c r="B96" s="264"/>
      <c r="C96" s="269"/>
      <c r="D96" s="349"/>
      <c r="E96" s="349"/>
      <c r="F96" s="349"/>
      <c r="G96" s="349"/>
      <c r="H96" s="349"/>
      <c r="I96" s="349"/>
    </row>
    <row r="97" spans="1:9" ht="15.75">
      <c r="A97" s="268"/>
      <c r="B97" s="264"/>
      <c r="C97" s="269"/>
      <c r="D97" s="349"/>
      <c r="E97" s="349"/>
      <c r="F97" s="349"/>
      <c r="G97" s="350"/>
      <c r="H97" s="350"/>
      <c r="I97" s="350"/>
    </row>
    <row r="98" spans="1:9" ht="15.75">
      <c r="A98" s="268"/>
      <c r="B98" s="264"/>
      <c r="C98" s="269"/>
      <c r="D98" s="349"/>
      <c r="E98" s="349"/>
      <c r="F98" s="349"/>
      <c r="G98" s="349"/>
      <c r="H98" s="349"/>
      <c r="I98" s="349"/>
    </row>
    <row r="99" spans="1:9" ht="15.75">
      <c r="A99" s="268"/>
      <c r="B99" s="264"/>
      <c r="C99" s="402"/>
      <c r="D99" s="349"/>
      <c r="E99" s="349"/>
      <c r="F99" s="349"/>
      <c r="G99" s="349"/>
      <c r="H99" s="349"/>
      <c r="I99" s="349"/>
    </row>
    <row r="100" spans="1:9" ht="15.75">
      <c r="A100" s="282"/>
      <c r="B100" s="264"/>
      <c r="C100" s="395"/>
      <c r="D100" s="312"/>
      <c r="E100" s="312"/>
      <c r="F100" s="312"/>
      <c r="G100" s="312"/>
      <c r="H100" s="312"/>
      <c r="I100" s="312"/>
    </row>
    <row r="101" spans="1:9" ht="15.75">
      <c r="A101" s="268"/>
      <c r="B101" s="264"/>
      <c r="C101" s="269"/>
      <c r="D101" s="350"/>
      <c r="E101" s="350"/>
      <c r="F101" s="350"/>
      <c r="G101" s="350"/>
      <c r="H101" s="350"/>
      <c r="I101" s="350"/>
    </row>
    <row r="102" spans="1:9" ht="15.75">
      <c r="A102" s="268"/>
      <c r="B102" s="264"/>
      <c r="C102" s="269"/>
      <c r="D102" s="350"/>
      <c r="E102" s="350"/>
      <c r="F102" s="350"/>
      <c r="G102" s="350"/>
      <c r="H102" s="350"/>
      <c r="I102" s="350"/>
    </row>
    <row r="103" spans="1:9" ht="15.75">
      <c r="A103" s="282"/>
      <c r="B103" s="264"/>
      <c r="C103" s="395"/>
      <c r="D103" s="312"/>
      <c r="E103" s="312"/>
      <c r="F103" s="312"/>
      <c r="G103" s="312"/>
      <c r="H103" s="312"/>
      <c r="I103" s="405"/>
    </row>
    <row r="104" spans="1:9" ht="15.75">
      <c r="A104" s="282"/>
      <c r="B104" s="264"/>
      <c r="C104" s="395"/>
      <c r="D104" s="312"/>
      <c r="E104" s="312"/>
      <c r="F104" s="312"/>
      <c r="G104" s="312"/>
      <c r="H104" s="312"/>
      <c r="I104" s="312"/>
    </row>
    <row r="105" spans="1:9" ht="15.75">
      <c r="A105" s="268"/>
      <c r="B105" s="264"/>
      <c r="C105" s="269"/>
      <c r="D105" s="349"/>
      <c r="E105" s="349"/>
      <c r="F105" s="349"/>
      <c r="G105" s="349"/>
      <c r="H105" s="349"/>
      <c r="I105" s="349"/>
    </row>
    <row r="106" spans="1:9" ht="15.75">
      <c r="A106" s="282"/>
      <c r="B106" s="403"/>
      <c r="C106" s="268"/>
      <c r="D106" s="349"/>
      <c r="E106" s="349"/>
      <c r="F106" s="349"/>
      <c r="G106" s="349"/>
      <c r="H106" s="349"/>
      <c r="I106" s="349"/>
    </row>
    <row r="107" spans="1:9" ht="15.75">
      <c r="A107" s="282"/>
      <c r="B107" s="403"/>
      <c r="C107" s="268"/>
      <c r="D107" s="349"/>
      <c r="E107" s="349"/>
      <c r="F107" s="349"/>
      <c r="G107" s="349"/>
      <c r="H107" s="349"/>
      <c r="I107" s="349"/>
    </row>
    <row r="108" spans="1:9" ht="15.75">
      <c r="A108" s="268"/>
      <c r="B108" s="286"/>
      <c r="C108" s="282"/>
      <c r="D108" s="312"/>
      <c r="E108" s="312"/>
      <c r="F108" s="312"/>
      <c r="G108" s="312"/>
      <c r="H108" s="312"/>
      <c r="I108" s="312"/>
    </row>
    <row r="109" spans="1:9" ht="15.75">
      <c r="A109" s="282"/>
      <c r="B109" s="286"/>
      <c r="C109" s="282"/>
      <c r="D109" s="406"/>
      <c r="E109" s="406"/>
      <c r="F109" s="406"/>
      <c r="G109" s="406"/>
      <c r="H109" s="406"/>
      <c r="I109" s="406"/>
    </row>
    <row r="110" spans="1:9" ht="15.75">
      <c r="A110" s="282"/>
      <c r="B110" s="286"/>
      <c r="C110" s="400"/>
      <c r="D110" s="406"/>
      <c r="E110" s="406"/>
      <c r="F110" s="406"/>
      <c r="G110" s="406"/>
      <c r="H110" s="406"/>
      <c r="I110" s="406"/>
    </row>
    <row r="111" spans="1:9" ht="15.75">
      <c r="A111" s="268"/>
      <c r="B111" s="264"/>
      <c r="C111" s="400"/>
      <c r="D111" s="387"/>
      <c r="E111" s="387"/>
      <c r="F111" s="387"/>
      <c r="G111" s="387"/>
      <c r="H111" s="387"/>
      <c r="I111" s="349"/>
    </row>
    <row r="112" spans="1:9" ht="15.75">
      <c r="A112" s="268"/>
      <c r="B112" s="407"/>
      <c r="C112" s="267"/>
      <c r="D112" s="396"/>
      <c r="E112" s="396"/>
      <c r="F112" s="396"/>
      <c r="G112" s="382"/>
      <c r="H112" s="298"/>
      <c r="I112" s="349"/>
    </row>
    <row r="113" spans="1:9" ht="15.75">
      <c r="A113" s="268"/>
      <c r="B113" s="264"/>
      <c r="C113" s="400"/>
      <c r="D113" s="387"/>
      <c r="E113" s="387"/>
      <c r="F113" s="387"/>
      <c r="G113" s="382"/>
      <c r="H113" s="298"/>
      <c r="I113" s="349"/>
    </row>
    <row r="114" spans="1:9" ht="15.75">
      <c r="A114" s="268"/>
      <c r="B114" s="267"/>
      <c r="C114" s="400"/>
      <c r="D114" s="408"/>
      <c r="E114" s="408"/>
      <c r="F114" s="408"/>
      <c r="G114" s="382"/>
      <c r="H114" s="298"/>
      <c r="I114" s="349"/>
    </row>
    <row r="115" spans="1:9" ht="15.75">
      <c r="A115" s="409"/>
      <c r="B115" s="410"/>
      <c r="C115" s="409"/>
      <c r="D115" s="388"/>
      <c r="E115" s="388"/>
      <c r="F115" s="388"/>
      <c r="G115" s="388"/>
      <c r="H115" s="388"/>
      <c r="I115" s="388"/>
    </row>
    <row r="116" spans="1:9" ht="15.75">
      <c r="A116" s="266"/>
      <c r="B116" s="266"/>
      <c r="C116" s="266"/>
      <c r="D116" s="292"/>
      <c r="E116" s="292"/>
      <c r="F116" s="292"/>
      <c r="G116" s="292"/>
      <c r="H116" s="292"/>
      <c r="I116" s="292"/>
    </row>
    <row r="117" spans="1:9" ht="15.75">
      <c r="A117" s="266"/>
      <c r="B117" s="266"/>
      <c r="C117" s="266"/>
      <c r="D117" s="292"/>
      <c r="E117" s="292"/>
      <c r="F117" s="292"/>
      <c r="G117" s="292"/>
      <c r="H117" s="292"/>
      <c r="I117" s="292"/>
    </row>
    <row r="118" spans="1:9" ht="15.75">
      <c r="A118" s="266"/>
      <c r="B118" s="266"/>
      <c r="C118" s="266"/>
      <c r="D118" s="292"/>
      <c r="E118" s="292"/>
      <c r="F118" s="292"/>
      <c r="G118" s="292"/>
      <c r="H118" s="292"/>
      <c r="I118" s="292"/>
    </row>
    <row r="119" spans="1:9" ht="15.75">
      <c r="A119" s="266"/>
      <c r="B119" s="266"/>
      <c r="C119" s="266"/>
      <c r="D119" s="292"/>
      <c r="E119" s="292"/>
      <c r="F119" s="292"/>
      <c r="G119" s="292"/>
      <c r="H119" s="292"/>
      <c r="I119" s="292"/>
    </row>
    <row r="120" spans="1:9" ht="15.75">
      <c r="A120" s="266"/>
      <c r="B120" s="266"/>
      <c r="C120" s="266"/>
      <c r="D120" s="292"/>
      <c r="E120" s="292"/>
      <c r="F120" s="292"/>
      <c r="G120" s="292"/>
      <c r="H120" s="292"/>
      <c r="I120" s="292"/>
    </row>
    <row r="121" spans="1:9" ht="15.75">
      <c r="A121" s="266"/>
      <c r="B121" s="266"/>
      <c r="C121" s="266"/>
      <c r="D121" s="292"/>
      <c r="E121" s="292"/>
      <c r="F121" s="292"/>
      <c r="G121" s="292"/>
      <c r="H121" s="292"/>
      <c r="I121" s="292"/>
    </row>
    <row r="122" spans="1:9" ht="15.75">
      <c r="A122" s="266"/>
      <c r="B122" s="266"/>
      <c r="C122" s="266"/>
      <c r="D122" s="292"/>
      <c r="E122" s="292"/>
      <c r="F122" s="292"/>
      <c r="G122" s="292"/>
      <c r="H122" s="292"/>
      <c r="I122" s="292"/>
    </row>
    <row r="123" spans="1:9" ht="15.75">
      <c r="A123" s="266"/>
      <c r="B123" s="266"/>
      <c r="C123" s="266"/>
      <c r="D123" s="292"/>
      <c r="E123" s="292"/>
      <c r="F123" s="292"/>
      <c r="G123" s="292"/>
      <c r="H123" s="292"/>
      <c r="I123" s="239"/>
    </row>
    <row r="124" spans="1:9" ht="15.75">
      <c r="A124" s="266"/>
      <c r="B124" s="266"/>
      <c r="C124" s="266"/>
      <c r="D124" s="292"/>
      <c r="E124" s="292"/>
      <c r="F124" s="292"/>
      <c r="G124" s="292"/>
      <c r="H124" s="292"/>
      <c r="I124" s="239"/>
    </row>
    <row r="125" spans="1:9" ht="15.75">
      <c r="A125" s="266"/>
      <c r="B125" s="266"/>
      <c r="C125" s="266"/>
      <c r="D125" s="292"/>
      <c r="E125" s="292"/>
      <c r="F125" s="292"/>
      <c r="G125" s="292"/>
      <c r="H125" s="292"/>
      <c r="I125" s="239"/>
    </row>
    <row r="126" spans="1:9" ht="15.75">
      <c r="A126" s="266"/>
      <c r="B126" s="266"/>
      <c r="C126" s="266"/>
      <c r="D126" s="292"/>
      <c r="E126" s="292"/>
      <c r="F126" s="292"/>
      <c r="G126" s="292"/>
      <c r="H126" s="292"/>
      <c r="I126" s="239"/>
    </row>
    <row r="127" spans="1:9" ht="15.75">
      <c r="A127" s="266"/>
      <c r="B127" s="266"/>
      <c r="C127" s="266"/>
      <c r="D127" s="292"/>
      <c r="E127" s="292"/>
      <c r="F127" s="292"/>
      <c r="G127" s="292"/>
      <c r="H127" s="292"/>
      <c r="I127" s="239"/>
    </row>
    <row r="128" spans="1:9" ht="15.75">
      <c r="A128" s="266"/>
      <c r="B128" s="266"/>
      <c r="C128" s="266"/>
      <c r="D128" s="292"/>
      <c r="E128" s="292"/>
      <c r="F128" s="292"/>
      <c r="G128" s="292"/>
      <c r="H128" s="292"/>
      <c r="I128" s="239"/>
    </row>
    <row r="129" spans="1:9" ht="15.75">
      <c r="A129" s="266"/>
      <c r="B129" s="266"/>
      <c r="C129" s="266"/>
      <c r="D129" s="292"/>
      <c r="E129" s="292"/>
      <c r="F129" s="292"/>
      <c r="G129" s="292"/>
      <c r="H129" s="292"/>
      <c r="I129" s="239"/>
    </row>
    <row r="130" spans="1:9" ht="15.75">
      <c r="A130" s="266"/>
      <c r="B130" s="266"/>
      <c r="C130" s="266"/>
      <c r="D130" s="292"/>
      <c r="E130" s="292"/>
      <c r="F130" s="292"/>
      <c r="G130" s="292"/>
      <c r="H130" s="292"/>
      <c r="I130" s="239"/>
    </row>
    <row r="131" spans="1:9" ht="15.75">
      <c r="A131" s="266"/>
      <c r="B131" s="266"/>
      <c r="C131" s="266"/>
      <c r="D131" s="292"/>
      <c r="E131" s="292"/>
      <c r="F131" s="292"/>
      <c r="G131" s="292"/>
      <c r="H131" s="292"/>
      <c r="I131" s="239"/>
    </row>
    <row r="132" spans="1:9" ht="15.75">
      <c r="A132" s="266"/>
      <c r="B132" s="266"/>
      <c r="C132" s="266"/>
      <c r="D132" s="292"/>
      <c r="E132" s="292"/>
      <c r="F132" s="292"/>
      <c r="G132" s="292"/>
      <c r="H132" s="292"/>
      <c r="I132" s="239"/>
    </row>
    <row r="133" spans="1:9" ht="15.75">
      <c r="A133" s="266"/>
      <c r="B133" s="266"/>
      <c r="C133" s="266"/>
      <c r="D133" s="292"/>
      <c r="E133" s="292"/>
      <c r="F133" s="292"/>
      <c r="G133" s="292"/>
      <c r="H133" s="292"/>
      <c r="I133" s="239"/>
    </row>
    <row r="134" spans="1:9" ht="15.75">
      <c r="A134" s="266"/>
      <c r="B134" s="266"/>
      <c r="C134" s="266"/>
      <c r="D134" s="292"/>
      <c r="E134" s="292"/>
      <c r="F134" s="292"/>
      <c r="G134" s="292"/>
      <c r="H134" s="292"/>
      <c r="I134" s="239"/>
    </row>
    <row r="135" spans="1:9" ht="15.75">
      <c r="A135" s="266"/>
      <c r="B135" s="266"/>
      <c r="C135" s="266"/>
      <c r="D135" s="292"/>
      <c r="E135" s="292"/>
      <c r="F135" s="292"/>
      <c r="G135" s="292"/>
      <c r="H135" s="292"/>
      <c r="I135" s="239"/>
    </row>
    <row r="136" spans="1:9" ht="15.75">
      <c r="A136" s="266"/>
      <c r="B136" s="266"/>
      <c r="C136" s="266"/>
      <c r="D136" s="292"/>
      <c r="E136" s="292"/>
      <c r="F136" s="292"/>
      <c r="G136" s="292"/>
      <c r="H136" s="292"/>
      <c r="I136" s="239"/>
    </row>
    <row r="137" spans="1:9" ht="15.75">
      <c r="A137" s="266"/>
      <c r="B137" s="266"/>
      <c r="C137" s="266"/>
      <c r="D137" s="292"/>
      <c r="E137" s="292"/>
      <c r="F137" s="292"/>
      <c r="G137" s="292"/>
      <c r="H137" s="292"/>
      <c r="I137" s="239"/>
    </row>
    <row r="138" spans="1:9" ht="15.75">
      <c r="A138" s="266"/>
      <c r="B138" s="266"/>
      <c r="C138" s="266"/>
      <c r="D138" s="292"/>
      <c r="E138" s="292"/>
      <c r="F138" s="292"/>
      <c r="G138" s="292"/>
      <c r="H138" s="292"/>
      <c r="I138" s="239"/>
    </row>
    <row r="139" spans="1:9" ht="15.75">
      <c r="A139" s="266"/>
      <c r="B139" s="266"/>
      <c r="C139" s="266"/>
      <c r="D139" s="292"/>
      <c r="E139" s="292"/>
      <c r="F139" s="292"/>
      <c r="G139" s="292"/>
      <c r="H139" s="292"/>
      <c r="I139" s="239"/>
    </row>
    <row r="140" spans="1:9" ht="15.75">
      <c r="A140" s="266"/>
      <c r="B140" s="266"/>
      <c r="C140" s="266"/>
      <c r="D140" s="292"/>
      <c r="E140" s="292"/>
      <c r="F140" s="292"/>
      <c r="G140" s="292"/>
      <c r="H140" s="292"/>
      <c r="I140" s="239"/>
    </row>
    <row r="141" spans="1:9" ht="15.75">
      <c r="A141" s="266"/>
      <c r="B141" s="266"/>
      <c r="C141" s="266"/>
      <c r="D141" s="292"/>
      <c r="E141" s="292"/>
      <c r="F141" s="292"/>
      <c r="G141" s="292"/>
      <c r="H141" s="292"/>
      <c r="I141" s="239"/>
    </row>
    <row r="142" spans="1:9" ht="15.75">
      <c r="A142" s="266"/>
      <c r="B142" s="266"/>
      <c r="C142" s="266"/>
      <c r="D142" s="292"/>
      <c r="E142" s="292"/>
      <c r="F142" s="292"/>
      <c r="G142" s="292"/>
      <c r="H142" s="292"/>
      <c r="I142" s="239"/>
    </row>
    <row r="143" spans="1:9" ht="15.75">
      <c r="A143" s="266"/>
      <c r="B143" s="266"/>
      <c r="C143" s="266"/>
      <c r="D143" s="292"/>
      <c r="E143" s="292"/>
      <c r="F143" s="292"/>
      <c r="G143" s="292"/>
      <c r="H143" s="292"/>
      <c r="I143" s="239"/>
    </row>
    <row r="144" spans="1:9" ht="15.75">
      <c r="A144" s="266"/>
      <c r="B144" s="266"/>
      <c r="C144" s="266"/>
      <c r="D144" s="292"/>
      <c r="E144" s="292"/>
      <c r="F144" s="292"/>
      <c r="G144" s="292"/>
      <c r="H144" s="292"/>
      <c r="I144" s="239"/>
    </row>
    <row r="145" spans="1:9" ht="15.75">
      <c r="A145" s="266"/>
      <c r="B145" s="266"/>
      <c r="C145" s="266"/>
      <c r="D145" s="292"/>
      <c r="E145" s="292"/>
      <c r="F145" s="292"/>
      <c r="G145" s="292"/>
      <c r="H145" s="292"/>
      <c r="I145" s="239"/>
    </row>
    <row r="146" spans="1:9" ht="15.75">
      <c r="A146" s="266"/>
      <c r="B146" s="266"/>
      <c r="C146" s="266"/>
      <c r="D146" s="292"/>
      <c r="E146" s="292"/>
      <c r="F146" s="292"/>
      <c r="G146" s="292"/>
      <c r="H146" s="292"/>
      <c r="I146" s="239"/>
    </row>
    <row r="147" spans="1:9" ht="15.75">
      <c r="A147" s="266"/>
      <c r="B147" s="266"/>
      <c r="C147" s="266"/>
      <c r="D147" s="292"/>
      <c r="E147" s="292"/>
      <c r="F147" s="292"/>
      <c r="G147" s="292"/>
      <c r="H147" s="292"/>
      <c r="I147" s="239"/>
    </row>
    <row r="148" spans="1:9" ht="15.75">
      <c r="A148" s="266"/>
      <c r="B148" s="266"/>
      <c r="C148" s="266"/>
      <c r="D148" s="292"/>
      <c r="E148" s="292"/>
      <c r="F148" s="292"/>
      <c r="G148" s="292"/>
      <c r="H148" s="292"/>
      <c r="I148" s="239"/>
    </row>
    <row r="149" spans="1:9" ht="15.75">
      <c r="A149" s="266"/>
      <c r="B149" s="266"/>
      <c r="C149" s="266"/>
      <c r="D149" s="292"/>
      <c r="E149" s="292"/>
      <c r="F149" s="292"/>
      <c r="G149" s="292"/>
      <c r="H149" s="292"/>
      <c r="I149" s="239"/>
    </row>
    <row r="150" spans="1:9" ht="15.75">
      <c r="A150" s="266"/>
      <c r="B150" s="266"/>
      <c r="C150" s="266"/>
      <c r="D150" s="292"/>
      <c r="E150" s="292"/>
      <c r="F150" s="292"/>
      <c r="G150" s="292"/>
      <c r="H150" s="292"/>
      <c r="I150" s="239"/>
    </row>
    <row r="151" spans="1:9" ht="15.75">
      <c r="A151" s="266"/>
      <c r="B151" s="266"/>
      <c r="C151" s="266"/>
      <c r="D151" s="292"/>
      <c r="E151" s="292"/>
      <c r="F151" s="292"/>
      <c r="G151" s="292"/>
      <c r="H151" s="292"/>
      <c r="I151" s="239"/>
    </row>
    <row r="152" spans="1:9" ht="15.75">
      <c r="A152" s="266"/>
      <c r="B152" s="266"/>
      <c r="C152" s="266"/>
      <c r="D152" s="292"/>
      <c r="E152" s="292"/>
      <c r="F152" s="292"/>
      <c r="G152" s="292"/>
      <c r="H152" s="292"/>
      <c r="I152" s="239"/>
    </row>
    <row r="153" spans="1:9" ht="15.75">
      <c r="A153" s="266"/>
      <c r="B153" s="266"/>
      <c r="C153" s="266"/>
      <c r="D153" s="292"/>
      <c r="E153" s="292"/>
      <c r="F153" s="292"/>
      <c r="G153" s="292"/>
      <c r="H153" s="292"/>
      <c r="I153" s="239"/>
    </row>
    <row r="154" spans="1:9" ht="15.75">
      <c r="A154" s="266"/>
      <c r="B154" s="266"/>
      <c r="C154" s="266"/>
      <c r="D154" s="292"/>
      <c r="E154" s="292"/>
      <c r="F154" s="292"/>
      <c r="G154" s="292"/>
      <c r="H154" s="292"/>
      <c r="I154" s="239"/>
    </row>
    <row r="155" spans="1:9" ht="15.75">
      <c r="A155" s="266"/>
      <c r="B155" s="266"/>
      <c r="C155" s="266"/>
      <c r="D155" s="292"/>
      <c r="E155" s="292"/>
      <c r="F155" s="292"/>
      <c r="G155" s="292"/>
      <c r="H155" s="292"/>
      <c r="I155" s="239"/>
    </row>
    <row r="156" spans="1:9" ht="15.75">
      <c r="A156" s="266"/>
      <c r="B156" s="266"/>
      <c r="C156" s="266"/>
      <c r="D156" s="292"/>
      <c r="E156" s="292"/>
      <c r="F156" s="292"/>
      <c r="G156" s="292"/>
      <c r="H156" s="292"/>
      <c r="I156" s="239"/>
    </row>
    <row r="157" spans="1:9" ht="15.75">
      <c r="A157" s="266"/>
      <c r="B157" s="266"/>
      <c r="C157" s="266"/>
      <c r="D157" s="292"/>
      <c r="E157" s="292"/>
      <c r="F157" s="292"/>
      <c r="G157" s="292"/>
      <c r="H157" s="292"/>
      <c r="I157" s="239"/>
    </row>
    <row r="158" spans="1:9" ht="15.75">
      <c r="A158" s="266"/>
      <c r="B158" s="266"/>
      <c r="C158" s="266"/>
      <c r="D158" s="292"/>
      <c r="E158" s="292"/>
      <c r="F158" s="292"/>
      <c r="G158" s="292"/>
      <c r="H158" s="292"/>
      <c r="I158" s="239"/>
    </row>
    <row r="159" spans="1:9" ht="15.75">
      <c r="A159" s="266"/>
      <c r="B159" s="266"/>
      <c r="C159" s="266"/>
      <c r="D159" s="292"/>
      <c r="E159" s="292"/>
      <c r="F159" s="292"/>
      <c r="G159" s="292"/>
      <c r="H159" s="292"/>
      <c r="I159" s="239"/>
    </row>
    <row r="160" spans="1:9" ht="15.75">
      <c r="A160" s="266"/>
      <c r="B160" s="266"/>
      <c r="C160" s="266"/>
      <c r="D160" s="292"/>
      <c r="E160" s="292"/>
      <c r="F160" s="292"/>
      <c r="G160" s="292"/>
      <c r="H160" s="292"/>
      <c r="I160" s="239"/>
    </row>
    <row r="161" spans="1:9" ht="15.75">
      <c r="A161" s="266"/>
      <c r="B161" s="266"/>
      <c r="C161" s="266"/>
      <c r="D161" s="292"/>
      <c r="E161" s="292"/>
      <c r="F161" s="292"/>
      <c r="G161" s="292"/>
      <c r="H161" s="292"/>
      <c r="I161" s="239"/>
    </row>
    <row r="162" spans="1:9" ht="15.75">
      <c r="A162" s="266"/>
      <c r="B162" s="266"/>
      <c r="C162" s="266"/>
      <c r="D162" s="292"/>
      <c r="E162" s="292"/>
      <c r="F162" s="292"/>
      <c r="G162" s="292"/>
      <c r="H162" s="292"/>
      <c r="I162" s="239"/>
    </row>
    <row r="163" spans="1:9" ht="15.75">
      <c r="A163" s="266"/>
      <c r="B163" s="266"/>
      <c r="C163" s="266"/>
      <c r="D163" s="292"/>
      <c r="E163" s="292"/>
      <c r="F163" s="292"/>
      <c r="G163" s="292"/>
      <c r="H163" s="292"/>
      <c r="I163" s="239"/>
    </row>
    <row r="164" spans="1:9" ht="15.75">
      <c r="A164" s="266"/>
      <c r="B164" s="266"/>
      <c r="C164" s="266"/>
      <c r="D164" s="292"/>
      <c r="E164" s="292"/>
      <c r="F164" s="292"/>
      <c r="G164" s="292"/>
      <c r="H164" s="292"/>
      <c r="I164" s="239"/>
    </row>
    <row r="165" spans="1:9" ht="15.75">
      <c r="A165" s="266"/>
      <c r="B165" s="266"/>
      <c r="C165" s="266"/>
      <c r="D165" s="292"/>
      <c r="E165" s="292"/>
      <c r="F165" s="292"/>
      <c r="G165" s="292"/>
      <c r="H165" s="292"/>
      <c r="I165" s="239"/>
    </row>
    <row r="166" spans="1:9" ht="15.75">
      <c r="A166" s="266"/>
      <c r="B166" s="266"/>
      <c r="C166" s="266"/>
      <c r="D166" s="292"/>
      <c r="E166" s="292"/>
      <c r="F166" s="292"/>
      <c r="G166" s="292"/>
      <c r="H166" s="292"/>
      <c r="I166" s="239"/>
    </row>
    <row r="167" spans="1:9" ht="15.75">
      <c r="A167" s="266"/>
      <c r="B167" s="266"/>
      <c r="C167" s="266"/>
      <c r="D167" s="292"/>
      <c r="E167" s="292"/>
      <c r="F167" s="292"/>
      <c r="G167" s="292"/>
      <c r="H167" s="292"/>
      <c r="I167" s="239"/>
    </row>
    <row r="168" spans="1:9" ht="15.75">
      <c r="A168" s="266"/>
      <c r="B168" s="266"/>
      <c r="C168" s="266"/>
      <c r="D168" s="292"/>
      <c r="E168" s="292"/>
      <c r="F168" s="292"/>
      <c r="G168" s="292"/>
      <c r="H168" s="292"/>
      <c r="I168" s="239"/>
    </row>
    <row r="169" spans="1:9" ht="15.75">
      <c r="A169" s="266"/>
      <c r="B169" s="266"/>
      <c r="C169" s="266"/>
      <c r="D169" s="292"/>
      <c r="E169" s="292"/>
      <c r="F169" s="292"/>
      <c r="G169" s="292"/>
      <c r="H169" s="292"/>
      <c r="I169" s="239"/>
    </row>
    <row r="170" spans="1:9" ht="15.75">
      <c r="A170" s="266"/>
      <c r="B170" s="266"/>
      <c r="C170" s="266"/>
      <c r="D170" s="292"/>
      <c r="E170" s="292"/>
      <c r="F170" s="292"/>
      <c r="G170" s="292"/>
      <c r="H170" s="292"/>
      <c r="I170" s="239"/>
    </row>
    <row r="171" spans="1:9" ht="15.75">
      <c r="A171" s="266"/>
      <c r="B171" s="266"/>
      <c r="C171" s="266"/>
      <c r="D171" s="292"/>
      <c r="E171" s="292"/>
      <c r="F171" s="292"/>
      <c r="G171" s="292"/>
      <c r="H171" s="292"/>
      <c r="I171" s="239"/>
    </row>
    <row r="172" spans="1:9" ht="15.75">
      <c r="A172" s="266"/>
      <c r="B172" s="266"/>
      <c r="C172" s="266"/>
      <c r="D172" s="292"/>
      <c r="E172" s="292"/>
      <c r="F172" s="292"/>
      <c r="G172" s="292"/>
      <c r="H172" s="292"/>
      <c r="I172" s="239"/>
    </row>
    <row r="173" spans="1:9" ht="19.5" customHeight="1">
      <c r="A173" s="266"/>
      <c r="B173" s="266"/>
      <c r="C173" s="266"/>
      <c r="D173" s="292"/>
      <c r="E173" s="292"/>
      <c r="F173" s="292"/>
      <c r="G173" s="292"/>
      <c r="H173" s="292"/>
      <c r="I173" s="239"/>
    </row>
    <row r="174" spans="1:9" ht="19.5" customHeight="1">
      <c r="A174" s="266"/>
      <c r="B174" s="266"/>
      <c r="C174" s="266"/>
      <c r="D174" s="292"/>
      <c r="E174" s="292"/>
      <c r="F174" s="292"/>
      <c r="G174" s="292"/>
      <c r="H174" s="292"/>
      <c r="I174" s="239"/>
    </row>
    <row r="175" spans="1:9" ht="19.5" customHeight="1">
      <c r="A175" s="266"/>
      <c r="B175" s="266"/>
      <c r="C175" s="266"/>
      <c r="D175" s="292"/>
      <c r="E175" s="292"/>
      <c r="F175" s="292"/>
      <c r="G175" s="292"/>
      <c r="H175" s="292"/>
      <c r="I175" s="239"/>
    </row>
    <row r="176" spans="1:8" ht="19.5" customHeight="1">
      <c r="A176" s="409"/>
      <c r="B176" s="410"/>
      <c r="C176" s="409"/>
      <c r="D176" s="388"/>
      <c r="E176" s="388"/>
      <c r="F176" s="388"/>
      <c r="G176" s="388"/>
      <c r="H176" s="388"/>
    </row>
    <row r="177" spans="1:8" ht="19.5" customHeight="1">
      <c r="A177" s="409"/>
      <c r="B177" s="410"/>
      <c r="C177" s="409"/>
      <c r="D177" s="388"/>
      <c r="E177" s="388"/>
      <c r="F177" s="388"/>
      <c r="G177" s="388"/>
      <c r="H177" s="388"/>
    </row>
    <row r="178" spans="1:8" ht="19.5" customHeight="1">
      <c r="A178" s="409"/>
      <c r="B178" s="410"/>
      <c r="C178" s="409"/>
      <c r="D178" s="388"/>
      <c r="E178" s="388"/>
      <c r="F178" s="388"/>
      <c r="G178" s="388"/>
      <c r="H178" s="388"/>
    </row>
    <row r="179" spans="1:8" ht="19.5" customHeight="1">
      <c r="A179" s="409"/>
      <c r="B179" s="410"/>
      <c r="C179" s="409"/>
      <c r="D179" s="388"/>
      <c r="E179" s="388"/>
      <c r="F179" s="388"/>
      <c r="G179" s="388"/>
      <c r="H179" s="388"/>
    </row>
    <row r="180" spans="1:8" ht="19.5" customHeight="1">
      <c r="A180" s="409"/>
      <c r="B180" s="410"/>
      <c r="C180" s="409"/>
      <c r="D180" s="388"/>
      <c r="E180" s="388"/>
      <c r="F180" s="388"/>
      <c r="G180" s="388"/>
      <c r="H180" s="388"/>
    </row>
    <row r="181" spans="1:8" ht="19.5" customHeight="1">
      <c r="A181" s="409"/>
      <c r="B181" s="410"/>
      <c r="C181" s="409"/>
      <c r="D181" s="388"/>
      <c r="E181" s="388"/>
      <c r="F181" s="388"/>
      <c r="G181" s="388"/>
      <c r="H181" s="388"/>
    </row>
    <row r="182" spans="1:8" ht="19.5" customHeight="1">
      <c r="A182" s="409"/>
      <c r="B182" s="410"/>
      <c r="C182" s="409"/>
      <c r="D182" s="388"/>
      <c r="E182" s="388"/>
      <c r="F182" s="388"/>
      <c r="G182" s="388"/>
      <c r="H182" s="388"/>
    </row>
    <row r="183" spans="1:8" ht="19.5" customHeight="1">
      <c r="A183" s="409"/>
      <c r="B183" s="410"/>
      <c r="C183" s="409"/>
      <c r="D183" s="388"/>
      <c r="E183" s="388"/>
      <c r="F183" s="388"/>
      <c r="G183" s="388"/>
      <c r="H183" s="388"/>
    </row>
    <row r="184" spans="1:8" ht="19.5" customHeight="1">
      <c r="A184" s="409"/>
      <c r="B184" s="410"/>
      <c r="C184" s="409"/>
      <c r="D184" s="388"/>
      <c r="E184" s="388"/>
      <c r="F184" s="388"/>
      <c r="G184" s="388"/>
      <c r="H184" s="388"/>
    </row>
    <row r="185" spans="1:8" ht="19.5" customHeight="1">
      <c r="A185" s="409"/>
      <c r="B185" s="410"/>
      <c r="C185" s="409"/>
      <c r="D185" s="388"/>
      <c r="E185" s="388"/>
      <c r="F185" s="388"/>
      <c r="G185" s="388"/>
      <c r="H185" s="388"/>
    </row>
    <row r="186" spans="1:8" ht="19.5" customHeight="1">
      <c r="A186" s="409"/>
      <c r="B186" s="410"/>
      <c r="C186" s="409"/>
      <c r="D186" s="388"/>
      <c r="E186" s="388"/>
      <c r="F186" s="388"/>
      <c r="G186" s="388"/>
      <c r="H186" s="388"/>
    </row>
    <row r="187" spans="1:8" ht="19.5" customHeight="1">
      <c r="A187" s="409"/>
      <c r="B187" s="410"/>
      <c r="C187" s="409"/>
      <c r="D187" s="388"/>
      <c r="E187" s="388"/>
      <c r="F187" s="388"/>
      <c r="G187" s="388"/>
      <c r="H187" s="388"/>
    </row>
    <row r="188" spans="1:8" ht="19.5" customHeight="1">
      <c r="A188" s="409"/>
      <c r="B188" s="410"/>
      <c r="C188" s="409"/>
      <c r="D188" s="388"/>
      <c r="E188" s="388"/>
      <c r="F188" s="388"/>
      <c r="G188" s="388"/>
      <c r="H188" s="388"/>
    </row>
    <row r="189" spans="1:8" ht="19.5" customHeight="1">
      <c r="A189" s="409"/>
      <c r="B189" s="410"/>
      <c r="C189" s="409"/>
      <c r="D189" s="388"/>
      <c r="E189" s="388"/>
      <c r="F189" s="388"/>
      <c r="G189" s="388"/>
      <c r="H189" s="388"/>
    </row>
    <row r="190" spans="1:8" ht="19.5" customHeight="1">
      <c r="A190" s="409"/>
      <c r="B190" s="410"/>
      <c r="C190" s="409"/>
      <c r="D190" s="388"/>
      <c r="E190" s="388"/>
      <c r="F190" s="388"/>
      <c r="G190" s="388"/>
      <c r="H190" s="388"/>
    </row>
    <row r="191" spans="1:8" ht="19.5" customHeight="1">
      <c r="A191" s="409"/>
      <c r="B191" s="410"/>
      <c r="C191" s="409"/>
      <c r="D191" s="388"/>
      <c r="E191" s="388"/>
      <c r="F191" s="388"/>
      <c r="G191" s="388"/>
      <c r="H191" s="388"/>
    </row>
    <row r="192" spans="1:8" ht="19.5" customHeight="1">
      <c r="A192" s="409"/>
      <c r="B192" s="410"/>
      <c r="C192" s="409"/>
      <c r="D192" s="388"/>
      <c r="E192" s="388"/>
      <c r="F192" s="388"/>
      <c r="G192" s="388"/>
      <c r="H192" s="388"/>
    </row>
    <row r="193" spans="1:8" ht="19.5" customHeight="1">
      <c r="A193" s="409"/>
      <c r="B193" s="410"/>
      <c r="C193" s="409"/>
      <c r="D193" s="388"/>
      <c r="E193" s="388"/>
      <c r="F193" s="388"/>
      <c r="G193" s="388"/>
      <c r="H193" s="388"/>
    </row>
    <row r="194" spans="1:8" ht="19.5" customHeight="1">
      <c r="A194" s="409"/>
      <c r="B194" s="410"/>
      <c r="C194" s="409"/>
      <c r="D194" s="388"/>
      <c r="E194" s="388"/>
      <c r="F194" s="388"/>
      <c r="G194" s="388"/>
      <c r="H194" s="388"/>
    </row>
    <row r="195" spans="1:8" ht="19.5" customHeight="1">
      <c r="A195" s="409"/>
      <c r="B195" s="410"/>
      <c r="C195" s="409"/>
      <c r="D195" s="388"/>
      <c r="E195" s="388"/>
      <c r="F195" s="388"/>
      <c r="G195" s="388"/>
      <c r="H195" s="388"/>
    </row>
    <row r="196" spans="1:8" ht="19.5" customHeight="1">
      <c r="A196" s="409"/>
      <c r="B196" s="410"/>
      <c r="C196" s="409"/>
      <c r="D196" s="388"/>
      <c r="E196" s="388"/>
      <c r="F196" s="388"/>
      <c r="G196" s="388"/>
      <c r="H196" s="388"/>
    </row>
    <row r="197" spans="1:8" ht="19.5" customHeight="1">
      <c r="A197" s="409"/>
      <c r="B197" s="410"/>
      <c r="C197" s="409"/>
      <c r="D197" s="388"/>
      <c r="E197" s="388"/>
      <c r="F197" s="388"/>
      <c r="G197" s="388"/>
      <c r="H197" s="388"/>
    </row>
    <row r="198" spans="1:8" ht="19.5" customHeight="1">
      <c r="A198" s="409"/>
      <c r="B198" s="410"/>
      <c r="C198" s="409"/>
      <c r="D198" s="388"/>
      <c r="E198" s="388"/>
      <c r="F198" s="388"/>
      <c r="G198" s="388"/>
      <c r="H198" s="388"/>
    </row>
    <row r="199" spans="1:8" ht="19.5" customHeight="1">
      <c r="A199" s="409"/>
      <c r="B199" s="410"/>
      <c r="C199" s="409"/>
      <c r="D199" s="388"/>
      <c r="E199" s="388"/>
      <c r="F199" s="388"/>
      <c r="G199" s="388"/>
      <c r="H199" s="388"/>
    </row>
    <row r="200" spans="1:8" ht="19.5" customHeight="1">
      <c r="A200" s="409"/>
      <c r="B200" s="410"/>
      <c r="C200" s="409"/>
      <c r="D200" s="388"/>
      <c r="E200" s="388"/>
      <c r="F200" s="388"/>
      <c r="G200" s="388"/>
      <c r="H200" s="388"/>
    </row>
    <row r="201" spans="1:8" ht="19.5" customHeight="1">
      <c r="A201" s="409"/>
      <c r="B201" s="410"/>
      <c r="C201" s="409"/>
      <c r="D201" s="388"/>
      <c r="E201" s="388"/>
      <c r="F201" s="388"/>
      <c r="G201" s="388"/>
      <c r="H201" s="388"/>
    </row>
    <row r="202" spans="1:8" ht="19.5" customHeight="1">
      <c r="A202" s="409"/>
      <c r="B202" s="410"/>
      <c r="C202" s="409"/>
      <c r="D202" s="388"/>
      <c r="E202" s="388"/>
      <c r="F202" s="388"/>
      <c r="G202" s="388"/>
      <c r="H202" s="388"/>
    </row>
    <row r="203" spans="1:8" ht="19.5" customHeight="1">
      <c r="A203" s="409"/>
      <c r="B203" s="410"/>
      <c r="C203" s="409"/>
      <c r="D203" s="388"/>
      <c r="E203" s="388"/>
      <c r="F203" s="388"/>
      <c r="G203" s="388"/>
      <c r="H203" s="388"/>
    </row>
    <row r="204" spans="1:8" ht="19.5" customHeight="1">
      <c r="A204" s="409"/>
      <c r="B204" s="410"/>
      <c r="C204" s="409"/>
      <c r="D204" s="388"/>
      <c r="E204" s="388"/>
      <c r="F204" s="388"/>
      <c r="G204" s="388"/>
      <c r="H204" s="388"/>
    </row>
    <row r="205" spans="1:8" ht="19.5" customHeight="1">
      <c r="A205" s="409"/>
      <c r="B205" s="410"/>
      <c r="C205" s="409"/>
      <c r="D205" s="388"/>
      <c r="E205" s="388"/>
      <c r="F205" s="388"/>
      <c r="G205" s="388"/>
      <c r="H205" s="388"/>
    </row>
    <row r="206" spans="1:8" ht="19.5" customHeight="1">
      <c r="A206" s="409"/>
      <c r="B206" s="410"/>
      <c r="C206" s="409"/>
      <c r="D206" s="388"/>
      <c r="E206" s="388"/>
      <c r="F206" s="388"/>
      <c r="G206" s="388"/>
      <c r="H206" s="388"/>
    </row>
    <row r="207" spans="1:8" ht="19.5" customHeight="1">
      <c r="A207" s="409"/>
      <c r="B207" s="410"/>
      <c r="C207" s="409"/>
      <c r="D207" s="388"/>
      <c r="E207" s="388"/>
      <c r="F207" s="388"/>
      <c r="G207" s="388"/>
      <c r="H207" s="388"/>
    </row>
    <row r="208" spans="1:8" ht="19.5" customHeight="1">
      <c r="A208" s="409"/>
      <c r="B208" s="410"/>
      <c r="C208" s="409"/>
      <c r="D208" s="388"/>
      <c r="E208" s="388"/>
      <c r="F208" s="388"/>
      <c r="G208" s="388"/>
      <c r="H208" s="388"/>
    </row>
    <row r="209" spans="1:8" ht="19.5" customHeight="1">
      <c r="A209" s="409"/>
      <c r="B209" s="410"/>
      <c r="C209" s="409"/>
      <c r="D209" s="388"/>
      <c r="E209" s="388"/>
      <c r="F209" s="388"/>
      <c r="G209" s="388"/>
      <c r="H209" s="388"/>
    </row>
    <row r="210" spans="1:3" ht="19.5" customHeight="1">
      <c r="A210" s="409"/>
      <c r="B210" s="410"/>
      <c r="C210" s="409"/>
    </row>
    <row r="211" spans="1:3" ht="19.5" customHeight="1">
      <c r="A211" s="409"/>
      <c r="B211" s="410"/>
      <c r="C211" s="409"/>
    </row>
    <row r="212" spans="1:3" ht="19.5" customHeight="1">
      <c r="A212" s="409"/>
      <c r="B212" s="410"/>
      <c r="C212" s="409"/>
    </row>
    <row r="213" spans="1:3" ht="19.5" customHeight="1">
      <c r="A213" s="409"/>
      <c r="B213" s="410"/>
      <c r="C213" s="409"/>
    </row>
    <row r="214" spans="1:3" ht="19.5" customHeight="1">
      <c r="A214" s="409"/>
      <c r="B214" s="410"/>
      <c r="C214" s="409"/>
    </row>
    <row r="215" spans="1:3" ht="19.5" customHeight="1">
      <c r="A215" s="409"/>
      <c r="B215" s="410"/>
      <c r="C215" s="409"/>
    </row>
    <row r="216" spans="1:3" ht="19.5" customHeight="1">
      <c r="A216" s="409"/>
      <c r="B216" s="410"/>
      <c r="C216" s="409"/>
    </row>
    <row r="217" spans="1:3" ht="19.5" customHeight="1">
      <c r="A217" s="409"/>
      <c r="B217" s="410"/>
      <c r="C217" s="409"/>
    </row>
    <row r="218" spans="1:3" ht="19.5" customHeight="1">
      <c r="A218" s="409"/>
      <c r="B218" s="410"/>
      <c r="C218" s="409"/>
    </row>
    <row r="219" spans="1:3" ht="19.5" customHeight="1">
      <c r="A219" s="409"/>
      <c r="B219" s="410"/>
      <c r="C219" s="409"/>
    </row>
    <row r="220" spans="1:3" ht="19.5" customHeight="1">
      <c r="A220" s="409"/>
      <c r="B220" s="410"/>
      <c r="C220" s="409"/>
    </row>
    <row r="221" spans="1:3" ht="19.5" customHeight="1">
      <c r="A221" s="409"/>
      <c r="B221" s="410"/>
      <c r="C221" s="409"/>
    </row>
    <row r="222" spans="1:3" ht="19.5" customHeight="1">
      <c r="A222" s="409"/>
      <c r="B222" s="410"/>
      <c r="C222" s="409"/>
    </row>
    <row r="223" spans="1:3" ht="19.5" customHeight="1">
      <c r="A223" s="409"/>
      <c r="B223" s="410"/>
      <c r="C223" s="409"/>
    </row>
    <row r="224" spans="1:3" ht="19.5" customHeight="1">
      <c r="A224" s="409"/>
      <c r="B224" s="410"/>
      <c r="C224" s="409"/>
    </row>
    <row r="225" spans="1:3" ht="19.5" customHeight="1">
      <c r="A225" s="409"/>
      <c r="B225" s="410"/>
      <c r="C225" s="409"/>
    </row>
    <row r="226" spans="1:3" ht="19.5" customHeight="1">
      <c r="A226" s="409"/>
      <c r="B226" s="410"/>
      <c r="C226" s="409"/>
    </row>
    <row r="227" spans="1:3" ht="19.5" customHeight="1">
      <c r="A227" s="409"/>
      <c r="B227" s="410"/>
      <c r="C227" s="409"/>
    </row>
    <row r="228" spans="1:3" ht="19.5" customHeight="1">
      <c r="A228" s="409"/>
      <c r="B228" s="410"/>
      <c r="C228" s="409"/>
    </row>
    <row r="229" spans="1:3" ht="19.5" customHeight="1">
      <c r="A229" s="409"/>
      <c r="B229" s="410"/>
      <c r="C229" s="409"/>
    </row>
    <row r="230" spans="1:3" ht="19.5" customHeight="1">
      <c r="A230" s="409"/>
      <c r="B230" s="410"/>
      <c r="C230" s="409"/>
    </row>
    <row r="231" spans="1:3" ht="19.5" customHeight="1">
      <c r="A231" s="409"/>
      <c r="B231" s="410"/>
      <c r="C231" s="409"/>
    </row>
    <row r="232" spans="1:3" ht="19.5" customHeight="1">
      <c r="A232" s="409"/>
      <c r="B232" s="410"/>
      <c r="C232" s="409"/>
    </row>
    <row r="233" spans="1:3" ht="19.5" customHeight="1">
      <c r="A233" s="409"/>
      <c r="B233" s="410"/>
      <c r="C233" s="409"/>
    </row>
    <row r="234" spans="1:3" ht="19.5" customHeight="1">
      <c r="A234" s="409"/>
      <c r="B234" s="410"/>
      <c r="C234" s="409"/>
    </row>
    <row r="235" spans="1:3" ht="19.5" customHeight="1">
      <c r="A235" s="409"/>
      <c r="B235" s="410"/>
      <c r="C235" s="409"/>
    </row>
    <row r="236" spans="1:3" ht="19.5" customHeight="1">
      <c r="A236" s="409"/>
      <c r="B236" s="410"/>
      <c r="C236" s="409"/>
    </row>
    <row r="237" spans="1:3" ht="19.5" customHeight="1">
      <c r="A237" s="409"/>
      <c r="B237" s="410"/>
      <c r="C237" s="409"/>
    </row>
    <row r="238" spans="1:3" ht="19.5" customHeight="1">
      <c r="A238" s="409"/>
      <c r="B238" s="410"/>
      <c r="C238" s="409"/>
    </row>
    <row r="239" spans="1:3" ht="19.5" customHeight="1">
      <c r="A239" s="409"/>
      <c r="B239" s="410"/>
      <c r="C239" s="409"/>
    </row>
    <row r="240" spans="1:3" ht="19.5" customHeight="1">
      <c r="A240" s="409"/>
      <c r="B240" s="410"/>
      <c r="C240" s="409"/>
    </row>
    <row r="241" spans="1:3" ht="19.5" customHeight="1">
      <c r="A241" s="409"/>
      <c r="B241" s="410"/>
      <c r="C241" s="409"/>
    </row>
    <row r="242" spans="1:3" ht="19.5" customHeight="1">
      <c r="A242" s="409"/>
      <c r="B242" s="410"/>
      <c r="C242" s="409"/>
    </row>
    <row r="243" spans="1:3" ht="19.5" customHeight="1">
      <c r="A243" s="409"/>
      <c r="B243" s="410"/>
      <c r="C243" s="409"/>
    </row>
    <row r="244" spans="1:3" ht="19.5" customHeight="1">
      <c r="A244" s="409"/>
      <c r="B244" s="410"/>
      <c r="C244" s="409"/>
    </row>
    <row r="245" spans="1:3" ht="19.5" customHeight="1">
      <c r="A245" s="409"/>
      <c r="B245" s="410"/>
      <c r="C245" s="409"/>
    </row>
    <row r="246" spans="1:3" ht="19.5" customHeight="1">
      <c r="A246" s="409"/>
      <c r="B246" s="410"/>
      <c r="C246" s="409"/>
    </row>
    <row r="247" spans="1:3" ht="19.5" customHeight="1">
      <c r="A247" s="409"/>
      <c r="B247" s="410"/>
      <c r="C247" s="409"/>
    </row>
    <row r="248" spans="1:3" ht="19.5" customHeight="1">
      <c r="A248" s="409"/>
      <c r="B248" s="410"/>
      <c r="C248" s="409"/>
    </row>
    <row r="249" spans="1:3" ht="19.5" customHeight="1">
      <c r="A249" s="409"/>
      <c r="B249" s="410"/>
      <c r="C249" s="409"/>
    </row>
    <row r="250" spans="1:3" ht="19.5" customHeight="1">
      <c r="A250" s="409"/>
      <c r="B250" s="410"/>
      <c r="C250" s="409"/>
    </row>
    <row r="251" spans="1:3" ht="19.5" customHeight="1">
      <c r="A251" s="409"/>
      <c r="B251" s="410"/>
      <c r="C251" s="409"/>
    </row>
    <row r="252" spans="1:3" ht="19.5" customHeight="1">
      <c r="A252" s="409"/>
      <c r="B252" s="410"/>
      <c r="C252" s="409"/>
    </row>
    <row r="253" spans="1:3" ht="19.5" customHeight="1">
      <c r="A253" s="409"/>
      <c r="B253" s="410"/>
      <c r="C253" s="409"/>
    </row>
    <row r="254" spans="1:3" ht="19.5" customHeight="1">
      <c r="A254" s="409"/>
      <c r="B254" s="410"/>
      <c r="C254" s="409"/>
    </row>
    <row r="255" spans="1:3" ht="19.5" customHeight="1">
      <c r="A255" s="409"/>
      <c r="B255" s="410"/>
      <c r="C255" s="409"/>
    </row>
    <row r="256" spans="1:3" ht="19.5" customHeight="1">
      <c r="A256" s="409"/>
      <c r="B256" s="410"/>
      <c r="C256" s="409"/>
    </row>
  </sheetData>
  <sheetProtection/>
  <mergeCells count="1">
    <mergeCell ref="G13:H13"/>
  </mergeCells>
  <printOptions/>
  <pageMargins left="0" right="0" top="0" bottom="0" header="0.5118110236220472" footer="0.5118110236220472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4"/>
  <sheetViews>
    <sheetView showGridLines="0" zoomScalePageLayoutView="0" workbookViewId="0" topLeftCell="E16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18.00390625" style="237" customWidth="1"/>
    <col min="5" max="5" width="12.7109375" style="237" customWidth="1"/>
    <col min="6" max="6" width="26.140625" style="237" customWidth="1"/>
    <col min="7" max="7" width="12.421875" style="237" customWidth="1"/>
    <col min="8" max="8" width="12.7109375" style="237" customWidth="1"/>
    <col min="9" max="16384" width="11.421875" style="237" customWidth="1"/>
  </cols>
  <sheetData>
    <row r="1" spans="2:8" ht="18" customHeight="1">
      <c r="B1" s="238"/>
      <c r="G1" s="239"/>
      <c r="H1" s="239"/>
    </row>
    <row r="2" spans="3:8" s="241" customFormat="1" ht="18" customHeight="1">
      <c r="C2" s="506" t="s">
        <v>137</v>
      </c>
      <c r="D2" s="614"/>
      <c r="E2" s="614"/>
      <c r="F2" s="248"/>
      <c r="G2" s="614"/>
      <c r="H2" s="614"/>
    </row>
    <row r="3" spans="2:8" s="241" customFormat="1" ht="18" customHeight="1">
      <c r="B3" s="504"/>
      <c r="C3" s="504"/>
      <c r="D3" s="504"/>
      <c r="E3" s="512"/>
      <c r="F3" s="441"/>
      <c r="G3" s="504"/>
      <c r="H3" s="504"/>
    </row>
    <row r="4" spans="1:8" s="241" customFormat="1" ht="18" customHeight="1">
      <c r="A4" s="251" t="s">
        <v>72</v>
      </c>
      <c r="B4" s="504"/>
      <c r="C4" s="504"/>
      <c r="D4" s="504"/>
      <c r="E4" s="512"/>
      <c r="F4" s="441"/>
      <c r="G4" s="613" t="s">
        <v>119</v>
      </c>
      <c r="H4" s="511"/>
    </row>
    <row r="5" spans="2:8" s="241" customFormat="1" ht="18" customHeight="1">
      <c r="B5" s="504"/>
      <c r="C5" s="504"/>
      <c r="D5" s="504"/>
      <c r="E5" s="505"/>
      <c r="F5" s="505"/>
      <c r="G5" s="287"/>
      <c r="H5" s="504"/>
    </row>
    <row r="6" spans="1:8" s="241" customFormat="1" ht="18" customHeight="1">
      <c r="A6" s="251"/>
      <c r="B6" s="395" t="s">
        <v>138</v>
      </c>
      <c r="C6" s="504"/>
      <c r="D6" s="504"/>
      <c r="E6" s="403"/>
      <c r="F6" s="513"/>
      <c r="G6" s="514"/>
      <c r="H6" s="514"/>
    </row>
    <row r="7" spans="1:8" ht="18" customHeight="1" thickBot="1">
      <c r="A7" s="253"/>
      <c r="B7" s="507"/>
      <c r="C7" s="515"/>
      <c r="D7" s="515"/>
      <c r="E7" s="513"/>
      <c r="F7" s="513"/>
      <c r="G7" s="513"/>
      <c r="H7" s="514"/>
    </row>
    <row r="8" spans="1:8" s="257" customFormat="1" ht="18" customHeight="1" thickBot="1">
      <c r="A8" s="254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s="257" customFormat="1" ht="18" customHeight="1">
      <c r="A9" s="254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s="257" customFormat="1" ht="18" customHeight="1">
      <c r="A10" s="254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s="257" customFormat="1" ht="18" customHeight="1" thickBot="1">
      <c r="A11" s="254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s="257" customFormat="1" ht="18" customHeight="1">
      <c r="A12" s="254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261" t="s">
        <v>92</v>
      </c>
      <c r="B13" s="286"/>
      <c r="C13" s="286"/>
      <c r="D13" s="508"/>
      <c r="E13" s="508"/>
      <c r="F13" s="508"/>
      <c r="G13" s="508"/>
      <c r="H13" s="508"/>
    </row>
    <row r="14" spans="1:8" s="257" customFormat="1" ht="6.75" customHeight="1" thickBot="1">
      <c r="A14" s="254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239"/>
      <c r="B15" s="722" t="s">
        <v>151</v>
      </c>
      <c r="C15" s="529" t="s">
        <v>152</v>
      </c>
      <c r="D15" s="266"/>
      <c r="E15" s="264"/>
      <c r="F15" s="528">
        <v>2</v>
      </c>
      <c r="G15" s="281"/>
      <c r="H15" s="266"/>
    </row>
    <row r="16" spans="1:8" s="273" customFormat="1" ht="18" customHeight="1">
      <c r="A16" s="239"/>
      <c r="B16" s="723" t="s">
        <v>153</v>
      </c>
      <c r="C16" s="561" t="s">
        <v>154</v>
      </c>
      <c r="D16" s="266"/>
      <c r="E16" s="264"/>
      <c r="F16" s="280">
        <v>297</v>
      </c>
      <c r="G16" s="281"/>
      <c r="H16" s="264"/>
    </row>
    <row r="17" spans="1:8" s="276" customFormat="1" ht="18" customHeight="1">
      <c r="A17" s="239"/>
      <c r="B17" s="723" t="s">
        <v>155</v>
      </c>
      <c r="C17" s="561" t="s">
        <v>156</v>
      </c>
      <c r="D17" s="266"/>
      <c r="E17" s="274"/>
      <c r="F17" s="280">
        <v>55</v>
      </c>
      <c r="G17" s="281"/>
      <c r="H17" s="274"/>
    </row>
    <row r="18" spans="1:8" s="257" customFormat="1" ht="18" customHeight="1">
      <c r="A18" s="268"/>
      <c r="B18" s="277" t="s">
        <v>157</v>
      </c>
      <c r="C18" s="278" t="s">
        <v>158</v>
      </c>
      <c r="D18" s="457"/>
      <c r="E18" s="279"/>
      <c r="F18" s="280">
        <v>8</v>
      </c>
      <c r="G18" s="281"/>
      <c r="H18" s="279"/>
    </row>
    <row r="19" spans="1:8" s="257" customFormat="1" ht="18" customHeight="1">
      <c r="A19" s="268"/>
      <c r="B19" s="277" t="s">
        <v>159</v>
      </c>
      <c r="C19" s="278" t="s">
        <v>160</v>
      </c>
      <c r="D19" s="457"/>
      <c r="E19" s="279"/>
      <c r="F19" s="280">
        <v>9</v>
      </c>
      <c r="G19" s="281"/>
      <c r="H19" s="279"/>
    </row>
    <row r="20" spans="1:8" s="241" customFormat="1" ht="18" customHeight="1" thickBot="1">
      <c r="A20" s="282"/>
      <c r="B20" s="562"/>
      <c r="C20" s="284" t="s">
        <v>161</v>
      </c>
      <c r="D20" s="287"/>
      <c r="E20" s="282"/>
      <c r="F20" s="285">
        <v>371</v>
      </c>
      <c r="G20" s="281"/>
      <c r="H20" s="282"/>
    </row>
    <row r="21" spans="1:8" s="241" customFormat="1" ht="18" customHeight="1" thickBot="1">
      <c r="A21" s="251"/>
      <c r="B21" s="288" t="s">
        <v>162</v>
      </c>
      <c r="C21" s="563" t="s">
        <v>163</v>
      </c>
      <c r="D21" s="287"/>
      <c r="E21" s="282"/>
      <c r="F21" s="564">
        <v>196</v>
      </c>
      <c r="G21" s="282"/>
      <c r="H21" s="282"/>
    </row>
    <row r="22" spans="1:8" s="294" customFormat="1" ht="21.75" customHeight="1">
      <c r="A22" s="261" t="s">
        <v>164</v>
      </c>
      <c r="B22" s="524"/>
      <c r="C22" s="524"/>
      <c r="D22" s="524"/>
      <c r="E22" s="524"/>
      <c r="F22" s="524"/>
      <c r="G22" s="524"/>
      <c r="H22" s="524"/>
    </row>
    <row r="23" spans="1:8" s="294" customFormat="1" ht="4.5" customHeight="1" thickBot="1">
      <c r="A23" s="261"/>
      <c r="B23" s="261"/>
      <c r="C23" s="261"/>
      <c r="D23" s="261"/>
      <c r="E23" s="261"/>
      <c r="F23" s="261"/>
      <c r="G23" s="261"/>
      <c r="H23" s="261"/>
    </row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301"/>
      <c r="F24" s="302">
        <v>371</v>
      </c>
      <c r="G24" s="303"/>
      <c r="H24" s="304"/>
    </row>
    <row r="25" spans="1:8" s="241" customFormat="1" ht="18" customHeight="1">
      <c r="A25" s="251"/>
      <c r="B25" s="256">
        <v>15</v>
      </c>
      <c r="C25" s="308" t="s">
        <v>166</v>
      </c>
      <c r="D25" s="467"/>
      <c r="E25" s="309"/>
      <c r="F25" s="310"/>
      <c r="G25" s="617"/>
      <c r="H25" s="311"/>
    </row>
    <row r="26" spans="1:8" s="241" customFormat="1" ht="18" customHeight="1" thickBot="1">
      <c r="A26" s="251"/>
      <c r="B26" s="313"/>
      <c r="C26" s="314" t="s">
        <v>167</v>
      </c>
      <c r="D26" s="557">
        <v>424.21183956625015</v>
      </c>
      <c r="E26" s="315">
        <v>919</v>
      </c>
      <c r="F26" s="316"/>
      <c r="G26" s="862">
        <v>2185</v>
      </c>
      <c r="H26" s="868">
        <v>6</v>
      </c>
    </row>
    <row r="27" spans="1:8" s="241" customFormat="1" ht="18" customHeight="1">
      <c r="A27" s="251"/>
      <c r="B27" s="256">
        <v>20</v>
      </c>
      <c r="C27" s="319" t="s">
        <v>168</v>
      </c>
      <c r="D27" s="989">
        <v>41.0854</v>
      </c>
      <c r="E27" s="320">
        <v>394</v>
      </c>
      <c r="F27" s="308">
        <v>644</v>
      </c>
      <c r="G27" s="817">
        <v>200.5</v>
      </c>
      <c r="H27" s="869">
        <v>3821.22865</v>
      </c>
    </row>
    <row r="28" spans="1:8" s="257" customFormat="1" ht="18" customHeight="1">
      <c r="A28" s="254"/>
      <c r="B28" s="323">
        <v>25</v>
      </c>
      <c r="C28" s="324" t="s">
        <v>169</v>
      </c>
      <c r="D28" s="990">
        <v>40.6736</v>
      </c>
      <c r="E28" s="325">
        <v>224</v>
      </c>
      <c r="F28" s="326">
        <v>615</v>
      </c>
      <c r="G28" s="815">
        <v>173.16631</v>
      </c>
      <c r="H28" s="870">
        <v>2519.24207</v>
      </c>
    </row>
    <row r="29" spans="1:8" s="257" customFormat="1" ht="18" customHeight="1">
      <c r="A29" s="254"/>
      <c r="B29" s="323">
        <v>200</v>
      </c>
      <c r="C29" s="324" t="s">
        <v>170</v>
      </c>
      <c r="D29" s="991"/>
      <c r="E29" s="328"/>
      <c r="F29" s="329">
        <v>644</v>
      </c>
      <c r="G29" s="815">
        <v>119.4</v>
      </c>
      <c r="H29" s="870">
        <v>3381.22865</v>
      </c>
    </row>
    <row r="30" spans="1:8" s="257" customFormat="1" ht="18" customHeight="1" thickBot="1">
      <c r="A30" s="254"/>
      <c r="B30" s="330">
        <v>205</v>
      </c>
      <c r="C30" s="331" t="s">
        <v>171</v>
      </c>
      <c r="D30" s="992"/>
      <c r="E30" s="332"/>
      <c r="F30" s="333">
        <v>615</v>
      </c>
      <c r="G30" s="863">
        <v>110.96631000000002</v>
      </c>
      <c r="H30" s="871">
        <v>2194.24207</v>
      </c>
    </row>
    <row r="31" spans="1:8" s="241" customFormat="1" ht="18" customHeight="1" thickBot="1">
      <c r="A31" s="251"/>
      <c r="B31" s="335">
        <v>100</v>
      </c>
      <c r="C31" s="336" t="s">
        <v>172</v>
      </c>
      <c r="D31" s="993">
        <v>0</v>
      </c>
      <c r="E31" s="337" t="s">
        <v>173</v>
      </c>
      <c r="F31" s="302">
        <v>39</v>
      </c>
      <c r="G31" s="816">
        <v>268</v>
      </c>
      <c r="H31" s="872" t="s">
        <v>173</v>
      </c>
    </row>
    <row r="32" spans="1:8" s="241" customFormat="1" ht="18" customHeight="1" thickBot="1">
      <c r="A32" s="251"/>
      <c r="B32" s="335">
        <v>991</v>
      </c>
      <c r="C32" s="336" t="s">
        <v>174</v>
      </c>
      <c r="D32" s="994">
        <v>465.29723956625014</v>
      </c>
      <c r="E32" s="340">
        <v>1313</v>
      </c>
      <c r="F32" s="302">
        <v>1054</v>
      </c>
      <c r="G32" s="816">
        <v>2653.5</v>
      </c>
      <c r="H32" s="873">
        <v>3827.22865</v>
      </c>
    </row>
    <row r="33" spans="1:8" s="241" customFormat="1" ht="18" customHeight="1">
      <c r="A33" s="251"/>
      <c r="B33" s="299">
        <v>30</v>
      </c>
      <c r="C33" s="342" t="s">
        <v>175</v>
      </c>
      <c r="D33" s="995">
        <v>196.4233</v>
      </c>
      <c r="E33" s="320">
        <v>94</v>
      </c>
      <c r="F33" s="343">
        <v>93</v>
      </c>
      <c r="G33" s="839">
        <v>926.2</v>
      </c>
      <c r="H33" s="874">
        <v>611.72019</v>
      </c>
    </row>
    <row r="34" spans="1:8" s="257" customFormat="1" ht="18" customHeight="1">
      <c r="A34" s="254"/>
      <c r="B34" s="323">
        <v>35</v>
      </c>
      <c r="C34" s="346" t="s">
        <v>176</v>
      </c>
      <c r="D34" s="996">
        <v>189.7722</v>
      </c>
      <c r="E34" s="325">
        <v>78</v>
      </c>
      <c r="F34" s="347">
        <v>80</v>
      </c>
      <c r="G34" s="864">
        <v>731.55268</v>
      </c>
      <c r="H34" s="875">
        <v>575.2528</v>
      </c>
    </row>
    <row r="35" spans="1:8" s="257" customFormat="1" ht="18" customHeight="1">
      <c r="A35" s="254"/>
      <c r="B35" s="323">
        <v>300</v>
      </c>
      <c r="C35" s="324" t="s">
        <v>170</v>
      </c>
      <c r="D35" s="991"/>
      <c r="E35" s="328"/>
      <c r="F35" s="351">
        <v>93</v>
      </c>
      <c r="G35" s="864">
        <v>74.2</v>
      </c>
      <c r="H35" s="875">
        <v>577.72019</v>
      </c>
    </row>
    <row r="36" spans="1:8" s="257" customFormat="1" ht="18" customHeight="1" thickBot="1">
      <c r="A36" s="254"/>
      <c r="B36" s="330">
        <v>305</v>
      </c>
      <c r="C36" s="331" t="s">
        <v>171</v>
      </c>
      <c r="D36" s="992"/>
      <c r="E36" s="332"/>
      <c r="F36" s="352">
        <v>80</v>
      </c>
      <c r="G36" s="865">
        <v>72.05268000000001</v>
      </c>
      <c r="H36" s="876">
        <v>544.2528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553">
        <v>0</v>
      </c>
      <c r="E37" s="337" t="s">
        <v>173</v>
      </c>
      <c r="F37" s="355">
        <v>108</v>
      </c>
      <c r="G37" s="866">
        <v>369</v>
      </c>
      <c r="H37" s="872" t="s">
        <v>173</v>
      </c>
    </row>
    <row r="38" spans="1:8" s="241" customFormat="1" ht="18" customHeight="1">
      <c r="A38" s="251"/>
      <c r="B38" s="299">
        <v>50</v>
      </c>
      <c r="C38" s="342" t="s">
        <v>178</v>
      </c>
      <c r="D38" s="995">
        <v>268.8739395662501</v>
      </c>
      <c r="E38" s="320">
        <v>1219</v>
      </c>
      <c r="F38" s="344">
        <v>853</v>
      </c>
      <c r="G38" s="839">
        <v>1358.3</v>
      </c>
      <c r="H38" s="874">
        <v>3215.50846</v>
      </c>
    </row>
    <row r="39" spans="1:8" s="241" customFormat="1" ht="18" customHeight="1">
      <c r="A39" s="251"/>
      <c r="B39" s="356">
        <v>53</v>
      </c>
      <c r="C39" s="357" t="s">
        <v>179</v>
      </c>
      <c r="D39" s="997">
        <v>19.779138098571433</v>
      </c>
      <c r="E39" s="358">
        <v>90</v>
      </c>
      <c r="F39" s="359"/>
      <c r="G39" s="760">
        <v>243</v>
      </c>
      <c r="H39" s="877">
        <v>20</v>
      </c>
    </row>
    <row r="40" spans="1:8" s="241" customFormat="1" ht="18" customHeight="1">
      <c r="A40" s="251"/>
      <c r="B40" s="356">
        <v>55</v>
      </c>
      <c r="C40" s="357" t="s">
        <v>180</v>
      </c>
      <c r="D40" s="997">
        <v>1.4887523300000003</v>
      </c>
      <c r="E40" s="465">
        <v>0</v>
      </c>
      <c r="F40" s="363"/>
      <c r="G40" s="760">
        <v>7</v>
      </c>
      <c r="H40" s="877" t="s">
        <v>173</v>
      </c>
    </row>
    <row r="41" spans="1:8" s="241" customFormat="1" ht="18" customHeight="1">
      <c r="A41" s="251"/>
      <c r="B41" s="356">
        <v>65</v>
      </c>
      <c r="C41" s="357" t="s">
        <v>181</v>
      </c>
      <c r="D41" s="999"/>
      <c r="E41" s="358">
        <v>371</v>
      </c>
      <c r="F41" s="363"/>
      <c r="G41" s="867"/>
      <c r="H41" s="878"/>
    </row>
    <row r="42" spans="1:8" s="241" customFormat="1" ht="18" customHeight="1">
      <c r="A42" s="251"/>
      <c r="B42" s="356">
        <v>70</v>
      </c>
      <c r="C42" s="357" t="s">
        <v>182</v>
      </c>
      <c r="D42" s="997">
        <v>247.60604913767867</v>
      </c>
      <c r="E42" s="358">
        <v>758</v>
      </c>
      <c r="F42" s="360">
        <v>853</v>
      </c>
      <c r="G42" s="760">
        <v>1108.3</v>
      </c>
      <c r="H42" s="877">
        <v>3195.50846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1001">
        <v>80.52344069431471</v>
      </c>
      <c r="E43" s="367"/>
      <c r="F43" s="368">
        <v>853</v>
      </c>
      <c r="G43" s="840">
        <v>404.2</v>
      </c>
      <c r="H43" s="879">
        <v>2811.50846</v>
      </c>
    </row>
    <row r="44" spans="1:8" s="257" customFormat="1" ht="18" customHeight="1">
      <c r="A44" s="254"/>
      <c r="B44" s="264"/>
      <c r="C44" s="252"/>
      <c r="D44" s="252"/>
      <c r="E44" s="349"/>
      <c r="F44" s="350"/>
      <c r="G44" s="350"/>
      <c r="H44" s="350"/>
    </row>
    <row r="45" spans="1:8" s="257" customFormat="1" ht="18" customHeight="1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s="257" customFormat="1" ht="18" customHeight="1" thickBot="1">
      <c r="A46" s="349"/>
      <c r="B46" s="264"/>
      <c r="C46" s="252"/>
      <c r="D46" s="252"/>
      <c r="E46" s="349"/>
      <c r="F46" s="350"/>
      <c r="G46" s="350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65">
        <v>0</v>
      </c>
      <c r="E47" s="371" t="s">
        <v>173</v>
      </c>
      <c r="F47" s="372">
        <v>69</v>
      </c>
      <c r="G47" s="373">
        <v>101</v>
      </c>
      <c r="H47" s="374" t="s">
        <v>173</v>
      </c>
    </row>
    <row r="48" spans="1:8" s="241" customFormat="1" ht="18" customHeight="1">
      <c r="A48" s="251"/>
      <c r="B48" s="356">
        <v>80</v>
      </c>
      <c r="C48" s="375" t="s">
        <v>188</v>
      </c>
      <c r="D48" s="460">
        <v>1.5777350540204549</v>
      </c>
      <c r="E48" s="460">
        <v>0.7538966365873667</v>
      </c>
      <c r="F48" s="461">
        <v>0.4349355216881594</v>
      </c>
      <c r="G48" s="461">
        <v>1.608628432599573</v>
      </c>
      <c r="H48" s="462">
        <v>0.0018659568384404126</v>
      </c>
    </row>
    <row r="49" spans="1:8" s="241" customFormat="1" ht="18" customHeight="1" thickBot="1">
      <c r="A49" s="251"/>
      <c r="B49" s="259">
        <v>90</v>
      </c>
      <c r="C49" s="376" t="s">
        <v>189</v>
      </c>
      <c r="D49" s="475">
        <v>4.091782743173842</v>
      </c>
      <c r="E49" s="377">
        <v>12.526234032356683</v>
      </c>
      <c r="F49" s="378">
        <v>14.096144630079488</v>
      </c>
      <c r="G49" s="379">
        <v>18.315072794275608</v>
      </c>
      <c r="H49" s="380">
        <v>52.80697469965131</v>
      </c>
    </row>
    <row r="50" spans="1:8" s="257" customFormat="1" ht="15" customHeight="1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s="257" customFormat="1" ht="19.5" customHeight="1">
      <c r="A51" s="254"/>
      <c r="B51" s="286"/>
      <c r="C51" s="261" t="s">
        <v>85</v>
      </c>
      <c r="D51" s="459">
        <v>60513</v>
      </c>
      <c r="E51" s="754">
        <v>60513</v>
      </c>
      <c r="F51" s="754">
        <v>60513</v>
      </c>
      <c r="G51" s="754">
        <v>60513</v>
      </c>
      <c r="H51" s="754">
        <v>60513</v>
      </c>
    </row>
    <row r="52" spans="1:8" s="257" customFormat="1" ht="18" customHeight="1">
      <c r="A52" s="254"/>
      <c r="B52" s="264"/>
      <c r="C52" s="251" t="s">
        <v>195</v>
      </c>
      <c r="E52" s="349"/>
      <c r="F52" s="307"/>
      <c r="G52" s="350"/>
      <c r="H52" s="350"/>
    </row>
    <row r="53" spans="1:8" s="257" customFormat="1" ht="19.5" customHeight="1">
      <c r="A53" s="254"/>
      <c r="D53" s="253"/>
      <c r="E53" s="253"/>
      <c r="F53" s="382"/>
      <c r="G53" s="252"/>
      <c r="H53" s="383"/>
    </row>
    <row r="54" spans="1:8" ht="19.5" customHeight="1">
      <c r="A54" s="254"/>
      <c r="F54" s="390"/>
      <c r="G54" s="385"/>
      <c r="H54" s="386"/>
    </row>
    <row r="55" spans="1:8" ht="19.5" customHeight="1">
      <c r="A55" s="254"/>
      <c r="E55" s="254"/>
      <c r="F55" s="254"/>
      <c r="G55" s="254"/>
      <c r="H55" s="254"/>
    </row>
    <row r="56" spans="1:4" ht="19.5" customHeight="1">
      <c r="A56" s="409"/>
      <c r="B56" s="410"/>
      <c r="C56" s="409"/>
      <c r="D56" s="409"/>
    </row>
    <row r="57" spans="1:4" ht="19.5" customHeight="1">
      <c r="A57" s="409"/>
      <c r="B57" s="410"/>
      <c r="C57" s="409"/>
      <c r="D57" s="409"/>
    </row>
    <row r="58" spans="1:4" ht="19.5" customHeight="1">
      <c r="A58" s="409"/>
      <c r="B58" s="410"/>
      <c r="C58" s="409"/>
      <c r="D58" s="409"/>
    </row>
    <row r="59" spans="1:4" ht="19.5" customHeight="1">
      <c r="A59" s="409"/>
      <c r="B59" s="410"/>
      <c r="C59" s="409"/>
      <c r="D59" s="409"/>
    </row>
    <row r="60" spans="1:4" ht="19.5" customHeight="1">
      <c r="A60" s="409"/>
      <c r="B60" s="410"/>
      <c r="C60" s="409"/>
      <c r="D60" s="409"/>
    </row>
    <row r="61" spans="1:4" ht="19.5" customHeight="1">
      <c r="A61" s="409"/>
      <c r="B61" s="410"/>
      <c r="C61" s="409"/>
      <c r="D61" s="409"/>
    </row>
    <row r="62" spans="1:4" ht="19.5" customHeight="1">
      <c r="A62" s="409"/>
      <c r="B62" s="410"/>
      <c r="C62" s="409"/>
      <c r="D62" s="409"/>
    </row>
    <row r="63" spans="1:4" ht="19.5" customHeight="1">
      <c r="A63" s="409"/>
      <c r="B63" s="410"/>
      <c r="C63" s="409"/>
      <c r="D63" s="409"/>
    </row>
    <row r="64" spans="1:4" ht="19.5" customHeight="1">
      <c r="A64" s="409"/>
      <c r="B64" s="410"/>
      <c r="C64" s="409"/>
      <c r="D64" s="409"/>
    </row>
    <row r="65" spans="1:4" ht="19.5" customHeight="1">
      <c r="A65" s="409"/>
      <c r="B65" s="410"/>
      <c r="C65" s="409"/>
      <c r="D65" s="409"/>
    </row>
    <row r="66" spans="1:4" ht="19.5" customHeight="1">
      <c r="A66" s="409"/>
      <c r="B66" s="410"/>
      <c r="C66" s="409"/>
      <c r="D66" s="409"/>
    </row>
    <row r="67" spans="1:4" ht="19.5" customHeight="1">
      <c r="A67" s="409"/>
      <c r="B67" s="410"/>
      <c r="C67" s="409"/>
      <c r="D67" s="409"/>
    </row>
    <row r="68" spans="1:4" ht="19.5" customHeight="1">
      <c r="A68" s="409"/>
      <c r="B68" s="410"/>
      <c r="C68" s="409"/>
      <c r="D68" s="409"/>
    </row>
    <row r="69" spans="1:4" ht="19.5" customHeight="1">
      <c r="A69" s="409"/>
      <c r="B69" s="410"/>
      <c r="C69" s="409"/>
      <c r="D69" s="409"/>
    </row>
    <row r="70" spans="1:4" ht="19.5" customHeight="1">
      <c r="A70" s="409"/>
      <c r="B70" s="410"/>
      <c r="C70" s="409"/>
      <c r="D70" s="409"/>
    </row>
    <row r="71" spans="1:4" ht="19.5" customHeight="1">
      <c r="A71" s="409"/>
      <c r="B71" s="410"/>
      <c r="C71" s="409"/>
      <c r="D71" s="409"/>
    </row>
    <row r="72" spans="1:4" ht="19.5" customHeight="1">
      <c r="A72" s="409"/>
      <c r="B72" s="410"/>
      <c r="C72" s="409"/>
      <c r="D72" s="409"/>
    </row>
    <row r="73" spans="1:4" ht="19.5" customHeight="1">
      <c r="A73" s="409"/>
      <c r="B73" s="410"/>
      <c r="C73" s="409"/>
      <c r="D73" s="409"/>
    </row>
    <row r="74" spans="1:4" ht="19.5" customHeight="1">
      <c r="A74" s="409"/>
      <c r="B74" s="410"/>
      <c r="C74" s="409"/>
      <c r="D74" s="409"/>
    </row>
    <row r="75" spans="1:4" ht="19.5" customHeight="1">
      <c r="A75" s="409"/>
      <c r="B75" s="410"/>
      <c r="C75" s="409"/>
      <c r="D75" s="409"/>
    </row>
    <row r="76" spans="1:4" ht="19.5" customHeight="1">
      <c r="A76" s="409"/>
      <c r="B76" s="410"/>
      <c r="C76" s="409"/>
      <c r="D76" s="409"/>
    </row>
    <row r="77" spans="1:4" ht="19.5" customHeight="1">
      <c r="A77" s="409"/>
      <c r="B77" s="410"/>
      <c r="C77" s="409"/>
      <c r="D77" s="409"/>
    </row>
    <row r="78" spans="1:4" ht="19.5" customHeight="1">
      <c r="A78" s="409"/>
      <c r="B78" s="410"/>
      <c r="C78" s="409"/>
      <c r="D78" s="409"/>
    </row>
    <row r="79" spans="1:4" ht="19.5" customHeight="1">
      <c r="A79" s="409"/>
      <c r="B79" s="410"/>
      <c r="C79" s="409"/>
      <c r="D79" s="409"/>
    </row>
    <row r="80" spans="1:4" ht="19.5" customHeight="1">
      <c r="A80" s="409"/>
      <c r="B80" s="410"/>
      <c r="C80" s="409"/>
      <c r="D80" s="409"/>
    </row>
    <row r="81" spans="1:4" ht="19.5" customHeight="1">
      <c r="A81" s="409"/>
      <c r="B81" s="410"/>
      <c r="C81" s="409"/>
      <c r="D81" s="409"/>
    </row>
    <row r="82" spans="1:4" ht="19.5" customHeight="1">
      <c r="A82" s="409"/>
      <c r="B82" s="410"/>
      <c r="C82" s="409"/>
      <c r="D82" s="409"/>
    </row>
    <row r="83" spans="1:4" ht="19.5" customHeight="1">
      <c r="A83" s="409"/>
      <c r="B83" s="410"/>
      <c r="C83" s="409"/>
      <c r="D83" s="409"/>
    </row>
    <row r="84" spans="1:4" ht="19.5" customHeight="1">
      <c r="A84" s="409"/>
      <c r="B84" s="410"/>
      <c r="C84" s="409"/>
      <c r="D84" s="409"/>
    </row>
    <row r="85" spans="1:4" ht="19.5" customHeight="1">
      <c r="A85" s="409"/>
      <c r="B85" s="410"/>
      <c r="C85" s="409"/>
      <c r="D85" s="409"/>
    </row>
    <row r="86" spans="1:4" ht="19.5" customHeight="1">
      <c r="A86" s="409"/>
      <c r="B86" s="410"/>
      <c r="C86" s="409"/>
      <c r="D86" s="409"/>
    </row>
    <row r="87" spans="1:4" ht="19.5" customHeight="1">
      <c r="A87" s="409"/>
      <c r="B87" s="410"/>
      <c r="C87" s="409"/>
      <c r="D87" s="409"/>
    </row>
    <row r="88" spans="1:4" ht="19.5" customHeight="1">
      <c r="A88" s="409"/>
      <c r="B88" s="410"/>
      <c r="C88" s="409"/>
      <c r="D88" s="409"/>
    </row>
    <row r="89" spans="1:4" ht="19.5" customHeight="1">
      <c r="A89" s="409"/>
      <c r="B89" s="410"/>
      <c r="C89" s="409"/>
      <c r="D89" s="409"/>
    </row>
    <row r="90" spans="1:4" ht="19.5" customHeight="1">
      <c r="A90" s="409"/>
      <c r="B90" s="410"/>
      <c r="C90" s="409"/>
      <c r="D90" s="409"/>
    </row>
    <row r="91" spans="1:4" ht="19.5" customHeight="1">
      <c r="A91" s="409"/>
      <c r="B91" s="410"/>
      <c r="C91" s="409"/>
      <c r="D91" s="409"/>
    </row>
    <row r="92" spans="1:4" ht="19.5" customHeight="1">
      <c r="A92" s="409"/>
      <c r="B92" s="410"/>
      <c r="C92" s="409"/>
      <c r="D92" s="409"/>
    </row>
    <row r="93" spans="1:4" ht="19.5" customHeight="1">
      <c r="A93" s="409"/>
      <c r="B93" s="410"/>
      <c r="C93" s="409"/>
      <c r="D93" s="409"/>
    </row>
    <row r="94" spans="1:4" ht="19.5" customHeight="1">
      <c r="A94" s="409"/>
      <c r="B94" s="410"/>
      <c r="C94" s="409"/>
      <c r="D94" s="409"/>
    </row>
  </sheetData>
  <sheetProtection/>
  <printOptions horizontalCentered="1"/>
  <pageMargins left="0" right="0" top="0.3937007874015748" bottom="0" header="0" footer="0"/>
  <pageSetup horizontalDpi="600" verticalDpi="600" orientation="portrait" paperSize="9" scale="74"/>
  <headerFooter alignWithMargins="0">
    <oddFooter>&amp;C&amp;"Times New Roman,Normal"&amp;11 106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5"/>
  <sheetViews>
    <sheetView showGridLines="0" zoomScalePageLayoutView="0" workbookViewId="0" topLeftCell="A34">
      <selection activeCell="D1" sqref="A1:IV16384"/>
    </sheetView>
  </sheetViews>
  <sheetFormatPr defaultColWidth="8.8515625" defaultRowHeight="19.5" customHeight="1"/>
  <cols>
    <col min="1" max="2" width="4.7109375" style="1117" customWidth="1"/>
    <col min="3" max="3" width="35.28125" style="1117" customWidth="1"/>
    <col min="4" max="5" width="12.421875" style="1117" customWidth="1"/>
    <col min="6" max="6" width="18.7109375" style="1117" customWidth="1"/>
    <col min="7" max="8" width="12.421875" style="1117" customWidth="1"/>
    <col min="9" max="9" width="19.57421875" style="1117" customWidth="1"/>
    <col min="10" max="13" width="15.7109375" style="1117" customWidth="1"/>
    <col min="14" max="23" width="13.7109375" style="1117" customWidth="1"/>
    <col min="24" max="16384" width="8.8515625" style="1117" customWidth="1"/>
  </cols>
  <sheetData>
    <row r="2" ht="19.5" customHeight="1">
      <c r="C2" s="1254" t="s">
        <v>196</v>
      </c>
    </row>
    <row r="3" ht="19.5" customHeight="1">
      <c r="C3" s="1126"/>
    </row>
    <row r="4" spans="1:8" ht="19.5" customHeight="1">
      <c r="A4" s="1126" t="s">
        <v>249</v>
      </c>
      <c r="H4" s="1126" t="s">
        <v>120</v>
      </c>
    </row>
    <row r="5" spans="3:45" s="1256" customFormat="1" ht="18" customHeight="1">
      <c r="C5" s="1148"/>
      <c r="D5" s="1148"/>
      <c r="E5" s="1148"/>
      <c r="F5" s="1148"/>
      <c r="G5" s="1148"/>
      <c r="H5" s="1123"/>
      <c r="I5" s="1148"/>
      <c r="J5" s="1123"/>
      <c r="K5" s="1497"/>
      <c r="L5" s="1123"/>
      <c r="M5" s="1498"/>
      <c r="N5" s="1499"/>
      <c r="O5" s="1498"/>
      <c r="P5" s="1500"/>
      <c r="Q5" s="1500"/>
      <c r="R5" s="1501"/>
      <c r="S5" s="1502"/>
      <c r="T5" s="1502"/>
      <c r="U5" s="1502"/>
      <c r="V5" s="1502"/>
      <c r="W5" s="1502"/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</row>
    <row r="6" spans="3:45" s="1256" customFormat="1" ht="18" customHeight="1">
      <c r="C6" s="1123"/>
      <c r="D6" s="1148"/>
      <c r="E6" s="1148"/>
      <c r="F6" s="1148"/>
      <c r="G6" s="1123"/>
      <c r="H6" s="1257"/>
      <c r="I6" s="1148"/>
      <c r="J6" s="1123"/>
      <c r="K6" s="1497"/>
      <c r="L6" s="1123"/>
      <c r="M6" s="1498"/>
      <c r="N6" s="1499"/>
      <c r="O6" s="1498"/>
      <c r="P6" s="1500"/>
      <c r="Q6" s="1500"/>
      <c r="R6" s="1501"/>
      <c r="S6" s="1502"/>
      <c r="T6" s="1502"/>
      <c r="U6" s="1502"/>
      <c r="V6" s="1502"/>
      <c r="W6" s="1502"/>
      <c r="X6" s="1502"/>
      <c r="Y6" s="1502"/>
      <c r="Z6" s="1502"/>
      <c r="AA6" s="1502"/>
      <c r="AB6" s="1502"/>
      <c r="AC6" s="1502"/>
      <c r="AD6" s="1502"/>
      <c r="AE6" s="1502"/>
      <c r="AF6" s="1502"/>
      <c r="AG6" s="1502"/>
      <c r="AH6" s="1502"/>
      <c r="AI6" s="1502"/>
      <c r="AJ6" s="1502"/>
      <c r="AK6" s="1502"/>
      <c r="AL6" s="1502"/>
      <c r="AM6" s="1502"/>
      <c r="AN6" s="1502"/>
      <c r="AO6" s="1502"/>
      <c r="AP6" s="1502"/>
      <c r="AQ6" s="1502"/>
      <c r="AR6" s="1502"/>
      <c r="AS6" s="1502"/>
    </row>
    <row r="7" spans="3:45" s="1256" customFormat="1" ht="18" customHeight="1" thickBot="1">
      <c r="C7" s="1123"/>
      <c r="D7" s="1148"/>
      <c r="E7" s="1148"/>
      <c r="F7" s="1148"/>
      <c r="G7" s="1148"/>
      <c r="H7" s="1123"/>
      <c r="I7" s="1148"/>
      <c r="J7" s="1123"/>
      <c r="K7" s="1497"/>
      <c r="L7" s="1123"/>
      <c r="M7" s="1498"/>
      <c r="N7" s="1499"/>
      <c r="O7" s="1498"/>
      <c r="P7" s="1500"/>
      <c r="Q7" s="1500"/>
      <c r="R7" s="1501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  <c r="AC7" s="1502"/>
      <c r="AD7" s="1502"/>
      <c r="AE7" s="1502"/>
      <c r="AF7" s="1502"/>
      <c r="AG7" s="1502"/>
      <c r="AH7" s="1502"/>
      <c r="AI7" s="1502"/>
      <c r="AJ7" s="1502"/>
      <c r="AK7" s="1502"/>
      <c r="AL7" s="1502"/>
      <c r="AM7" s="1502"/>
      <c r="AN7" s="1502"/>
      <c r="AO7" s="1502"/>
      <c r="AP7" s="1502"/>
      <c r="AQ7" s="1502"/>
      <c r="AR7" s="1502"/>
      <c r="AS7" s="1502"/>
    </row>
    <row r="8" spans="2:45" s="1120" customFormat="1" ht="18" customHeight="1" thickBot="1">
      <c r="B8" s="1258" t="s">
        <v>139</v>
      </c>
      <c r="C8" s="1181"/>
      <c r="D8" s="1678" t="s">
        <v>210</v>
      </c>
      <c r="E8" s="1679"/>
      <c r="F8" s="1680"/>
      <c r="G8" s="1678" t="s">
        <v>146</v>
      </c>
      <c r="H8" s="1679"/>
      <c r="I8" s="1680"/>
      <c r="J8" s="1123"/>
      <c r="K8" s="1126"/>
      <c r="L8" s="1123"/>
      <c r="M8" s="1498"/>
      <c r="N8" s="1272"/>
      <c r="O8" s="1152"/>
      <c r="P8" s="1272"/>
      <c r="Q8" s="1272"/>
      <c r="R8" s="1147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</row>
    <row r="9" spans="2:45" s="1260" customFormat="1" ht="18" customHeight="1"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  <c r="J9" s="1123"/>
      <c r="K9" s="1126"/>
      <c r="L9" s="1123"/>
      <c r="M9" s="1498"/>
      <c r="N9" s="1166"/>
      <c r="O9" s="1166"/>
      <c r="P9" s="1166"/>
      <c r="Q9" s="1166"/>
      <c r="R9" s="1166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3"/>
      <c r="AN9" s="1503"/>
      <c r="AO9" s="1503"/>
      <c r="AP9" s="1503"/>
      <c r="AQ9" s="1503"/>
      <c r="AR9" s="1503"/>
      <c r="AS9" s="1503"/>
    </row>
    <row r="10" spans="2:45" s="1260" customFormat="1" ht="18" customHeight="1" thickBot="1">
      <c r="B10" s="1261" t="s">
        <v>147</v>
      </c>
      <c r="C10" s="1199"/>
      <c r="D10" s="1262"/>
      <c r="E10" s="1262"/>
      <c r="F10" s="1253"/>
      <c r="G10" s="1253"/>
      <c r="H10" s="1262"/>
      <c r="I10" s="1263"/>
      <c r="J10" s="1123"/>
      <c r="K10" s="1126"/>
      <c r="L10" s="1123"/>
      <c r="M10" s="1498"/>
      <c r="N10" s="1160"/>
      <c r="O10" s="1160"/>
      <c r="P10" s="1160"/>
      <c r="Q10" s="1166"/>
      <c r="R10" s="1166"/>
      <c r="S10" s="1503"/>
      <c r="T10" s="1503"/>
      <c r="U10" s="1503"/>
      <c r="V10" s="1503"/>
      <c r="W10" s="1503"/>
      <c r="X10" s="1503"/>
      <c r="Y10" s="1503"/>
      <c r="Z10" s="1503"/>
      <c r="AA10" s="1503"/>
      <c r="AB10" s="1503"/>
      <c r="AC10" s="1503"/>
      <c r="AD10" s="1503"/>
      <c r="AE10" s="1503"/>
      <c r="AF10" s="1503"/>
      <c r="AG10" s="1503"/>
      <c r="AH10" s="1503"/>
      <c r="AI10" s="1503"/>
      <c r="AJ10" s="1503"/>
      <c r="AK10" s="1503"/>
      <c r="AL10" s="1503"/>
      <c r="AM10" s="1503"/>
      <c r="AN10" s="1503"/>
      <c r="AO10" s="1503"/>
      <c r="AP10" s="1503"/>
      <c r="AQ10" s="1503"/>
      <c r="AR10" s="1503"/>
      <c r="AS10" s="1503"/>
    </row>
    <row r="11" spans="2:45" s="1260" customFormat="1" ht="18" customHeight="1" thickBot="1"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  <c r="J11" s="1123"/>
      <c r="K11" s="1126"/>
      <c r="L11" s="1123"/>
      <c r="M11" s="1498"/>
      <c r="N11" s="1504"/>
      <c r="O11" s="1504"/>
      <c r="P11" s="1504"/>
      <c r="Q11" s="1166"/>
      <c r="R11" s="1166"/>
      <c r="S11" s="1503"/>
      <c r="T11" s="1503"/>
      <c r="U11" s="1503"/>
      <c r="V11" s="1503"/>
      <c r="W11" s="1503"/>
      <c r="X11" s="1503"/>
      <c r="Y11" s="1503"/>
      <c r="Z11" s="1503"/>
      <c r="AA11" s="1503"/>
      <c r="AB11" s="1503"/>
      <c r="AC11" s="1503"/>
      <c r="AD11" s="1503"/>
      <c r="AE11" s="1503"/>
      <c r="AF11" s="1503"/>
      <c r="AG11" s="1503"/>
      <c r="AH11" s="1503"/>
      <c r="AI11" s="1503"/>
      <c r="AJ11" s="1503"/>
      <c r="AK11" s="1503"/>
      <c r="AL11" s="1503"/>
      <c r="AM11" s="1503"/>
      <c r="AN11" s="1503"/>
      <c r="AO11" s="1503"/>
      <c r="AP11" s="1503"/>
      <c r="AQ11" s="1503"/>
      <c r="AR11" s="1503"/>
      <c r="AS11" s="1503"/>
    </row>
    <row r="12" spans="1:45" s="1120" customFormat="1" ht="12.75" customHeight="1">
      <c r="A12" s="1134"/>
      <c r="B12" s="1370"/>
      <c r="C12" s="1370"/>
      <c r="D12" s="1370"/>
      <c r="E12" s="1370"/>
      <c r="F12" s="1370"/>
      <c r="G12" s="1370"/>
      <c r="H12" s="1370"/>
      <c r="I12" s="1620"/>
      <c r="J12" s="1123"/>
      <c r="K12" s="1134"/>
      <c r="L12" s="1123"/>
      <c r="M12" s="1498"/>
      <c r="N12" s="1504"/>
      <c r="O12" s="1504"/>
      <c r="P12" s="1504"/>
      <c r="Q12" s="1504"/>
      <c r="R12" s="1160"/>
      <c r="S12" s="1169"/>
      <c r="T12" s="1169"/>
      <c r="U12" s="1169"/>
      <c r="V12" s="1169"/>
      <c r="W12" s="1169"/>
      <c r="X12" s="1169"/>
      <c r="Y12" s="1169"/>
      <c r="Z12" s="1169"/>
      <c r="AA12" s="1169"/>
      <c r="AB12" s="1169"/>
      <c r="AC12" s="1169"/>
      <c r="AD12" s="1169"/>
      <c r="AE12" s="1169"/>
      <c r="AF12" s="1169"/>
      <c r="AG12" s="1169"/>
      <c r="AH12" s="1169"/>
      <c r="AI12" s="1169"/>
      <c r="AJ12" s="1169"/>
      <c r="AK12" s="1169"/>
      <c r="AL12" s="1169"/>
      <c r="AM12" s="1169"/>
      <c r="AN12" s="1169"/>
      <c r="AO12" s="1169"/>
      <c r="AP12" s="1169"/>
      <c r="AQ12" s="1169"/>
      <c r="AR12" s="1169"/>
      <c r="AS12" s="1169"/>
    </row>
    <row r="13" spans="1:45" s="1260" customFormat="1" ht="12.75" customHeight="1">
      <c r="A13" s="1148" t="s">
        <v>222</v>
      </c>
      <c r="B13" s="1153"/>
      <c r="C13" s="1160"/>
      <c r="D13" s="1147"/>
      <c r="E13" s="1147"/>
      <c r="G13" s="1147"/>
      <c r="H13" s="1147"/>
      <c r="I13" s="1152"/>
      <c r="J13" s="1123"/>
      <c r="K13" s="1134"/>
      <c r="L13" s="1123"/>
      <c r="M13" s="1498"/>
      <c r="N13" s="1504"/>
      <c r="O13" s="1504"/>
      <c r="P13" s="1504"/>
      <c r="Q13" s="1166"/>
      <c r="R13" s="1166"/>
      <c r="S13" s="1166"/>
      <c r="T13" s="1166"/>
      <c r="U13" s="1503"/>
      <c r="V13" s="1503"/>
      <c r="W13" s="1503"/>
      <c r="X13" s="1503"/>
      <c r="Y13" s="1503"/>
      <c r="Z13" s="1503"/>
      <c r="AA13" s="1503"/>
      <c r="AB13" s="1503"/>
      <c r="AC13" s="1503"/>
      <c r="AD13" s="1503"/>
      <c r="AE13" s="1503"/>
      <c r="AF13" s="1503"/>
      <c r="AG13" s="1503"/>
      <c r="AH13" s="1503"/>
      <c r="AI13" s="1503"/>
      <c r="AJ13" s="1503"/>
      <c r="AK13" s="1503"/>
      <c r="AL13" s="1503"/>
      <c r="AM13" s="1503"/>
      <c r="AN13" s="1503"/>
      <c r="AO13" s="1503"/>
      <c r="AP13" s="1503"/>
      <c r="AQ13" s="1503"/>
      <c r="AR13" s="1503"/>
      <c r="AS13" s="1503"/>
    </row>
    <row r="14" spans="1:45" s="1260" customFormat="1" ht="15.75" customHeight="1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  <c r="J14" s="1123"/>
      <c r="K14" s="1134"/>
      <c r="L14" s="1123"/>
      <c r="M14" s="1498"/>
      <c r="N14" s="1504"/>
      <c r="O14" s="1504"/>
      <c r="P14" s="1504"/>
      <c r="Q14" s="1232"/>
      <c r="R14" s="1160"/>
      <c r="S14" s="1160"/>
      <c r="T14" s="1160"/>
      <c r="U14" s="1503"/>
      <c r="V14" s="1503"/>
      <c r="W14" s="1503"/>
      <c r="X14" s="1503"/>
      <c r="Y14" s="1503"/>
      <c r="Z14" s="1503"/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  <c r="AN14" s="1503"/>
      <c r="AO14" s="1503"/>
      <c r="AP14" s="1503"/>
      <c r="AQ14" s="1503"/>
      <c r="AR14" s="1503"/>
      <c r="AS14" s="1503"/>
    </row>
    <row r="15" spans="1:45" s="1260" customFormat="1" ht="3" customHeight="1">
      <c r="A15" s="1166"/>
      <c r="B15" s="1147"/>
      <c r="C15" s="1166"/>
      <c r="D15" s="1166"/>
      <c r="E15" s="1166"/>
      <c r="F15" s="1274"/>
      <c r="G15" s="1152"/>
      <c r="H15" s="1166"/>
      <c r="I15" s="1166"/>
      <c r="J15" s="1123"/>
      <c r="K15" s="1134"/>
      <c r="L15" s="1123"/>
      <c r="M15" s="1498"/>
      <c r="N15" s="1504"/>
      <c r="O15" s="1504"/>
      <c r="P15" s="1504"/>
      <c r="Q15" s="1505"/>
      <c r="R15" s="1160"/>
      <c r="S15" s="1160"/>
      <c r="T15" s="1160"/>
      <c r="U15" s="1503"/>
      <c r="V15" s="1503"/>
      <c r="W15" s="1503"/>
      <c r="X15" s="1503"/>
      <c r="Y15" s="1503"/>
      <c r="Z15" s="1503"/>
      <c r="AA15" s="1503"/>
      <c r="AB15" s="1503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3"/>
      <c r="AN15" s="1503"/>
      <c r="AO15" s="1503"/>
      <c r="AP15" s="1503"/>
      <c r="AQ15" s="1503"/>
      <c r="AR15" s="1503"/>
      <c r="AS15" s="1503"/>
    </row>
    <row r="16" spans="1:45" s="1260" customFormat="1" ht="3" customHeight="1">
      <c r="A16" s="1126"/>
      <c r="B16" s="1147"/>
      <c r="C16" s="1523"/>
      <c r="D16" s="1166"/>
      <c r="E16" s="1166"/>
      <c r="F16" s="1166"/>
      <c r="G16" s="1498"/>
      <c r="H16" s="1651"/>
      <c r="I16" s="1651"/>
      <c r="J16" s="1123"/>
      <c r="K16" s="1134"/>
      <c r="L16" s="1123"/>
      <c r="M16" s="1498"/>
      <c r="N16" s="1504"/>
      <c r="O16" s="1504"/>
      <c r="P16" s="1504"/>
      <c r="Q16" s="1505"/>
      <c r="R16" s="1160"/>
      <c r="S16" s="1160"/>
      <c r="T16" s="1160"/>
      <c r="U16" s="1503"/>
      <c r="V16" s="1503"/>
      <c r="W16" s="1503"/>
      <c r="X16" s="1503"/>
      <c r="Y16" s="1503"/>
      <c r="Z16" s="1503"/>
      <c r="AA16" s="1503"/>
      <c r="AB16" s="1503"/>
      <c r="AC16" s="1503"/>
      <c r="AD16" s="1503"/>
      <c r="AE16" s="1503"/>
      <c r="AF16" s="1503"/>
      <c r="AG16" s="1503"/>
      <c r="AH16" s="1503"/>
      <c r="AI16" s="1503"/>
      <c r="AJ16" s="1503"/>
      <c r="AK16" s="1503"/>
      <c r="AL16" s="1503"/>
      <c r="AM16" s="1503"/>
      <c r="AN16" s="1503"/>
      <c r="AO16" s="1503"/>
      <c r="AP16" s="1503"/>
      <c r="AQ16" s="1503"/>
      <c r="AR16" s="1503"/>
      <c r="AS16" s="1503"/>
    </row>
    <row r="17" spans="2:45" s="1260" customFormat="1" ht="18" customHeight="1">
      <c r="B17" s="1148"/>
      <c r="C17" s="1148"/>
      <c r="D17" s="1148"/>
      <c r="E17" s="1148"/>
      <c r="F17" s="1148"/>
      <c r="G17" s="1149"/>
      <c r="I17" s="1148"/>
      <c r="J17" s="1123"/>
      <c r="K17" s="1134"/>
      <c r="L17" s="1123"/>
      <c r="M17" s="1498"/>
      <c r="N17" s="1504"/>
      <c r="O17" s="1504"/>
      <c r="P17" s="1504"/>
      <c r="Q17" s="1505"/>
      <c r="R17" s="1160"/>
      <c r="S17" s="1160"/>
      <c r="T17" s="1160"/>
      <c r="U17" s="1503"/>
      <c r="V17" s="1503"/>
      <c r="W17" s="1503"/>
      <c r="X17" s="1503"/>
      <c r="Y17" s="1503"/>
      <c r="Z17" s="1503"/>
      <c r="AA17" s="1503"/>
      <c r="AB17" s="1503"/>
      <c r="AC17" s="1503"/>
      <c r="AD17" s="1503"/>
      <c r="AE17" s="1503"/>
      <c r="AF17" s="1503"/>
      <c r="AG17" s="1503"/>
      <c r="AH17" s="1503"/>
      <c r="AI17" s="1503"/>
      <c r="AJ17" s="1503"/>
      <c r="AK17" s="1503"/>
      <c r="AL17" s="1503"/>
      <c r="AM17" s="1503"/>
      <c r="AN17" s="1503"/>
      <c r="AO17" s="1503"/>
      <c r="AP17" s="1503"/>
      <c r="AQ17" s="1503"/>
      <c r="AR17" s="1503"/>
      <c r="AS17" s="1503"/>
    </row>
    <row r="18" spans="1:45" s="1260" customFormat="1" ht="4.5" customHeight="1" thickBot="1">
      <c r="A18" s="1148"/>
      <c r="B18" s="1148"/>
      <c r="C18" s="1148"/>
      <c r="D18" s="1148"/>
      <c r="E18" s="1148"/>
      <c r="F18" s="1148"/>
      <c r="G18" s="1148"/>
      <c r="H18" s="1123"/>
      <c r="I18" s="1148"/>
      <c r="J18" s="1123"/>
      <c r="K18" s="1134"/>
      <c r="L18" s="1123"/>
      <c r="M18" s="1498"/>
      <c r="N18" s="1504"/>
      <c r="O18" s="1504"/>
      <c r="P18" s="1504"/>
      <c r="Q18" s="1232"/>
      <c r="R18" s="1160"/>
      <c r="S18" s="1160"/>
      <c r="T18" s="1160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503"/>
      <c r="AM18" s="1503"/>
      <c r="AN18" s="1503"/>
      <c r="AO18" s="1503"/>
      <c r="AP18" s="1503"/>
      <c r="AQ18" s="1503"/>
      <c r="AR18" s="1503"/>
      <c r="AS18" s="1503"/>
    </row>
    <row r="19" spans="1:45" s="1120" customFormat="1" ht="18" customHeight="1" thickBot="1">
      <c r="A19" s="1148"/>
      <c r="B19" s="1175">
        <v>12</v>
      </c>
      <c r="C19" s="1275" t="s">
        <v>205</v>
      </c>
      <c r="D19" s="1288">
        <v>359</v>
      </c>
      <c r="E19" s="1276"/>
      <c r="F19" s="1621">
        <v>359</v>
      </c>
      <c r="G19" s="1288">
        <v>8</v>
      </c>
      <c r="H19" s="1278"/>
      <c r="I19" s="1622">
        <v>8</v>
      </c>
      <c r="J19" s="1352"/>
      <c r="K19" s="1126"/>
      <c r="L19" s="1352"/>
      <c r="M19" s="1511"/>
      <c r="N19" s="1269"/>
      <c r="O19" s="1269"/>
      <c r="P19" s="1269"/>
      <c r="Q19" s="1232"/>
      <c r="R19" s="1166"/>
      <c r="S19" s="1166"/>
      <c r="T19" s="1166"/>
      <c r="U19" s="1169"/>
      <c r="V19" s="1169"/>
      <c r="W19" s="1169"/>
      <c r="X19" s="1169"/>
      <c r="Y19" s="1169"/>
      <c r="Z19" s="1169"/>
      <c r="AA19" s="1169"/>
      <c r="AB19" s="1169"/>
      <c r="AC19" s="1169"/>
      <c r="AD19" s="1169"/>
      <c r="AE19" s="1169"/>
      <c r="AF19" s="1169"/>
      <c r="AG19" s="1169"/>
      <c r="AH19" s="1169"/>
      <c r="AI19" s="1169"/>
      <c r="AJ19" s="1169"/>
      <c r="AK19" s="1169"/>
      <c r="AL19" s="1169"/>
      <c r="AM19" s="1169"/>
      <c r="AN19" s="1169"/>
      <c r="AO19" s="1169"/>
      <c r="AP19" s="1169"/>
      <c r="AQ19" s="1169"/>
      <c r="AR19" s="1169"/>
      <c r="AS19" s="1169"/>
    </row>
    <row r="20" spans="1:45" s="1120" customFormat="1" ht="18" customHeight="1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  <c r="J20" s="1352"/>
      <c r="K20" s="1126"/>
      <c r="L20" s="1352"/>
      <c r="M20" s="1511"/>
      <c r="N20" s="1269"/>
      <c r="O20" s="1269"/>
      <c r="P20" s="1269"/>
      <c r="Q20" s="1130"/>
      <c r="R20" s="1166"/>
      <c r="S20" s="1166"/>
      <c r="T20" s="1166"/>
      <c r="U20" s="1169"/>
      <c r="V20" s="1169"/>
      <c r="W20" s="1169"/>
      <c r="X20" s="1169"/>
      <c r="Y20" s="1169"/>
      <c r="Z20" s="1169"/>
      <c r="AA20" s="1169"/>
      <c r="AB20" s="1169"/>
      <c r="AC20" s="1169"/>
      <c r="AD20" s="1169"/>
      <c r="AE20" s="1169"/>
      <c r="AF20" s="1169"/>
      <c r="AG20" s="1169"/>
      <c r="AH20" s="1169"/>
      <c r="AI20" s="1169"/>
      <c r="AJ20" s="1169"/>
      <c r="AK20" s="1169"/>
      <c r="AL20" s="1169"/>
      <c r="AM20" s="1169"/>
      <c r="AN20" s="1169"/>
      <c r="AO20" s="1169"/>
      <c r="AP20" s="1169"/>
      <c r="AQ20" s="1169"/>
      <c r="AR20" s="1169"/>
      <c r="AS20" s="1169"/>
    </row>
    <row r="21" spans="1:45" s="1120" customFormat="1" ht="18" customHeight="1" thickBot="1">
      <c r="A21" s="1126"/>
      <c r="B21" s="1185"/>
      <c r="C21" s="1186" t="s">
        <v>167</v>
      </c>
      <c r="D21" s="1284">
        <v>2185</v>
      </c>
      <c r="E21" s="1623">
        <v>2185</v>
      </c>
      <c r="F21" s="1285"/>
      <c r="G21" s="1284">
        <v>6</v>
      </c>
      <c r="H21" s="1623">
        <v>6</v>
      </c>
      <c r="I21" s="1286"/>
      <c r="J21" s="1352"/>
      <c r="K21" s="1126"/>
      <c r="L21" s="1352"/>
      <c r="M21" s="1511"/>
      <c r="N21" s="1269"/>
      <c r="O21" s="1269"/>
      <c r="P21" s="1269"/>
      <c r="Q21" s="1130"/>
      <c r="R21" s="1166"/>
      <c r="S21" s="1166"/>
      <c r="T21" s="1166"/>
      <c r="U21" s="1169"/>
      <c r="V21" s="1169"/>
      <c r="W21" s="1169"/>
      <c r="X21" s="1169"/>
      <c r="Y21" s="1169"/>
      <c r="Z21" s="1169"/>
      <c r="AA21" s="1169"/>
      <c r="AB21" s="1169"/>
      <c r="AC21" s="1169"/>
      <c r="AD21" s="1169"/>
      <c r="AE21" s="1169"/>
      <c r="AF21" s="1169"/>
      <c r="AG21" s="1169"/>
      <c r="AH21" s="1169"/>
      <c r="AI21" s="1169"/>
      <c r="AJ21" s="1169"/>
      <c r="AK21" s="1169"/>
      <c r="AL21" s="1169"/>
      <c r="AM21" s="1169"/>
      <c r="AN21" s="1169"/>
      <c r="AO21" s="1169"/>
      <c r="AP21" s="1169"/>
      <c r="AQ21" s="1169"/>
      <c r="AR21" s="1169"/>
      <c r="AS21" s="1169"/>
    </row>
    <row r="22" spans="1:45" s="1120" customFormat="1" ht="18" customHeight="1" thickBot="1">
      <c r="A22" s="1126"/>
      <c r="B22" s="1180">
        <v>20</v>
      </c>
      <c r="C22" s="1287" t="s">
        <v>168</v>
      </c>
      <c r="D22" s="1288">
        <v>200.5</v>
      </c>
      <c r="E22" s="1288">
        <v>81.1</v>
      </c>
      <c r="F22" s="1280">
        <v>119.4</v>
      </c>
      <c r="G22" s="1288">
        <v>3821.22865</v>
      </c>
      <c r="H22" s="1624">
        <v>440</v>
      </c>
      <c r="I22" s="1625">
        <v>3381.22865</v>
      </c>
      <c r="J22" s="1626"/>
      <c r="K22" s="1126"/>
      <c r="L22" s="1352"/>
      <c r="M22" s="1511"/>
      <c r="N22" s="1269"/>
      <c r="O22" s="1269"/>
      <c r="P22" s="1269"/>
      <c r="Q22" s="1232"/>
      <c r="R22" s="1166"/>
      <c r="S22" s="1166"/>
      <c r="T22" s="1166"/>
      <c r="U22" s="1169"/>
      <c r="V22" s="1169"/>
      <c r="W22" s="1169"/>
      <c r="X22" s="1169"/>
      <c r="Y22" s="1169"/>
      <c r="Z22" s="1169"/>
      <c r="AA22" s="1169"/>
      <c r="AB22" s="1169"/>
      <c r="AC22" s="1169"/>
      <c r="AD22" s="1169"/>
      <c r="AE22" s="1169"/>
      <c r="AF22" s="1169"/>
      <c r="AG22" s="1169"/>
      <c r="AH22" s="1169"/>
      <c r="AI22" s="1169"/>
      <c r="AJ22" s="1169"/>
      <c r="AK22" s="1169"/>
      <c r="AL22" s="1169"/>
      <c r="AM22" s="1169"/>
      <c r="AN22" s="1169"/>
      <c r="AO22" s="1169"/>
      <c r="AP22" s="1169"/>
      <c r="AQ22" s="1169"/>
      <c r="AR22" s="1169"/>
      <c r="AS22" s="1169"/>
    </row>
    <row r="23" spans="1:45" s="1260" customFormat="1" ht="18" customHeight="1" thickBot="1">
      <c r="A23" s="1134"/>
      <c r="B23" s="1192">
        <v>25</v>
      </c>
      <c r="C23" s="1213" t="s">
        <v>169</v>
      </c>
      <c r="D23" s="1338">
        <v>173.16631</v>
      </c>
      <c r="E23" s="1627">
        <v>62.2</v>
      </c>
      <c r="F23" s="1627">
        <v>110.96631000000002</v>
      </c>
      <c r="G23" s="1338">
        <v>2519.24207</v>
      </c>
      <c r="H23" s="1627">
        <v>325</v>
      </c>
      <c r="I23" s="1628">
        <v>2194.24207</v>
      </c>
      <c r="J23" s="1123"/>
      <c r="K23" s="1134"/>
      <c r="L23" s="1123"/>
      <c r="M23" s="1498"/>
      <c r="N23" s="1504"/>
      <c r="O23" s="1504"/>
      <c r="P23" s="1504"/>
      <c r="Q23" s="1232"/>
      <c r="R23" s="1160"/>
      <c r="S23" s="1160"/>
      <c r="T23" s="1160"/>
      <c r="U23" s="1503"/>
      <c r="V23" s="1503"/>
      <c r="W23" s="1503"/>
      <c r="X23" s="1503"/>
      <c r="Y23" s="1503"/>
      <c r="Z23" s="1503"/>
      <c r="AA23" s="1503"/>
      <c r="AB23" s="1503"/>
      <c r="AC23" s="1503"/>
      <c r="AD23" s="1503"/>
      <c r="AE23" s="1503"/>
      <c r="AF23" s="1503"/>
      <c r="AG23" s="1503"/>
      <c r="AH23" s="1503"/>
      <c r="AI23" s="1503"/>
      <c r="AJ23" s="1503"/>
      <c r="AK23" s="1503"/>
      <c r="AL23" s="1503"/>
      <c r="AM23" s="1503"/>
      <c r="AN23" s="1503"/>
      <c r="AO23" s="1503"/>
      <c r="AP23" s="1503"/>
      <c r="AQ23" s="1503"/>
      <c r="AR23" s="1503"/>
      <c r="AS23" s="1503"/>
    </row>
    <row r="24" spans="1:45" s="1120" customFormat="1" ht="18" customHeight="1" thickBot="1">
      <c r="A24" s="1134"/>
      <c r="B24" s="1192">
        <v>200</v>
      </c>
      <c r="C24" s="1213" t="s">
        <v>170</v>
      </c>
      <c r="D24" s="1338">
        <v>119.4</v>
      </c>
      <c r="E24" s="1292"/>
      <c r="F24" s="1629">
        <v>119.4</v>
      </c>
      <c r="G24" s="1338">
        <v>3381.22865</v>
      </c>
      <c r="H24" s="1292"/>
      <c r="I24" s="1630">
        <v>3381.22865</v>
      </c>
      <c r="J24" s="1511"/>
      <c r="K24" s="1523"/>
      <c r="L24" s="1511"/>
      <c r="M24" s="1511"/>
      <c r="N24" s="1504"/>
      <c r="O24" s="1504"/>
      <c r="P24" s="1504"/>
      <c r="Q24" s="1130"/>
      <c r="R24" s="1160"/>
      <c r="S24" s="1160"/>
      <c r="T24" s="1160"/>
      <c r="U24" s="1169"/>
      <c r="V24" s="1169"/>
      <c r="W24" s="1169"/>
      <c r="X24" s="1169"/>
      <c r="Y24" s="1169"/>
      <c r="Z24" s="1169"/>
      <c r="AA24" s="1169"/>
      <c r="AB24" s="1169"/>
      <c r="AC24" s="1169"/>
      <c r="AD24" s="1169"/>
      <c r="AE24" s="1169"/>
      <c r="AF24" s="1169"/>
      <c r="AG24" s="1169"/>
      <c r="AH24" s="1169"/>
      <c r="AI24" s="1169"/>
      <c r="AJ24" s="1169"/>
      <c r="AK24" s="1169"/>
      <c r="AL24" s="1169"/>
      <c r="AM24" s="1169"/>
      <c r="AN24" s="1169"/>
      <c r="AO24" s="1169"/>
      <c r="AP24" s="1169"/>
      <c r="AQ24" s="1169"/>
      <c r="AR24" s="1169"/>
      <c r="AS24" s="1169"/>
    </row>
    <row r="25" spans="1:45" s="1260" customFormat="1" ht="18" customHeight="1" thickBot="1">
      <c r="A25" s="1134"/>
      <c r="B25" s="1198">
        <v>205</v>
      </c>
      <c r="C25" s="1214" t="s">
        <v>171</v>
      </c>
      <c r="D25" s="1338">
        <v>110.96631000000002</v>
      </c>
      <c r="E25" s="1340"/>
      <c r="F25" s="1629">
        <v>110.96631000000002</v>
      </c>
      <c r="G25" s="1338">
        <v>2194.24207</v>
      </c>
      <c r="H25" s="1340"/>
      <c r="I25" s="1652">
        <v>2194.24207</v>
      </c>
      <c r="J25" s="1123"/>
      <c r="K25" s="1134"/>
      <c r="L25" s="1123"/>
      <c r="M25" s="1498"/>
      <c r="N25" s="1147"/>
      <c r="O25" s="1504"/>
      <c r="P25" s="1504"/>
      <c r="Q25" s="1130"/>
      <c r="R25" s="1166"/>
      <c r="S25" s="1166"/>
      <c r="T25" s="1166"/>
      <c r="U25" s="1503"/>
      <c r="V25" s="1503"/>
      <c r="W25" s="1503"/>
      <c r="X25" s="1503"/>
      <c r="Y25" s="1503"/>
      <c r="Z25" s="1503"/>
      <c r="AA25" s="1503"/>
      <c r="AB25" s="1503"/>
      <c r="AC25" s="1503"/>
      <c r="AD25" s="1503"/>
      <c r="AE25" s="1503"/>
      <c r="AF25" s="1503"/>
      <c r="AG25" s="1503"/>
      <c r="AH25" s="1503"/>
      <c r="AI25" s="1503"/>
      <c r="AJ25" s="1503"/>
      <c r="AK25" s="1503"/>
      <c r="AL25" s="1503"/>
      <c r="AM25" s="1503"/>
      <c r="AN25" s="1503"/>
      <c r="AO25" s="1503"/>
      <c r="AP25" s="1503"/>
      <c r="AQ25" s="1503"/>
      <c r="AR25" s="1503"/>
      <c r="AS25" s="1503"/>
    </row>
    <row r="26" spans="1:45" s="1120" customFormat="1" ht="18" customHeight="1" thickBot="1">
      <c r="A26" s="1126"/>
      <c r="B26" s="1202">
        <v>100</v>
      </c>
      <c r="C26" s="1295" t="s">
        <v>172</v>
      </c>
      <c r="D26" s="1296">
        <v>268</v>
      </c>
      <c r="E26" s="1632">
        <v>268</v>
      </c>
      <c r="F26" s="1308" t="s">
        <v>173</v>
      </c>
      <c r="G26" s="1296" t="s">
        <v>173</v>
      </c>
      <c r="H26" s="1308" t="s">
        <v>173</v>
      </c>
      <c r="I26" s="1309" t="s">
        <v>173</v>
      </c>
      <c r="J26" s="1352"/>
      <c r="K26" s="1126"/>
      <c r="L26" s="1352"/>
      <c r="M26" s="1511"/>
      <c r="N26" s="1250"/>
      <c r="O26" s="1528"/>
      <c r="P26" s="1529"/>
      <c r="Q26" s="1130"/>
      <c r="R26" s="1166"/>
      <c r="S26" s="1166"/>
      <c r="T26" s="1166"/>
      <c r="U26" s="1169"/>
      <c r="V26" s="1169"/>
      <c r="W26" s="1169"/>
      <c r="X26" s="1169"/>
      <c r="Y26" s="1169"/>
      <c r="Z26" s="1169"/>
      <c r="AA26" s="1169"/>
      <c r="AB26" s="1169"/>
      <c r="AC26" s="1169"/>
      <c r="AD26" s="1169"/>
      <c r="AE26" s="1169"/>
      <c r="AF26" s="1169"/>
      <c r="AG26" s="1169"/>
      <c r="AH26" s="1169"/>
      <c r="AI26" s="1169"/>
      <c r="AJ26" s="1169"/>
      <c r="AK26" s="1169"/>
      <c r="AL26" s="1169"/>
      <c r="AM26" s="1169"/>
      <c r="AN26" s="1169"/>
      <c r="AO26" s="1169"/>
      <c r="AP26" s="1169"/>
      <c r="AQ26" s="1169"/>
      <c r="AR26" s="1169"/>
      <c r="AS26" s="1169"/>
    </row>
    <row r="27" spans="1:45" s="1120" customFormat="1" ht="18" customHeight="1" thickBot="1">
      <c r="A27" s="1126"/>
      <c r="B27" s="1202">
        <v>991</v>
      </c>
      <c r="C27" s="1295" t="s">
        <v>174</v>
      </c>
      <c r="D27" s="1296">
        <v>3012.5</v>
      </c>
      <c r="E27" s="1632">
        <v>2534.1</v>
      </c>
      <c r="F27" s="1632">
        <v>478.4</v>
      </c>
      <c r="G27" s="1296">
        <v>3835.22865</v>
      </c>
      <c r="H27" s="1632">
        <v>446</v>
      </c>
      <c r="I27" s="1633">
        <v>3389.22865</v>
      </c>
      <c r="J27" s="1352"/>
      <c r="K27" s="1126"/>
      <c r="L27" s="1352"/>
      <c r="M27" s="1511"/>
      <c r="N27" s="1250"/>
      <c r="O27" s="1531"/>
      <c r="P27" s="1528"/>
      <c r="Q27" s="1130"/>
      <c r="R27" s="1166"/>
      <c r="S27" s="1166"/>
      <c r="T27" s="1166"/>
      <c r="U27" s="1169"/>
      <c r="V27" s="1169"/>
      <c r="W27" s="1169"/>
      <c r="X27" s="1169"/>
      <c r="Y27" s="1169"/>
      <c r="Z27" s="1169"/>
      <c r="AA27" s="1169"/>
      <c r="AB27" s="1169"/>
      <c r="AC27" s="1169"/>
      <c r="AD27" s="1169"/>
      <c r="AE27" s="1169"/>
      <c r="AF27" s="1169"/>
      <c r="AG27" s="1169"/>
      <c r="AH27" s="1169"/>
      <c r="AI27" s="1169"/>
      <c r="AJ27" s="1169"/>
      <c r="AK27" s="1169"/>
      <c r="AL27" s="1169"/>
      <c r="AM27" s="1169"/>
      <c r="AN27" s="1169"/>
      <c r="AO27" s="1169"/>
      <c r="AP27" s="1169"/>
      <c r="AQ27" s="1169"/>
      <c r="AR27" s="1169"/>
      <c r="AS27" s="1169"/>
    </row>
    <row r="28" spans="1:45" s="1120" customFormat="1" ht="18" customHeight="1" thickBot="1">
      <c r="A28" s="1126"/>
      <c r="B28" s="1175">
        <v>30</v>
      </c>
      <c r="C28" s="1190" t="s">
        <v>175</v>
      </c>
      <c r="D28" s="1288">
        <v>926.2</v>
      </c>
      <c r="E28" s="1288">
        <v>852</v>
      </c>
      <c r="F28" s="1280">
        <v>74.2</v>
      </c>
      <c r="G28" s="1288">
        <v>611.72019</v>
      </c>
      <c r="H28" s="1634">
        <v>34</v>
      </c>
      <c r="I28" s="1635">
        <v>577.72019</v>
      </c>
      <c r="J28" s="1511"/>
      <c r="K28" s="1523"/>
      <c r="L28" s="1511"/>
      <c r="M28" s="1511"/>
      <c r="N28" s="1250"/>
      <c r="O28" s="1531"/>
      <c r="P28" s="1528"/>
      <c r="Q28" s="1130"/>
      <c r="R28" s="1166"/>
      <c r="S28" s="1166"/>
      <c r="T28" s="1166"/>
      <c r="U28" s="1169"/>
      <c r="V28" s="1169"/>
      <c r="W28" s="1169"/>
      <c r="X28" s="1169"/>
      <c r="Y28" s="1169"/>
      <c r="Z28" s="1169"/>
      <c r="AA28" s="1169"/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1169"/>
      <c r="AL28" s="1169"/>
      <c r="AM28" s="1169"/>
      <c r="AN28" s="1169"/>
      <c r="AO28" s="1169"/>
      <c r="AP28" s="1169"/>
      <c r="AQ28" s="1169"/>
      <c r="AR28" s="1169"/>
      <c r="AS28" s="1169"/>
    </row>
    <row r="29" spans="1:45" s="1260" customFormat="1" ht="19.5" customHeight="1" thickBot="1">
      <c r="A29" s="1134"/>
      <c r="B29" s="1192">
        <v>35</v>
      </c>
      <c r="C29" s="1193" t="s">
        <v>176</v>
      </c>
      <c r="D29" s="1338">
        <v>731.55268</v>
      </c>
      <c r="E29" s="1627">
        <v>659.5</v>
      </c>
      <c r="F29" s="1627">
        <v>72.05268000000001</v>
      </c>
      <c r="G29" s="1338">
        <v>575.2528</v>
      </c>
      <c r="H29" s="1636">
        <v>31</v>
      </c>
      <c r="I29" s="1637">
        <v>544.2528</v>
      </c>
      <c r="J29" s="1123"/>
      <c r="K29" s="1123"/>
      <c r="L29" s="1123"/>
      <c r="M29" s="1498"/>
      <c r="N29" s="1160"/>
      <c r="O29" s="1160"/>
      <c r="P29" s="1160"/>
      <c r="Q29" s="1232"/>
      <c r="R29" s="1160"/>
      <c r="S29" s="1160"/>
      <c r="T29" s="1160"/>
      <c r="U29" s="1503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3"/>
      <c r="AO29" s="1503"/>
      <c r="AP29" s="1503"/>
      <c r="AQ29" s="1503"/>
      <c r="AR29" s="1503"/>
      <c r="AS29" s="1503"/>
    </row>
    <row r="30" spans="1:45" ht="19.5" customHeight="1">
      <c r="A30" s="1134"/>
      <c r="B30" s="1192">
        <v>300</v>
      </c>
      <c r="C30" s="1213" t="s">
        <v>170</v>
      </c>
      <c r="D30" s="1342">
        <v>74.2</v>
      </c>
      <c r="E30" s="1292"/>
      <c r="F30" s="1629">
        <v>74.2</v>
      </c>
      <c r="G30" s="1342">
        <v>577.72019</v>
      </c>
      <c r="H30" s="1305"/>
      <c r="I30" s="1638">
        <v>577.72019</v>
      </c>
      <c r="J30" s="1134"/>
      <c r="K30" s="1134"/>
      <c r="L30" s="1123"/>
      <c r="M30" s="1498"/>
      <c r="N30" s="1539"/>
      <c r="O30" s="1152"/>
      <c r="P30" s="1152"/>
      <c r="Q30" s="1540"/>
      <c r="R30" s="1540"/>
      <c r="S30" s="1540"/>
      <c r="T30" s="1540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1539"/>
      <c r="AI30" s="1539"/>
      <c r="AJ30" s="1539"/>
      <c r="AK30" s="1539"/>
      <c r="AL30" s="1539"/>
      <c r="AM30" s="1539"/>
      <c r="AN30" s="1539"/>
      <c r="AO30" s="1539"/>
      <c r="AP30" s="1539"/>
      <c r="AQ30" s="1539"/>
      <c r="AR30" s="1539"/>
      <c r="AS30" s="1539"/>
    </row>
    <row r="31" spans="1:45" ht="19.5" customHeight="1" thickBot="1">
      <c r="A31" s="1134"/>
      <c r="B31" s="1198">
        <v>305</v>
      </c>
      <c r="C31" s="1214" t="s">
        <v>171</v>
      </c>
      <c r="D31" s="1290">
        <v>72.05268000000001</v>
      </c>
      <c r="E31" s="1340"/>
      <c r="F31" s="1629">
        <v>72.05268000000001</v>
      </c>
      <c r="G31" s="1290">
        <v>544.2528</v>
      </c>
      <c r="H31" s="1343"/>
      <c r="I31" s="1653">
        <v>544.2528</v>
      </c>
      <c r="J31" s="1134"/>
      <c r="K31" s="1134"/>
      <c r="L31" s="1123"/>
      <c r="M31" s="1498"/>
      <c r="N31" s="1125"/>
      <c r="O31" s="1152"/>
      <c r="P31" s="1152"/>
      <c r="Q31" s="1543"/>
      <c r="R31" s="1543"/>
      <c r="S31" s="1543"/>
      <c r="T31" s="1543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1539"/>
      <c r="AI31" s="1539"/>
      <c r="AJ31" s="1539"/>
      <c r="AK31" s="1539"/>
      <c r="AL31" s="1539"/>
      <c r="AM31" s="1539"/>
      <c r="AN31" s="1539"/>
      <c r="AO31" s="1539"/>
      <c r="AP31" s="1539"/>
      <c r="AQ31" s="1539"/>
      <c r="AR31" s="1539"/>
      <c r="AS31" s="1539"/>
    </row>
    <row r="32" spans="1:45" s="1255" customFormat="1" ht="19.5" customHeight="1" thickBot="1">
      <c r="A32" s="1126"/>
      <c r="B32" s="1202">
        <v>40</v>
      </c>
      <c r="C32" s="1203" t="s">
        <v>177</v>
      </c>
      <c r="D32" s="1296">
        <v>369</v>
      </c>
      <c r="E32" s="1632">
        <v>369</v>
      </c>
      <c r="F32" s="1308" t="s">
        <v>173</v>
      </c>
      <c r="G32" s="1296" t="s">
        <v>173</v>
      </c>
      <c r="H32" s="1308" t="s">
        <v>173</v>
      </c>
      <c r="I32" s="1309" t="s">
        <v>173</v>
      </c>
      <c r="J32" s="1126"/>
      <c r="K32" s="1126"/>
      <c r="L32" s="1544"/>
      <c r="M32" s="1523"/>
      <c r="N32" s="1545"/>
      <c r="O32" s="1169"/>
      <c r="P32" s="1546"/>
      <c r="Q32" s="1543"/>
      <c r="R32" s="1547"/>
      <c r="S32" s="1547"/>
      <c r="T32" s="1547"/>
      <c r="U32" s="1545"/>
      <c r="V32" s="1545"/>
      <c r="W32" s="1545"/>
      <c r="X32" s="1545"/>
      <c r="Y32" s="1545"/>
      <c r="Z32" s="1545"/>
      <c r="AA32" s="1545"/>
      <c r="AB32" s="1545"/>
      <c r="AC32" s="1545"/>
      <c r="AD32" s="1545"/>
      <c r="AE32" s="1545"/>
      <c r="AF32" s="1545"/>
      <c r="AG32" s="1545"/>
      <c r="AH32" s="1545"/>
      <c r="AI32" s="1545"/>
      <c r="AJ32" s="1545"/>
      <c r="AK32" s="1545"/>
      <c r="AL32" s="1545"/>
      <c r="AM32" s="1545"/>
      <c r="AN32" s="1545"/>
      <c r="AO32" s="1545"/>
      <c r="AP32" s="1545"/>
      <c r="AQ32" s="1545"/>
      <c r="AR32" s="1545"/>
      <c r="AS32" s="1545"/>
    </row>
    <row r="33" spans="1:45" s="1255" customFormat="1" ht="19.5" customHeight="1">
      <c r="A33" s="1126"/>
      <c r="B33" s="1175">
        <v>50</v>
      </c>
      <c r="C33" s="1190" t="s">
        <v>178</v>
      </c>
      <c r="D33" s="1288">
        <v>1717.3</v>
      </c>
      <c r="E33" s="1624">
        <v>1313.1</v>
      </c>
      <c r="F33" s="1624">
        <v>404.2</v>
      </c>
      <c r="G33" s="1288">
        <v>3223.50846</v>
      </c>
      <c r="H33" s="1634">
        <v>412</v>
      </c>
      <c r="I33" s="1635">
        <v>2811.50846</v>
      </c>
      <c r="J33" s="1126"/>
      <c r="K33" s="1126"/>
      <c r="L33" s="1544"/>
      <c r="M33" s="1523"/>
      <c r="N33" s="1549"/>
      <c r="O33" s="1169"/>
      <c r="P33" s="1546"/>
      <c r="Q33" s="1166"/>
      <c r="R33" s="1166"/>
      <c r="S33" s="1166"/>
      <c r="T33" s="1166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1545"/>
      <c r="AJ33" s="1545"/>
      <c r="AK33" s="1545"/>
      <c r="AL33" s="1545"/>
      <c r="AM33" s="1545"/>
      <c r="AN33" s="1545"/>
      <c r="AO33" s="1545"/>
      <c r="AP33" s="1545"/>
      <c r="AQ33" s="1545"/>
      <c r="AR33" s="1545"/>
      <c r="AS33" s="1545"/>
    </row>
    <row r="34" spans="1:45" s="1255" customFormat="1" ht="19.5" customHeight="1">
      <c r="A34" s="1126"/>
      <c r="B34" s="1219">
        <v>53</v>
      </c>
      <c r="C34" s="1220" t="s">
        <v>179</v>
      </c>
      <c r="D34" s="1303">
        <v>243</v>
      </c>
      <c r="E34" s="1639">
        <v>243</v>
      </c>
      <c r="F34" s="1311" t="s">
        <v>173</v>
      </c>
      <c r="G34" s="1303">
        <v>20</v>
      </c>
      <c r="H34" s="1640">
        <v>20</v>
      </c>
      <c r="I34" s="1312" t="s">
        <v>173</v>
      </c>
      <c r="J34" s="1126"/>
      <c r="K34" s="1126"/>
      <c r="L34" s="1544"/>
      <c r="M34" s="1523"/>
      <c r="N34" s="1166"/>
      <c r="O34" s="1554"/>
      <c r="P34" s="1554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1545"/>
      <c r="AJ34" s="1545"/>
      <c r="AK34" s="1545"/>
      <c r="AL34" s="1545"/>
      <c r="AM34" s="1545"/>
      <c r="AN34" s="1545"/>
      <c r="AO34" s="1545"/>
      <c r="AP34" s="1545"/>
      <c r="AQ34" s="1545"/>
      <c r="AR34" s="1545"/>
      <c r="AS34" s="1545"/>
    </row>
    <row r="35" spans="1:45" s="1255" customFormat="1" ht="19.5" customHeight="1">
      <c r="A35" s="1126"/>
      <c r="B35" s="1219">
        <v>55</v>
      </c>
      <c r="C35" s="1220" t="s">
        <v>180</v>
      </c>
      <c r="D35" s="1303">
        <v>7</v>
      </c>
      <c r="E35" s="1639">
        <v>7</v>
      </c>
      <c r="F35" s="1313" t="s">
        <v>173</v>
      </c>
      <c r="G35" s="1303" t="s">
        <v>173</v>
      </c>
      <c r="H35" s="1314" t="s">
        <v>173</v>
      </c>
      <c r="I35" s="1312" t="s">
        <v>173</v>
      </c>
      <c r="L35" s="1557"/>
      <c r="M35" s="1523"/>
      <c r="N35" s="1166"/>
      <c r="O35" s="1166"/>
      <c r="P35" s="1554"/>
      <c r="Q35" s="1546"/>
      <c r="R35" s="1558"/>
      <c r="S35" s="1558"/>
      <c r="T35" s="1558"/>
      <c r="U35" s="1545"/>
      <c r="V35" s="1545"/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1545"/>
      <c r="AM35" s="1545"/>
      <c r="AN35" s="1545"/>
      <c r="AO35" s="1545"/>
      <c r="AP35" s="1545"/>
      <c r="AQ35" s="1545"/>
      <c r="AR35" s="1545"/>
      <c r="AS35" s="1545"/>
    </row>
    <row r="36" spans="1:45" s="1255" customFormat="1" ht="19.5" customHeight="1">
      <c r="A36" s="1126"/>
      <c r="B36" s="1219">
        <v>65</v>
      </c>
      <c r="C36" s="1220" t="s">
        <v>181</v>
      </c>
      <c r="D36" s="1303">
        <v>359</v>
      </c>
      <c r="E36" s="1639">
        <v>359</v>
      </c>
      <c r="F36" s="1316"/>
      <c r="G36" s="1303">
        <v>8</v>
      </c>
      <c r="H36" s="1318">
        <v>8</v>
      </c>
      <c r="I36" s="1319"/>
      <c r="L36" s="1557"/>
      <c r="M36" s="1523"/>
      <c r="N36" s="1147"/>
      <c r="O36" s="1147"/>
      <c r="P36" s="1147"/>
      <c r="Q36" s="1169"/>
      <c r="R36" s="1546"/>
      <c r="S36" s="1546"/>
      <c r="T36" s="1546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545"/>
      <c r="AJ36" s="1545"/>
      <c r="AK36" s="1545"/>
      <c r="AL36" s="1545"/>
      <c r="AM36" s="1545"/>
      <c r="AN36" s="1545"/>
      <c r="AO36" s="1545"/>
      <c r="AP36" s="1545"/>
      <c r="AQ36" s="1545"/>
      <c r="AR36" s="1545"/>
      <c r="AS36" s="1545"/>
    </row>
    <row r="37" spans="1:45" s="1255" customFormat="1" ht="19.5" customHeight="1">
      <c r="A37" s="1126"/>
      <c r="B37" s="1219">
        <v>70</v>
      </c>
      <c r="C37" s="1220" t="s">
        <v>182</v>
      </c>
      <c r="D37" s="1303">
        <v>1108.3</v>
      </c>
      <c r="E37" s="1639">
        <v>704.1</v>
      </c>
      <c r="F37" s="1639">
        <v>404.2</v>
      </c>
      <c r="G37" s="1303">
        <v>3195.50846</v>
      </c>
      <c r="H37" s="1640">
        <v>384</v>
      </c>
      <c r="I37" s="1641">
        <v>2811.50846</v>
      </c>
      <c r="L37" s="1557"/>
      <c r="M37" s="1523"/>
      <c r="N37" s="1147"/>
      <c r="O37" s="1147"/>
      <c r="P37" s="1147"/>
      <c r="Q37" s="1546"/>
      <c r="R37" s="1549"/>
      <c r="S37" s="1549"/>
      <c r="T37" s="1549"/>
      <c r="U37" s="1545"/>
      <c r="V37" s="1545"/>
      <c r="W37" s="1545"/>
      <c r="X37" s="1545"/>
      <c r="Y37" s="1545"/>
      <c r="Z37" s="1545"/>
      <c r="AA37" s="1545"/>
      <c r="AB37" s="1545"/>
      <c r="AC37" s="1545"/>
      <c r="AD37" s="1545"/>
      <c r="AE37" s="1545"/>
      <c r="AF37" s="1545"/>
      <c r="AG37" s="1545"/>
      <c r="AH37" s="1545"/>
      <c r="AI37" s="1545"/>
      <c r="AJ37" s="1545"/>
      <c r="AK37" s="1545"/>
      <c r="AL37" s="1545"/>
      <c r="AM37" s="1545"/>
      <c r="AN37" s="1545"/>
      <c r="AO37" s="1545"/>
      <c r="AP37" s="1545"/>
      <c r="AQ37" s="1545"/>
      <c r="AR37" s="1545"/>
      <c r="AS37" s="1545"/>
    </row>
    <row r="38" spans="1:45" ht="19.5" customHeight="1" thickBot="1">
      <c r="A38" s="1134"/>
      <c r="B38" s="1227">
        <v>73</v>
      </c>
      <c r="C38" s="1228" t="s">
        <v>183</v>
      </c>
      <c r="D38" s="1293">
        <v>404.2</v>
      </c>
      <c r="E38" s="1294"/>
      <c r="F38" s="1293">
        <v>404.2</v>
      </c>
      <c r="G38" s="1293">
        <v>2811.50846</v>
      </c>
      <c r="H38" s="1307"/>
      <c r="I38" s="1306">
        <v>2811.50846</v>
      </c>
      <c r="L38" s="1568"/>
      <c r="M38" s="1235"/>
      <c r="N38" s="1147"/>
      <c r="O38" s="1147"/>
      <c r="P38" s="1147"/>
      <c r="Q38" s="1540"/>
      <c r="R38" s="1232"/>
      <c r="S38" s="1232"/>
      <c r="T38" s="1232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1539"/>
      <c r="AJ38" s="1539"/>
      <c r="AK38" s="1539"/>
      <c r="AL38" s="1539"/>
      <c r="AM38" s="1539"/>
      <c r="AN38" s="1539"/>
      <c r="AO38" s="1539"/>
      <c r="AP38" s="1539"/>
      <c r="AQ38" s="1539"/>
      <c r="AR38" s="1539"/>
      <c r="AS38" s="1539"/>
    </row>
    <row r="39" spans="1:45" ht="19.5" customHeight="1">
      <c r="A39" s="1134"/>
      <c r="B39" s="1642"/>
      <c r="C39" s="1131"/>
      <c r="D39" s="1235"/>
      <c r="E39" s="1321"/>
      <c r="F39" s="1235"/>
      <c r="G39" s="1246"/>
      <c r="H39" s="1246"/>
      <c r="I39" s="1246"/>
      <c r="L39" s="1568"/>
      <c r="M39" s="1235"/>
      <c r="N39" s="1147"/>
      <c r="O39" s="1147"/>
      <c r="P39" s="1147"/>
      <c r="Q39" s="1160"/>
      <c r="R39" s="1166"/>
      <c r="S39" s="1166"/>
      <c r="T39" s="1166"/>
      <c r="U39" s="1539"/>
      <c r="V39" s="1539"/>
      <c r="W39" s="1539"/>
      <c r="X39" s="1539"/>
      <c r="Y39" s="1539"/>
      <c r="Z39" s="1539"/>
      <c r="AA39" s="1539"/>
      <c r="AB39" s="1539"/>
      <c r="AC39" s="1539"/>
      <c r="AD39" s="1539"/>
      <c r="AE39" s="1539"/>
      <c r="AF39" s="1539"/>
      <c r="AG39" s="1539"/>
      <c r="AH39" s="1539"/>
      <c r="AI39" s="1539"/>
      <c r="AJ39" s="1539"/>
      <c r="AK39" s="1539"/>
      <c r="AL39" s="1539"/>
      <c r="AM39" s="1539"/>
      <c r="AN39" s="1539"/>
      <c r="AO39" s="1539"/>
      <c r="AP39" s="1539"/>
      <c r="AQ39" s="1539"/>
      <c r="AR39" s="1539"/>
      <c r="AS39" s="1539"/>
    </row>
    <row r="40" spans="1:45" ht="19.5" customHeight="1">
      <c r="A40" s="1126" t="s">
        <v>184</v>
      </c>
      <c r="B40" s="1370"/>
      <c r="C40" s="1234"/>
      <c r="D40" s="1235"/>
      <c r="E40" s="1235"/>
      <c r="F40" s="1235"/>
      <c r="G40" s="1246"/>
      <c r="H40" s="1246"/>
      <c r="I40" s="1246"/>
      <c r="L40" s="1568"/>
      <c r="M40" s="1235"/>
      <c r="N40" s="1147"/>
      <c r="O40" s="1147"/>
      <c r="P40" s="1147"/>
      <c r="Q40" s="1539"/>
      <c r="R40" s="1539"/>
      <c r="S40" s="1539"/>
      <c r="T40" s="1539"/>
      <c r="U40" s="1539"/>
      <c r="V40" s="1539"/>
      <c r="W40" s="1539"/>
      <c r="X40" s="1539"/>
      <c r="Y40" s="1539"/>
      <c r="Z40" s="1539"/>
      <c r="AA40" s="1539"/>
      <c r="AB40" s="1539"/>
      <c r="AC40" s="1539"/>
      <c r="AD40" s="1539"/>
      <c r="AE40" s="1539"/>
      <c r="AF40" s="1539"/>
      <c r="AG40" s="1539"/>
      <c r="AH40" s="1539"/>
      <c r="AI40" s="1539"/>
      <c r="AJ40" s="1539"/>
      <c r="AK40" s="1539"/>
      <c r="AL40" s="1539"/>
      <c r="AM40" s="1539"/>
      <c r="AN40" s="1539"/>
      <c r="AO40" s="1539"/>
      <c r="AP40" s="1539"/>
      <c r="AQ40" s="1539"/>
      <c r="AR40" s="1539"/>
      <c r="AS40" s="1539"/>
    </row>
    <row r="41" spans="1:45" ht="16.5" thickBot="1">
      <c r="A41" s="1235"/>
      <c r="B41" s="1642"/>
      <c r="C41" s="1131"/>
      <c r="D41" s="1235"/>
      <c r="E41" s="1235"/>
      <c r="F41" s="1235"/>
      <c r="G41" s="1246"/>
      <c r="H41" s="1246"/>
      <c r="I41" s="1246"/>
      <c r="L41" s="1568"/>
      <c r="M41" s="1235"/>
      <c r="N41" s="1147"/>
      <c r="O41" s="1147"/>
      <c r="P41" s="1147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</row>
    <row r="42" spans="1:45" s="1255" customFormat="1" ht="15.75">
      <c r="A42" s="1126"/>
      <c r="B42" s="1175">
        <v>45</v>
      </c>
      <c r="C42" s="1190" t="s">
        <v>185</v>
      </c>
      <c r="D42" s="1492">
        <v>101</v>
      </c>
      <c r="E42" s="1492">
        <v>101</v>
      </c>
      <c r="F42" s="1324" t="s">
        <v>173</v>
      </c>
      <c r="G42" s="1324" t="s">
        <v>173</v>
      </c>
      <c r="H42" s="1325" t="s">
        <v>173</v>
      </c>
      <c r="I42" s="1326" t="s">
        <v>173</v>
      </c>
      <c r="L42" s="1557"/>
      <c r="M42" s="1523"/>
      <c r="N42" s="1546"/>
      <c r="O42" s="1499"/>
      <c r="P42" s="1499"/>
      <c r="Q42" s="1545"/>
      <c r="R42" s="1545"/>
      <c r="S42" s="1545"/>
      <c r="T42" s="1545"/>
      <c r="U42" s="1545"/>
      <c r="V42" s="1545"/>
      <c r="W42" s="1545"/>
      <c r="X42" s="1545"/>
      <c r="Y42" s="1545"/>
      <c r="Z42" s="1545"/>
      <c r="AA42" s="1545"/>
      <c r="AB42" s="1545"/>
      <c r="AC42" s="1545"/>
      <c r="AD42" s="1545"/>
      <c r="AE42" s="1545"/>
      <c r="AF42" s="1545"/>
      <c r="AG42" s="1545"/>
      <c r="AH42" s="1545"/>
      <c r="AI42" s="1545"/>
      <c r="AJ42" s="1545"/>
      <c r="AK42" s="1545"/>
      <c r="AL42" s="1545"/>
      <c r="AM42" s="1545"/>
      <c r="AN42" s="1545"/>
      <c r="AO42" s="1545"/>
      <c r="AP42" s="1545"/>
      <c r="AQ42" s="1545"/>
      <c r="AR42" s="1545"/>
      <c r="AS42" s="1545"/>
    </row>
    <row r="43" spans="1:45" s="1255" customFormat="1" ht="15.75">
      <c r="A43" s="1126"/>
      <c r="B43" s="1219">
        <v>80</v>
      </c>
      <c r="C43" s="1238" t="s">
        <v>188</v>
      </c>
      <c r="D43" s="1327">
        <v>1.608628432599573</v>
      </c>
      <c r="E43" s="1327">
        <v>1.6640012184905948</v>
      </c>
      <c r="F43" s="1327"/>
      <c r="G43" s="1328">
        <v>0.0018659568384404126</v>
      </c>
      <c r="H43" s="1328">
        <v>0.014563106796116505</v>
      </c>
      <c r="I43" s="1329"/>
      <c r="J43" s="1644"/>
      <c r="L43" s="1557"/>
      <c r="M43" s="1523"/>
      <c r="N43" s="1546"/>
      <c r="O43" s="1272"/>
      <c r="P43" s="1272"/>
      <c r="Q43" s="1545"/>
      <c r="R43" s="1545"/>
      <c r="S43" s="1545"/>
      <c r="T43" s="1545"/>
      <c r="U43" s="1545"/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1545"/>
      <c r="AJ43" s="1545"/>
      <c r="AK43" s="1545"/>
      <c r="AL43" s="1545"/>
      <c r="AM43" s="1545"/>
      <c r="AN43" s="1545"/>
      <c r="AO43" s="1545"/>
      <c r="AP43" s="1545"/>
      <c r="AQ43" s="1545"/>
      <c r="AR43" s="1545"/>
      <c r="AS43" s="1545"/>
    </row>
    <row r="44" spans="1:45" s="1255" customFormat="1" ht="16.5" thickBot="1">
      <c r="A44" s="1126"/>
      <c r="B44" s="1241">
        <v>90</v>
      </c>
      <c r="C44" s="1242" t="s">
        <v>189</v>
      </c>
      <c r="D44" s="1330">
        <v>18.315072794275608</v>
      </c>
      <c r="E44" s="1330">
        <v>11.635516335332902</v>
      </c>
      <c r="F44" s="1330">
        <v>6.679556458942707</v>
      </c>
      <c r="G44" s="1572">
        <v>52.80697469965131</v>
      </c>
      <c r="H44" s="1645">
        <v>6.348996395621838</v>
      </c>
      <c r="I44" s="1572">
        <v>46.46123080990861</v>
      </c>
      <c r="L44" s="1557"/>
      <c r="M44" s="1523"/>
      <c r="N44" s="1546"/>
      <c r="O44" s="1166"/>
      <c r="P44" s="1166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5"/>
      <c r="AB44" s="1545"/>
      <c r="AC44" s="1545"/>
      <c r="AD44" s="1545"/>
      <c r="AE44" s="1545"/>
      <c r="AF44" s="1545"/>
      <c r="AG44" s="1545"/>
      <c r="AH44" s="1545"/>
      <c r="AI44" s="1545"/>
      <c r="AJ44" s="1545"/>
      <c r="AK44" s="1545"/>
      <c r="AL44" s="1545"/>
      <c r="AM44" s="1545"/>
      <c r="AN44" s="1545"/>
      <c r="AO44" s="1545"/>
      <c r="AP44" s="1545"/>
      <c r="AQ44" s="1545"/>
      <c r="AR44" s="1545"/>
      <c r="AS44" s="1545"/>
    </row>
    <row r="45" spans="1:45" ht="15.7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  <c r="L45" s="1568"/>
      <c r="M45" s="1235"/>
      <c r="N45" s="1543"/>
      <c r="O45" s="1543"/>
      <c r="P45" s="1543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1539"/>
      <c r="AL45" s="1539"/>
      <c r="AM45" s="1539"/>
      <c r="AN45" s="1539"/>
      <c r="AO45" s="1539"/>
      <c r="AP45" s="1539"/>
      <c r="AQ45" s="1539"/>
      <c r="AR45" s="1539"/>
      <c r="AS45" s="1539"/>
    </row>
    <row r="46" spans="1:45" ht="15.75">
      <c r="A46" s="1134"/>
      <c r="B46" s="1147"/>
      <c r="C46" s="1148" t="s">
        <v>85</v>
      </c>
      <c r="D46" s="1574">
        <v>60513</v>
      </c>
      <c r="E46" s="754">
        <v>60513</v>
      </c>
      <c r="F46" s="754">
        <v>60513</v>
      </c>
      <c r="G46" s="754">
        <v>60513</v>
      </c>
      <c r="H46" s="754">
        <v>60513</v>
      </c>
      <c r="I46" s="754">
        <v>60513</v>
      </c>
      <c r="L46" s="1568"/>
      <c r="M46" s="1235"/>
      <c r="N46" s="1543"/>
      <c r="O46" s="1543"/>
      <c r="P46" s="1543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539"/>
      <c r="AJ46" s="1539"/>
      <c r="AK46" s="1539"/>
      <c r="AL46" s="1539"/>
      <c r="AM46" s="1539"/>
      <c r="AN46" s="1539"/>
      <c r="AO46" s="1539"/>
      <c r="AP46" s="1539"/>
      <c r="AQ46" s="1539"/>
      <c r="AR46" s="1539"/>
      <c r="AS46" s="1539"/>
    </row>
    <row r="47" spans="1:45" ht="15.7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  <c r="L47" s="1568"/>
      <c r="M47" s="1235"/>
      <c r="N47" s="1543"/>
      <c r="O47" s="1543"/>
      <c r="P47" s="1543"/>
      <c r="Q47" s="1539"/>
      <c r="R47" s="1539"/>
      <c r="S47" s="1539"/>
      <c r="T47" s="1539"/>
      <c r="U47" s="1539"/>
      <c r="V47" s="1539"/>
      <c r="W47" s="1539"/>
      <c r="X47" s="1539"/>
      <c r="Y47" s="1539"/>
      <c r="Z47" s="1539"/>
      <c r="AA47" s="1539"/>
      <c r="AB47" s="1539"/>
      <c r="AC47" s="1539"/>
      <c r="AD47" s="1539"/>
      <c r="AE47" s="1539"/>
      <c r="AF47" s="1539"/>
      <c r="AG47" s="1539"/>
      <c r="AH47" s="1539"/>
      <c r="AI47" s="1539"/>
      <c r="AJ47" s="1539"/>
      <c r="AK47" s="1539"/>
      <c r="AL47" s="1539"/>
      <c r="AM47" s="1539"/>
      <c r="AN47" s="1539"/>
      <c r="AO47" s="1539"/>
      <c r="AP47" s="1539"/>
      <c r="AQ47" s="1539"/>
      <c r="AR47" s="1539"/>
      <c r="AS47" s="1539"/>
    </row>
    <row r="48" spans="1:45" ht="15.75">
      <c r="A48" s="1134"/>
      <c r="B48" s="1119"/>
      <c r="C48" s="1132"/>
      <c r="D48" s="1132"/>
      <c r="E48" s="1132"/>
      <c r="F48" s="1132"/>
      <c r="G48" s="1331"/>
      <c r="H48" s="1131"/>
      <c r="I48" s="1332"/>
      <c r="L48" s="1568"/>
      <c r="M48" s="1235"/>
      <c r="N48" s="1166"/>
      <c r="O48" s="1166"/>
      <c r="P48" s="1166"/>
      <c r="Q48" s="1539"/>
      <c r="R48" s="1539"/>
      <c r="S48" s="1539"/>
      <c r="T48" s="1539"/>
      <c r="U48" s="1539"/>
      <c r="V48" s="1539"/>
      <c r="W48" s="1539"/>
      <c r="X48" s="1539"/>
      <c r="Y48" s="1539"/>
      <c r="Z48" s="1539"/>
      <c r="AA48" s="1539"/>
      <c r="AB48" s="1539"/>
      <c r="AC48" s="1539"/>
      <c r="AD48" s="1539"/>
      <c r="AE48" s="1539"/>
      <c r="AF48" s="1539"/>
      <c r="AG48" s="1539"/>
      <c r="AH48" s="1539"/>
      <c r="AI48" s="1539"/>
      <c r="AJ48" s="1539"/>
      <c r="AK48" s="1539"/>
      <c r="AL48" s="1539"/>
      <c r="AM48" s="1539"/>
      <c r="AN48" s="1539"/>
      <c r="AO48" s="1539"/>
      <c r="AP48" s="1539"/>
      <c r="AQ48" s="1539"/>
      <c r="AR48" s="1539"/>
      <c r="AS48" s="1539"/>
    </row>
    <row r="49" spans="1:45" ht="15.75">
      <c r="A49" s="1134"/>
      <c r="B49" s="1575"/>
      <c r="C49" s="1148"/>
      <c r="D49" s="1148"/>
      <c r="E49" s="1148"/>
      <c r="F49" s="1148"/>
      <c r="G49" s="1331"/>
      <c r="H49" s="1335"/>
      <c r="I49" s="1336"/>
      <c r="L49" s="1568"/>
      <c r="M49" s="1235"/>
      <c r="N49" s="1166"/>
      <c r="O49" s="1166"/>
      <c r="P49" s="1166"/>
      <c r="Q49" s="1539"/>
      <c r="R49" s="1539"/>
      <c r="S49" s="1539"/>
      <c r="T49" s="1539"/>
      <c r="U49" s="1539"/>
      <c r="V49" s="1539"/>
      <c r="W49" s="1539"/>
      <c r="X49" s="1539"/>
      <c r="Y49" s="1539"/>
      <c r="Z49" s="1539"/>
      <c r="AA49" s="1539"/>
      <c r="AB49" s="1539"/>
      <c r="AC49" s="1539"/>
      <c r="AD49" s="1539"/>
      <c r="AE49" s="1539"/>
      <c r="AF49" s="1539"/>
      <c r="AG49" s="1539"/>
      <c r="AH49" s="1539"/>
      <c r="AI49" s="1539"/>
      <c r="AJ49" s="1539"/>
      <c r="AK49" s="1539"/>
      <c r="AL49" s="1539"/>
      <c r="AM49" s="1539"/>
      <c r="AN49" s="1539"/>
      <c r="AO49" s="1539"/>
      <c r="AP49" s="1539"/>
      <c r="AQ49" s="1539"/>
      <c r="AR49" s="1539"/>
      <c r="AS49" s="1539"/>
    </row>
    <row r="50" spans="1:45" ht="15.75">
      <c r="A50" s="1134"/>
      <c r="B50" s="1119"/>
      <c r="C50" s="1148"/>
      <c r="E50" s="1337"/>
      <c r="F50" s="1337"/>
      <c r="G50" s="1250"/>
      <c r="H50" s="1335"/>
      <c r="I50" s="1336"/>
      <c r="L50" s="1568"/>
      <c r="M50" s="1235"/>
      <c r="N50" s="1166"/>
      <c r="O50" s="1166"/>
      <c r="P50" s="1166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1539"/>
      <c r="AJ50" s="1539"/>
      <c r="AK50" s="1539"/>
      <c r="AL50" s="1539"/>
      <c r="AM50" s="1539"/>
      <c r="AN50" s="1539"/>
      <c r="AO50" s="1539"/>
      <c r="AP50" s="1539"/>
      <c r="AQ50" s="1539"/>
      <c r="AR50" s="1539"/>
      <c r="AS50" s="1539"/>
    </row>
    <row r="51" spans="1:45" ht="15.75">
      <c r="A51" s="1134"/>
      <c r="B51" s="1119"/>
      <c r="C51" s="1126"/>
      <c r="D51" s="1134"/>
      <c r="E51" s="1134"/>
      <c r="F51" s="1134"/>
      <c r="G51" s="1134"/>
      <c r="H51" s="1134"/>
      <c r="I51" s="1134"/>
      <c r="L51" s="1568"/>
      <c r="M51" s="1235"/>
      <c r="N51" s="1166"/>
      <c r="O51" s="1166"/>
      <c r="P51" s="1166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39"/>
      <c r="AI51" s="1539"/>
      <c r="AJ51" s="1539"/>
      <c r="AK51" s="1539"/>
      <c r="AL51" s="1539"/>
      <c r="AM51" s="1539"/>
      <c r="AN51" s="1539"/>
      <c r="AO51" s="1539"/>
      <c r="AP51" s="1539"/>
      <c r="AQ51" s="1539"/>
      <c r="AR51" s="1539"/>
      <c r="AS51" s="1539"/>
    </row>
    <row r="52" spans="2:45" ht="15.75">
      <c r="B52" s="1576"/>
      <c r="C52" s="1582"/>
      <c r="D52" s="1582"/>
      <c r="E52" s="1582"/>
      <c r="F52" s="1582"/>
      <c r="G52" s="1539"/>
      <c r="H52" s="1498"/>
      <c r="I52" s="1123"/>
      <c r="L52" s="1568"/>
      <c r="M52" s="1235"/>
      <c r="N52" s="1160"/>
      <c r="O52" s="1160"/>
      <c r="P52" s="1160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39"/>
      <c r="AI52" s="1539"/>
      <c r="AJ52" s="1539"/>
      <c r="AK52" s="1539"/>
      <c r="AL52" s="1539"/>
      <c r="AM52" s="1539"/>
      <c r="AN52" s="1539"/>
      <c r="AO52" s="1539"/>
      <c r="AP52" s="1539"/>
      <c r="AQ52" s="1539"/>
      <c r="AR52" s="1539"/>
      <c r="AS52" s="1539"/>
    </row>
    <row r="53" spans="1:45" ht="18.75">
      <c r="A53" s="1120"/>
      <c r="B53" s="1127"/>
      <c r="C53" s="1498"/>
      <c r="D53" s="1646"/>
      <c r="E53" s="1646"/>
      <c r="F53" s="1646"/>
      <c r="G53" s="1125"/>
      <c r="H53" s="1498"/>
      <c r="I53" s="1123"/>
      <c r="L53" s="1568"/>
      <c r="M53" s="1235"/>
      <c r="N53" s="1160"/>
      <c r="O53" s="1160"/>
      <c r="P53" s="1160"/>
      <c r="Q53" s="1539"/>
      <c r="R53" s="1539"/>
      <c r="S53" s="1539"/>
      <c r="T53" s="1539"/>
      <c r="U53" s="1539"/>
      <c r="V53" s="1539"/>
      <c r="W53" s="1539"/>
      <c r="X53" s="1539"/>
      <c r="Y53" s="1539"/>
      <c r="Z53" s="1539"/>
      <c r="AA53" s="1539"/>
      <c r="AB53" s="1539"/>
      <c r="AC53" s="1539"/>
      <c r="AD53" s="1539"/>
      <c r="AE53" s="1539"/>
      <c r="AF53" s="1539"/>
      <c r="AG53" s="1539"/>
      <c r="AH53" s="1539"/>
      <c r="AI53" s="1539"/>
      <c r="AJ53" s="1539"/>
      <c r="AK53" s="1539"/>
      <c r="AL53" s="1539"/>
      <c r="AM53" s="1539"/>
      <c r="AN53" s="1539"/>
      <c r="AO53" s="1539"/>
      <c r="AP53" s="1539"/>
      <c r="AQ53" s="1539"/>
      <c r="AR53" s="1539"/>
      <c r="AS53" s="1539"/>
    </row>
    <row r="54" spans="1:45" ht="15.75">
      <c r="A54" s="1120"/>
      <c r="B54" s="1579"/>
      <c r="C54" s="1120"/>
      <c r="D54" s="1498"/>
      <c r="E54" s="1498"/>
      <c r="F54" s="1498"/>
      <c r="G54" s="1539"/>
      <c r="H54" s="1649"/>
      <c r="I54" s="1123"/>
      <c r="L54" s="1568"/>
      <c r="M54" s="1235"/>
      <c r="N54" s="1160"/>
      <c r="O54" s="1160"/>
      <c r="P54" s="1160"/>
      <c r="Q54" s="1539"/>
      <c r="R54" s="1539"/>
      <c r="S54" s="1539"/>
      <c r="T54" s="1539"/>
      <c r="U54" s="1539"/>
      <c r="V54" s="1539"/>
      <c r="W54" s="1539"/>
      <c r="X54" s="1539"/>
      <c r="Y54" s="1539"/>
      <c r="Z54" s="1539"/>
      <c r="AA54" s="1539"/>
      <c r="AB54" s="1539"/>
      <c r="AC54" s="1539"/>
      <c r="AD54" s="1539"/>
      <c r="AE54" s="1539"/>
      <c r="AF54" s="1539"/>
      <c r="AG54" s="1539"/>
      <c r="AH54" s="1539"/>
      <c r="AI54" s="1539"/>
      <c r="AJ54" s="1539"/>
      <c r="AK54" s="1539"/>
      <c r="AL54" s="1539"/>
      <c r="AM54" s="1539"/>
      <c r="AN54" s="1539"/>
      <c r="AO54" s="1539"/>
      <c r="AP54" s="1539"/>
      <c r="AQ54" s="1539"/>
      <c r="AR54" s="1539"/>
      <c r="AS54" s="1539"/>
    </row>
    <row r="55" spans="1:45" ht="15.75">
      <c r="A55" s="1152"/>
      <c r="B55" s="1152"/>
      <c r="C55" s="1152"/>
      <c r="D55" s="1650"/>
      <c r="E55" s="1650"/>
      <c r="F55" s="1650"/>
      <c r="G55" s="1650"/>
      <c r="H55" s="1649"/>
      <c r="I55" s="1123"/>
      <c r="L55" s="1568"/>
      <c r="M55" s="1235"/>
      <c r="N55" s="1166"/>
      <c r="O55" s="1166"/>
      <c r="P55" s="1166"/>
      <c r="Q55" s="1539"/>
      <c r="R55" s="1539"/>
      <c r="S55" s="1539"/>
      <c r="T55" s="1539"/>
      <c r="U55" s="1539"/>
      <c r="V55" s="1539"/>
      <c r="W55" s="1539"/>
      <c r="X55" s="1539"/>
      <c r="Y55" s="1539"/>
      <c r="Z55" s="1539"/>
      <c r="AA55" s="1539"/>
      <c r="AB55" s="1539"/>
      <c r="AC55" s="1539"/>
      <c r="AD55" s="1539"/>
      <c r="AE55" s="1539"/>
      <c r="AF55" s="1539"/>
      <c r="AG55" s="1539"/>
      <c r="AH55" s="1539"/>
      <c r="AI55" s="1539"/>
      <c r="AJ55" s="1539"/>
      <c r="AK55" s="1539"/>
      <c r="AL55" s="1539"/>
      <c r="AM55" s="1539"/>
      <c r="AN55" s="1539"/>
      <c r="AO55" s="1539"/>
      <c r="AP55" s="1539"/>
      <c r="AQ55" s="1539"/>
      <c r="AR55" s="1539"/>
      <c r="AS55" s="1539"/>
    </row>
    <row r="56" spans="1:45" ht="15.75">
      <c r="A56" s="1166"/>
      <c r="B56" s="1130"/>
      <c r="C56" s="1540"/>
      <c r="D56" s="1131"/>
      <c r="E56" s="1131"/>
      <c r="F56" s="1131"/>
      <c r="G56" s="1523"/>
      <c r="H56" s="1590"/>
      <c r="I56" s="1132"/>
      <c r="L56" s="1568"/>
      <c r="M56" s="1235"/>
      <c r="N56" s="1166"/>
      <c r="O56" s="1166"/>
      <c r="P56" s="1166"/>
      <c r="Q56" s="1539"/>
      <c r="R56" s="1539"/>
      <c r="S56" s="1539"/>
      <c r="T56" s="1539"/>
      <c r="U56" s="1539"/>
      <c r="V56" s="1539"/>
      <c r="W56" s="1539"/>
      <c r="X56" s="1539"/>
      <c r="Y56" s="1539"/>
      <c r="Z56" s="1539"/>
      <c r="AA56" s="1539"/>
      <c r="AB56" s="1539"/>
      <c r="AC56" s="1539"/>
      <c r="AD56" s="1539"/>
      <c r="AE56" s="1539"/>
      <c r="AF56" s="1539"/>
      <c r="AG56" s="1539"/>
      <c r="AH56" s="1539"/>
      <c r="AI56" s="1539"/>
      <c r="AJ56" s="1539"/>
      <c r="AK56" s="1539"/>
      <c r="AL56" s="1539"/>
      <c r="AM56" s="1539"/>
      <c r="AN56" s="1539"/>
      <c r="AO56" s="1539"/>
      <c r="AP56" s="1539"/>
      <c r="AQ56" s="1539"/>
      <c r="AR56" s="1539"/>
      <c r="AS56" s="1539"/>
    </row>
    <row r="57" spans="1:45" ht="15.75">
      <c r="A57" s="1540"/>
      <c r="B57" s="1130"/>
      <c r="C57" s="1160"/>
      <c r="D57" s="1523"/>
      <c r="E57" s="1523"/>
      <c r="F57" s="1523"/>
      <c r="G57" s="1523"/>
      <c r="H57" s="1523"/>
      <c r="I57" s="1590"/>
      <c r="L57" s="1568"/>
      <c r="M57" s="1235"/>
      <c r="N57" s="1166"/>
      <c r="O57" s="1166"/>
      <c r="P57" s="1166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39"/>
      <c r="AB57" s="1539"/>
      <c r="AC57" s="1539"/>
      <c r="AD57" s="1539"/>
      <c r="AE57" s="1539"/>
      <c r="AF57" s="1539"/>
      <c r="AG57" s="1539"/>
      <c r="AH57" s="1539"/>
      <c r="AI57" s="1539"/>
      <c r="AJ57" s="1539"/>
      <c r="AK57" s="1539"/>
      <c r="AL57" s="1539"/>
      <c r="AM57" s="1539"/>
      <c r="AN57" s="1539"/>
      <c r="AO57" s="1539"/>
      <c r="AP57" s="1539"/>
      <c r="AQ57" s="1539"/>
      <c r="AR57" s="1539"/>
      <c r="AS57" s="1539"/>
    </row>
    <row r="58" spans="1:45" ht="15.75">
      <c r="A58" s="1160"/>
      <c r="B58" s="1147"/>
      <c r="C58" s="1147"/>
      <c r="D58" s="1370"/>
      <c r="E58" s="1370"/>
      <c r="F58" s="1370"/>
      <c r="G58" s="1370"/>
      <c r="H58" s="1370"/>
      <c r="I58" s="1370"/>
      <c r="L58" s="1568"/>
      <c r="M58" s="1235"/>
      <c r="N58" s="1166"/>
      <c r="O58" s="1166"/>
      <c r="P58" s="1166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539"/>
      <c r="AJ58" s="1539"/>
      <c r="AK58" s="1539"/>
      <c r="AL58" s="1539"/>
      <c r="AM58" s="1539"/>
      <c r="AN58" s="1539"/>
      <c r="AO58" s="1539"/>
      <c r="AP58" s="1539"/>
      <c r="AQ58" s="1539"/>
      <c r="AR58" s="1539"/>
      <c r="AS58" s="1539"/>
    </row>
    <row r="59" spans="1:45" ht="15.75">
      <c r="A59" s="1160"/>
      <c r="B59" s="1147"/>
      <c r="C59" s="1147"/>
      <c r="D59" s="1370"/>
      <c r="E59" s="1370"/>
      <c r="F59" s="1370"/>
      <c r="G59" s="1370"/>
      <c r="H59" s="1370"/>
      <c r="I59" s="1370"/>
      <c r="L59" s="1568"/>
      <c r="M59" s="1235"/>
      <c r="N59" s="1160"/>
      <c r="O59" s="1160"/>
      <c r="P59" s="1160"/>
      <c r="Q59" s="1539"/>
      <c r="R59" s="1539"/>
      <c r="S59" s="1539"/>
      <c r="T59" s="1539"/>
      <c r="U59" s="1539"/>
      <c r="V59" s="1539"/>
      <c r="W59" s="1539"/>
      <c r="X59" s="1539"/>
      <c r="Y59" s="1539"/>
      <c r="Z59" s="1539"/>
      <c r="AA59" s="1539"/>
      <c r="AB59" s="1539"/>
      <c r="AC59" s="1539"/>
      <c r="AD59" s="1539"/>
      <c r="AE59" s="1539"/>
      <c r="AF59" s="1539"/>
      <c r="AG59" s="1539"/>
      <c r="AH59" s="1539"/>
      <c r="AI59" s="1539"/>
      <c r="AJ59" s="1539"/>
      <c r="AK59" s="1539"/>
      <c r="AL59" s="1539"/>
      <c r="AM59" s="1539"/>
      <c r="AN59" s="1539"/>
      <c r="AO59" s="1539"/>
      <c r="AP59" s="1539"/>
      <c r="AQ59" s="1539"/>
      <c r="AR59" s="1539"/>
      <c r="AS59" s="1539"/>
    </row>
    <row r="60" spans="1:45" ht="15.75">
      <c r="A60" s="1160"/>
      <c r="B60" s="1147"/>
      <c r="C60" s="1147"/>
      <c r="D60" s="1370"/>
      <c r="E60" s="1370"/>
      <c r="F60" s="1370"/>
      <c r="G60" s="1370"/>
      <c r="H60" s="1370"/>
      <c r="I60" s="1370"/>
      <c r="L60" s="1568"/>
      <c r="M60" s="1235"/>
      <c r="N60" s="1160"/>
      <c r="O60" s="1160"/>
      <c r="P60" s="1160"/>
      <c r="Q60" s="1539"/>
      <c r="R60" s="1539"/>
      <c r="S60" s="1539"/>
      <c r="T60" s="1539"/>
      <c r="U60" s="1539"/>
      <c r="V60" s="1539"/>
      <c r="W60" s="1539"/>
      <c r="X60" s="1539"/>
      <c r="Y60" s="1539"/>
      <c r="Z60" s="1539"/>
      <c r="AA60" s="1539"/>
      <c r="AB60" s="1539"/>
      <c r="AC60" s="1539"/>
      <c r="AD60" s="1539"/>
      <c r="AE60" s="1539"/>
      <c r="AF60" s="1539"/>
      <c r="AG60" s="1539"/>
      <c r="AH60" s="1539"/>
      <c r="AI60" s="1539"/>
      <c r="AJ60" s="1539"/>
      <c r="AK60" s="1539"/>
      <c r="AL60" s="1539"/>
      <c r="AM60" s="1539"/>
      <c r="AN60" s="1539"/>
      <c r="AO60" s="1539"/>
      <c r="AP60" s="1539"/>
      <c r="AQ60" s="1539"/>
      <c r="AR60" s="1539"/>
      <c r="AS60" s="1539"/>
    </row>
    <row r="61" spans="1:45" ht="15.75">
      <c r="A61" s="1160"/>
      <c r="B61" s="1147"/>
      <c r="C61" s="1147"/>
      <c r="D61" s="1370"/>
      <c r="E61" s="1370"/>
      <c r="F61" s="1370"/>
      <c r="G61" s="1370"/>
      <c r="H61" s="1370"/>
      <c r="I61" s="1370"/>
      <c r="L61" s="1568"/>
      <c r="M61" s="1235"/>
      <c r="N61" s="1160"/>
      <c r="O61" s="1160"/>
      <c r="P61" s="1160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1539"/>
      <c r="AJ61" s="1539"/>
      <c r="AK61" s="1539"/>
      <c r="AL61" s="1539"/>
      <c r="AM61" s="1539"/>
      <c r="AN61" s="1539"/>
      <c r="AO61" s="1539"/>
      <c r="AP61" s="1539"/>
      <c r="AQ61" s="1539"/>
      <c r="AR61" s="1539"/>
      <c r="AS61" s="1539"/>
    </row>
    <row r="62" spans="1:45" ht="15.75">
      <c r="A62" s="1166"/>
      <c r="B62" s="1153"/>
      <c r="C62" s="1160"/>
      <c r="D62" s="1370"/>
      <c r="E62" s="1370"/>
      <c r="F62" s="1370"/>
      <c r="G62" s="1370"/>
      <c r="H62" s="1370"/>
      <c r="I62" s="1370"/>
      <c r="L62" s="1568"/>
      <c r="M62" s="1235"/>
      <c r="N62" s="1166"/>
      <c r="O62" s="1166"/>
      <c r="P62" s="1166"/>
      <c r="Q62" s="1539"/>
      <c r="R62" s="1539"/>
      <c r="S62" s="1539"/>
      <c r="T62" s="1539"/>
      <c r="U62" s="1539"/>
      <c r="V62" s="1539"/>
      <c r="W62" s="1539"/>
      <c r="X62" s="1539"/>
      <c r="Y62" s="1539"/>
      <c r="Z62" s="1539"/>
      <c r="AA62" s="1539"/>
      <c r="AB62" s="1539"/>
      <c r="AC62" s="1539"/>
      <c r="AD62" s="1539"/>
      <c r="AE62" s="1539"/>
      <c r="AF62" s="1539"/>
      <c r="AG62" s="1539"/>
      <c r="AH62" s="1539"/>
      <c r="AI62" s="1539"/>
      <c r="AJ62" s="1539"/>
      <c r="AK62" s="1539"/>
      <c r="AL62" s="1539"/>
      <c r="AM62" s="1539"/>
      <c r="AN62" s="1539"/>
      <c r="AO62" s="1539"/>
      <c r="AP62" s="1539"/>
      <c r="AQ62" s="1539"/>
      <c r="AR62" s="1539"/>
      <c r="AS62" s="1539"/>
    </row>
    <row r="63" spans="1:45" ht="15.75">
      <c r="A63" s="1540"/>
      <c r="B63" s="1153"/>
      <c r="C63" s="1160"/>
      <c r="D63" s="1234"/>
      <c r="E63" s="1234"/>
      <c r="F63" s="1234"/>
      <c r="G63" s="1234"/>
      <c r="H63" s="1234"/>
      <c r="I63" s="1234"/>
      <c r="L63" s="1568"/>
      <c r="M63" s="1235"/>
      <c r="N63" s="1166"/>
      <c r="O63" s="1166"/>
      <c r="P63" s="1166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39"/>
      <c r="AB63" s="1539"/>
      <c r="AC63" s="1539"/>
      <c r="AD63" s="1539"/>
      <c r="AE63" s="1539"/>
      <c r="AF63" s="1539"/>
      <c r="AG63" s="1539"/>
      <c r="AH63" s="1539"/>
      <c r="AI63" s="1539"/>
      <c r="AJ63" s="1539"/>
      <c r="AK63" s="1539"/>
      <c r="AL63" s="1539"/>
      <c r="AM63" s="1539"/>
      <c r="AN63" s="1539"/>
      <c r="AO63" s="1539"/>
      <c r="AP63" s="1539"/>
      <c r="AQ63" s="1539"/>
      <c r="AR63" s="1539"/>
      <c r="AS63" s="1539"/>
    </row>
    <row r="64" spans="1:45" ht="15.75">
      <c r="A64" s="1580"/>
      <c r="B64" s="1581"/>
      <c r="C64" s="1499"/>
      <c r="D64" s="1499"/>
      <c r="E64" s="1499"/>
      <c r="F64" s="1499"/>
      <c r="G64" s="1498"/>
      <c r="H64" s="1500"/>
      <c r="I64" s="1500"/>
      <c r="L64" s="1568"/>
      <c r="M64" s="1235"/>
      <c r="N64" s="1166"/>
      <c r="O64" s="1166"/>
      <c r="P64" s="1166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539"/>
      <c r="AC64" s="1539"/>
      <c r="AD64" s="1539"/>
      <c r="AE64" s="1539"/>
      <c r="AF64" s="1539"/>
      <c r="AG64" s="1539"/>
      <c r="AH64" s="1539"/>
      <c r="AI64" s="1539"/>
      <c r="AJ64" s="1539"/>
      <c r="AK64" s="1539"/>
      <c r="AL64" s="1539"/>
      <c r="AM64" s="1539"/>
      <c r="AN64" s="1539"/>
      <c r="AO64" s="1539"/>
      <c r="AP64" s="1539"/>
      <c r="AQ64" s="1539"/>
      <c r="AR64" s="1539"/>
      <c r="AS64" s="1539"/>
    </row>
    <row r="65" spans="1:45" ht="15.75">
      <c r="A65" s="1166"/>
      <c r="B65" s="1147"/>
      <c r="C65" s="1271"/>
      <c r="D65" s="1272"/>
      <c r="E65" s="1272"/>
      <c r="F65" s="1272"/>
      <c r="G65" s="1498"/>
      <c r="H65" s="1654"/>
      <c r="I65" s="1654"/>
      <c r="L65" s="1568"/>
      <c r="M65" s="1235"/>
      <c r="N65" s="1166"/>
      <c r="O65" s="1166"/>
      <c r="P65" s="1166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539"/>
      <c r="AC65" s="1539"/>
      <c r="AD65" s="1539"/>
      <c r="AE65" s="1539"/>
      <c r="AF65" s="1539"/>
      <c r="AG65" s="1539"/>
      <c r="AH65" s="1539"/>
      <c r="AI65" s="1539"/>
      <c r="AJ65" s="1539"/>
      <c r="AK65" s="1539"/>
      <c r="AL65" s="1539"/>
      <c r="AM65" s="1539"/>
      <c r="AN65" s="1539"/>
      <c r="AO65" s="1539"/>
      <c r="AP65" s="1539"/>
      <c r="AQ65" s="1539"/>
      <c r="AR65" s="1539"/>
      <c r="AS65" s="1539"/>
    </row>
    <row r="66" spans="1:45" ht="15.75">
      <c r="A66" s="1166"/>
      <c r="B66" s="1147"/>
      <c r="C66" s="1166"/>
      <c r="D66" s="1166"/>
      <c r="E66" s="1166"/>
      <c r="F66" s="1166"/>
      <c r="G66" s="1498"/>
      <c r="H66" s="1651"/>
      <c r="I66" s="1651"/>
      <c r="L66" s="1568"/>
      <c r="M66" s="1235"/>
      <c r="N66" s="1504"/>
      <c r="O66" s="1504"/>
      <c r="P66" s="1504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1539"/>
      <c r="AL66" s="1539"/>
      <c r="AM66" s="1539"/>
      <c r="AN66" s="1539"/>
      <c r="AO66" s="1539"/>
      <c r="AP66" s="1539"/>
      <c r="AQ66" s="1539"/>
      <c r="AR66" s="1539"/>
      <c r="AS66" s="1539"/>
    </row>
    <row r="67" spans="1:45" ht="15.75">
      <c r="A67" s="1543"/>
      <c r="B67" s="1543"/>
      <c r="C67" s="1543"/>
      <c r="D67" s="1588"/>
      <c r="E67" s="1588"/>
      <c r="F67" s="1588"/>
      <c r="G67" s="1588"/>
      <c r="H67" s="1588"/>
      <c r="I67" s="1588"/>
      <c r="M67" s="1582"/>
      <c r="N67" s="1504"/>
      <c r="O67" s="1504"/>
      <c r="P67" s="1504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</row>
    <row r="68" spans="1:45" ht="15.75">
      <c r="A68" s="1543"/>
      <c r="B68" s="1543"/>
      <c r="C68" s="1543"/>
      <c r="D68" s="1588"/>
      <c r="E68" s="1588"/>
      <c r="F68" s="1588"/>
      <c r="G68" s="1588"/>
      <c r="H68" s="1588"/>
      <c r="I68" s="1588"/>
      <c r="M68" s="1582"/>
      <c r="N68" s="1504"/>
      <c r="O68" s="1504"/>
      <c r="P68" s="1504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1539"/>
      <c r="AJ68" s="1539"/>
      <c r="AK68" s="1539"/>
      <c r="AL68" s="1539"/>
      <c r="AM68" s="1539"/>
      <c r="AN68" s="1539"/>
      <c r="AO68" s="1539"/>
      <c r="AP68" s="1539"/>
      <c r="AQ68" s="1539"/>
      <c r="AR68" s="1539"/>
      <c r="AS68" s="1539"/>
    </row>
    <row r="69" spans="1:45" ht="15.75">
      <c r="A69" s="1543"/>
      <c r="B69" s="1543"/>
      <c r="C69" s="1543"/>
      <c r="D69" s="1588"/>
      <c r="E69" s="1588"/>
      <c r="F69" s="1588"/>
      <c r="G69" s="1588"/>
      <c r="H69" s="1588"/>
      <c r="I69" s="1588"/>
      <c r="M69" s="1582"/>
      <c r="N69" s="1504"/>
      <c r="O69" s="1504"/>
      <c r="P69" s="1504"/>
      <c r="Q69" s="1539"/>
      <c r="R69" s="1539"/>
      <c r="S69" s="1539"/>
      <c r="T69" s="1539"/>
      <c r="U69" s="1539"/>
      <c r="V69" s="1539"/>
      <c r="W69" s="1539"/>
      <c r="X69" s="1539"/>
      <c r="Y69" s="1539"/>
      <c r="Z69" s="1539"/>
      <c r="AA69" s="1539"/>
      <c r="AB69" s="1539"/>
      <c r="AC69" s="1539"/>
      <c r="AD69" s="1539"/>
      <c r="AE69" s="1539"/>
      <c r="AF69" s="1539"/>
      <c r="AG69" s="1539"/>
      <c r="AH69" s="1539"/>
      <c r="AI69" s="1539"/>
      <c r="AJ69" s="1539"/>
      <c r="AK69" s="1539"/>
      <c r="AL69" s="1539"/>
      <c r="AM69" s="1539"/>
      <c r="AN69" s="1539"/>
      <c r="AO69" s="1539"/>
      <c r="AP69" s="1539"/>
      <c r="AQ69" s="1539"/>
      <c r="AR69" s="1539"/>
      <c r="AS69" s="1539"/>
    </row>
    <row r="70" spans="1:45" ht="15.75">
      <c r="A70" s="1166"/>
      <c r="B70" s="1153"/>
      <c r="C70" s="1166"/>
      <c r="D70" s="1523"/>
      <c r="E70" s="1523"/>
      <c r="F70" s="1523"/>
      <c r="G70" s="1523"/>
      <c r="H70" s="1523"/>
      <c r="I70" s="1523"/>
      <c r="M70" s="1582"/>
      <c r="N70" s="1166"/>
      <c r="O70" s="1166"/>
      <c r="P70" s="1166"/>
      <c r="Q70" s="1539"/>
      <c r="R70" s="1539"/>
      <c r="S70" s="1539"/>
      <c r="T70" s="1539"/>
      <c r="U70" s="1539"/>
      <c r="V70" s="1539"/>
      <c r="W70" s="1539"/>
      <c r="X70" s="1539"/>
      <c r="Y70" s="1539"/>
      <c r="Z70" s="1539"/>
      <c r="AA70" s="1539"/>
      <c r="AB70" s="1539"/>
      <c r="AC70" s="1539"/>
      <c r="AD70" s="1539"/>
      <c r="AE70" s="1539"/>
      <c r="AF70" s="1539"/>
      <c r="AG70" s="1539"/>
      <c r="AH70" s="1539"/>
      <c r="AI70" s="1539"/>
      <c r="AJ70" s="1539"/>
      <c r="AK70" s="1539"/>
      <c r="AL70" s="1539"/>
      <c r="AM70" s="1539"/>
      <c r="AN70" s="1539"/>
      <c r="AO70" s="1539"/>
      <c r="AP70" s="1539"/>
      <c r="AQ70" s="1539"/>
      <c r="AR70" s="1539"/>
      <c r="AS70" s="1539"/>
    </row>
    <row r="71" spans="1:45" ht="15.75">
      <c r="A71" s="1166"/>
      <c r="B71" s="1153"/>
      <c r="C71" s="1583"/>
      <c r="D71" s="1523"/>
      <c r="E71" s="1523"/>
      <c r="F71" s="1523"/>
      <c r="G71" s="1523"/>
      <c r="H71" s="1523"/>
      <c r="I71" s="1523"/>
      <c r="M71" s="1582"/>
      <c r="N71" s="1166"/>
      <c r="O71" s="1166"/>
      <c r="P71" s="1166"/>
      <c r="Q71" s="1539"/>
      <c r="R71" s="1539"/>
      <c r="S71" s="1539"/>
      <c r="T71" s="1539"/>
      <c r="U71" s="1539"/>
      <c r="V71" s="1539"/>
      <c r="W71" s="1539"/>
      <c r="X71" s="1539"/>
      <c r="Y71" s="1539"/>
      <c r="Z71" s="1539"/>
      <c r="AA71" s="1539"/>
      <c r="AB71" s="1539"/>
      <c r="AC71" s="1539"/>
      <c r="AD71" s="1539"/>
      <c r="AE71" s="1539"/>
      <c r="AF71" s="1539"/>
      <c r="AG71" s="1539"/>
      <c r="AH71" s="1539"/>
      <c r="AI71" s="1539"/>
      <c r="AJ71" s="1539"/>
      <c r="AK71" s="1539"/>
      <c r="AL71" s="1539"/>
      <c r="AM71" s="1539"/>
      <c r="AN71" s="1539"/>
      <c r="AO71" s="1539"/>
      <c r="AP71" s="1539"/>
      <c r="AQ71" s="1539"/>
      <c r="AR71" s="1539"/>
      <c r="AS71" s="1539"/>
    </row>
    <row r="72" spans="1:45" ht="15.75">
      <c r="A72" s="1166"/>
      <c r="B72" s="1153"/>
      <c r="C72" s="1583"/>
      <c r="D72" s="1523"/>
      <c r="E72" s="1523"/>
      <c r="F72" s="1523"/>
      <c r="G72" s="1523"/>
      <c r="H72" s="1523"/>
      <c r="I72" s="1523"/>
      <c r="M72" s="1582"/>
      <c r="N72" s="1160"/>
      <c r="O72" s="1160"/>
      <c r="P72" s="1160"/>
      <c r="Q72" s="1539"/>
      <c r="R72" s="1539"/>
      <c r="S72" s="1539"/>
      <c r="T72" s="1539"/>
      <c r="U72" s="1539"/>
      <c r="V72" s="1539"/>
      <c r="W72" s="1539"/>
      <c r="X72" s="1539"/>
      <c r="Y72" s="1539"/>
      <c r="Z72" s="1539"/>
      <c r="AA72" s="1539"/>
      <c r="AB72" s="1539"/>
      <c r="AC72" s="1539"/>
      <c r="AD72" s="1539"/>
      <c r="AE72" s="1539"/>
      <c r="AF72" s="1539"/>
      <c r="AG72" s="1539"/>
      <c r="AH72" s="1539"/>
      <c r="AI72" s="1539"/>
      <c r="AJ72" s="1539"/>
      <c r="AK72" s="1539"/>
      <c r="AL72" s="1539"/>
      <c r="AM72" s="1539"/>
      <c r="AN72" s="1539"/>
      <c r="AO72" s="1539"/>
      <c r="AP72" s="1539"/>
      <c r="AQ72" s="1539"/>
      <c r="AR72" s="1539"/>
      <c r="AS72" s="1539"/>
    </row>
    <row r="73" spans="1:45" ht="15.75">
      <c r="A73" s="1166"/>
      <c r="B73" s="1153"/>
      <c r="C73" s="1166"/>
      <c r="D73" s="1523"/>
      <c r="E73" s="1523"/>
      <c r="F73" s="1523"/>
      <c r="G73" s="1523"/>
      <c r="H73" s="1523"/>
      <c r="I73" s="1523"/>
      <c r="M73" s="1582"/>
      <c r="N73" s="1504"/>
      <c r="O73" s="1504"/>
      <c r="P73" s="1504"/>
      <c r="Q73" s="1539"/>
      <c r="R73" s="1539"/>
      <c r="S73" s="1539"/>
      <c r="T73" s="1539"/>
      <c r="U73" s="1539"/>
      <c r="V73" s="1539"/>
      <c r="W73" s="1539"/>
      <c r="X73" s="1539"/>
      <c r="Y73" s="1539"/>
      <c r="Z73" s="1539"/>
      <c r="AA73" s="1539"/>
      <c r="AB73" s="1539"/>
      <c r="AC73" s="1539"/>
      <c r="AD73" s="1539"/>
      <c r="AE73" s="1539"/>
      <c r="AF73" s="1539"/>
      <c r="AG73" s="1539"/>
      <c r="AH73" s="1539"/>
      <c r="AI73" s="1539"/>
      <c r="AJ73" s="1539"/>
      <c r="AK73" s="1539"/>
      <c r="AL73" s="1539"/>
      <c r="AM73" s="1539"/>
      <c r="AN73" s="1539"/>
      <c r="AO73" s="1539"/>
      <c r="AP73" s="1539"/>
      <c r="AQ73" s="1539"/>
      <c r="AR73" s="1539"/>
      <c r="AS73" s="1539"/>
    </row>
    <row r="74" spans="1:45" ht="15.75">
      <c r="A74" s="1166"/>
      <c r="B74" s="1153"/>
      <c r="C74" s="1505"/>
      <c r="D74" s="1235"/>
      <c r="E74" s="1235"/>
      <c r="F74" s="1235"/>
      <c r="G74" s="1235"/>
      <c r="H74" s="1235"/>
      <c r="I74" s="1235"/>
      <c r="N74" s="1160"/>
      <c r="O74" s="1160"/>
      <c r="P74" s="1160"/>
      <c r="Q74" s="1539"/>
      <c r="R74" s="1539"/>
      <c r="S74" s="1539"/>
      <c r="T74" s="1539"/>
      <c r="U74" s="1539"/>
      <c r="V74" s="1539"/>
      <c r="W74" s="1539"/>
      <c r="X74" s="1539"/>
      <c r="Y74" s="1539"/>
      <c r="Z74" s="1539"/>
      <c r="AA74" s="1539"/>
      <c r="AB74" s="1539"/>
      <c r="AC74" s="1539"/>
      <c r="AD74" s="1539"/>
      <c r="AE74" s="1539"/>
      <c r="AF74" s="1539"/>
      <c r="AG74" s="1539"/>
      <c r="AH74" s="1539"/>
      <c r="AI74" s="1539"/>
      <c r="AJ74" s="1539"/>
      <c r="AK74" s="1539"/>
      <c r="AL74" s="1539"/>
      <c r="AM74" s="1539"/>
      <c r="AN74" s="1539"/>
      <c r="AO74" s="1539"/>
      <c r="AP74" s="1539"/>
      <c r="AQ74" s="1539"/>
      <c r="AR74" s="1539"/>
      <c r="AS74" s="1539"/>
    </row>
    <row r="75" spans="1:45" ht="15.75">
      <c r="A75" s="1166"/>
      <c r="B75" s="1153"/>
      <c r="C75" s="1232"/>
      <c r="D75" s="1235"/>
      <c r="E75" s="1235"/>
      <c r="F75" s="1235"/>
      <c r="G75" s="1235"/>
      <c r="H75" s="1235"/>
      <c r="I75" s="1235"/>
      <c r="N75" s="1160"/>
      <c r="O75" s="1160"/>
      <c r="P75" s="1160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39"/>
      <c r="AB75" s="1539"/>
      <c r="AC75" s="1539"/>
      <c r="AD75" s="1539"/>
      <c r="AE75" s="1539"/>
      <c r="AF75" s="1539"/>
      <c r="AG75" s="1539"/>
      <c r="AH75" s="1539"/>
      <c r="AI75" s="1539"/>
      <c r="AJ75" s="1539"/>
      <c r="AK75" s="1539"/>
      <c r="AL75" s="1539"/>
      <c r="AM75" s="1539"/>
      <c r="AN75" s="1539"/>
      <c r="AO75" s="1539"/>
      <c r="AP75" s="1539"/>
      <c r="AQ75" s="1539"/>
      <c r="AR75" s="1539"/>
      <c r="AS75" s="1539"/>
    </row>
    <row r="76" spans="1:45" ht="15.75">
      <c r="A76" s="1166"/>
      <c r="B76" s="1153"/>
      <c r="C76" s="1505"/>
      <c r="D76" s="1235"/>
      <c r="E76" s="1235"/>
      <c r="F76" s="1235"/>
      <c r="G76" s="1235"/>
      <c r="H76" s="1235"/>
      <c r="I76" s="1235"/>
      <c r="N76" s="1166"/>
      <c r="O76" s="1166"/>
      <c r="P76" s="1166"/>
      <c r="Q76" s="1539"/>
      <c r="R76" s="1539"/>
      <c r="S76" s="1539"/>
      <c r="T76" s="1539"/>
      <c r="U76" s="1539"/>
      <c r="V76" s="1539"/>
      <c r="W76" s="1539"/>
      <c r="X76" s="1539"/>
      <c r="Y76" s="1539"/>
      <c r="Z76" s="1539"/>
      <c r="AA76" s="1539"/>
      <c r="AB76" s="1539"/>
      <c r="AC76" s="1539"/>
      <c r="AD76" s="1539"/>
      <c r="AE76" s="1539"/>
      <c r="AF76" s="1539"/>
      <c r="AG76" s="1539"/>
      <c r="AH76" s="1539"/>
      <c r="AI76" s="1539"/>
      <c r="AJ76" s="1539"/>
      <c r="AK76" s="1539"/>
      <c r="AL76" s="1539"/>
      <c r="AM76" s="1539"/>
      <c r="AN76" s="1539"/>
      <c r="AO76" s="1539"/>
      <c r="AP76" s="1539"/>
      <c r="AQ76" s="1539"/>
      <c r="AR76" s="1539"/>
      <c r="AS76" s="1539"/>
    </row>
    <row r="77" spans="1:45" ht="15.75">
      <c r="A77" s="1166"/>
      <c r="B77" s="1153"/>
      <c r="C77" s="1232"/>
      <c r="D77" s="1523"/>
      <c r="E77" s="1523"/>
      <c r="F77" s="1523"/>
      <c r="G77" s="1523"/>
      <c r="H77" s="1523"/>
      <c r="I77" s="1523"/>
      <c r="N77" s="1504"/>
      <c r="O77" s="1504"/>
      <c r="P77" s="1504"/>
      <c r="Q77" s="1539"/>
      <c r="R77" s="1539"/>
      <c r="S77" s="1539"/>
      <c r="T77" s="1539"/>
      <c r="U77" s="1539"/>
      <c r="V77" s="1539"/>
      <c r="W77" s="1539"/>
      <c r="X77" s="1539"/>
      <c r="Y77" s="1539"/>
      <c r="Z77" s="1539"/>
      <c r="AA77" s="1539"/>
      <c r="AB77" s="1539"/>
      <c r="AC77" s="1539"/>
      <c r="AD77" s="1539"/>
      <c r="AE77" s="1539"/>
      <c r="AF77" s="1539"/>
      <c r="AG77" s="1539"/>
      <c r="AH77" s="1539"/>
      <c r="AI77" s="1539"/>
      <c r="AJ77" s="1539"/>
      <c r="AK77" s="1539"/>
      <c r="AL77" s="1539"/>
      <c r="AM77" s="1539"/>
      <c r="AN77" s="1539"/>
      <c r="AO77" s="1539"/>
      <c r="AP77" s="1539"/>
      <c r="AQ77" s="1539"/>
      <c r="AR77" s="1539"/>
      <c r="AS77" s="1539"/>
    </row>
    <row r="78" spans="1:45" ht="15.75">
      <c r="A78" s="1166"/>
      <c r="B78" s="1153"/>
      <c r="C78" s="1584"/>
      <c r="D78" s="1523"/>
      <c r="E78" s="1523"/>
      <c r="F78" s="1523"/>
      <c r="G78" s="1523"/>
      <c r="H78" s="1523"/>
      <c r="I78" s="1523"/>
      <c r="N78" s="1504"/>
      <c r="O78" s="1504"/>
      <c r="P78" s="1504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39"/>
      <c r="AB78" s="1539"/>
      <c r="AC78" s="1539"/>
      <c r="AD78" s="1539"/>
      <c r="AE78" s="1539"/>
      <c r="AF78" s="1539"/>
      <c r="AG78" s="1539"/>
      <c r="AH78" s="1539"/>
      <c r="AI78" s="1539"/>
      <c r="AJ78" s="1539"/>
      <c r="AK78" s="1539"/>
      <c r="AL78" s="1539"/>
      <c r="AM78" s="1539"/>
      <c r="AN78" s="1539"/>
      <c r="AO78" s="1539"/>
      <c r="AP78" s="1539"/>
      <c r="AQ78" s="1539"/>
      <c r="AR78" s="1539"/>
      <c r="AS78" s="1539"/>
    </row>
    <row r="79" spans="1:45" ht="15.75">
      <c r="A79" s="1166"/>
      <c r="B79" s="1153"/>
      <c r="C79" s="1166"/>
      <c r="D79" s="1585"/>
      <c r="E79" s="1585"/>
      <c r="F79" s="1585"/>
      <c r="G79" s="1585"/>
      <c r="H79" s="1585"/>
      <c r="I79" s="1523"/>
      <c r="N79" s="1166"/>
      <c r="O79" s="1166"/>
      <c r="P79" s="1269"/>
      <c r="Q79" s="1539"/>
      <c r="R79" s="1539"/>
      <c r="S79" s="1539"/>
      <c r="T79" s="1539"/>
      <c r="U79" s="1539"/>
      <c r="V79" s="1539"/>
      <c r="W79" s="1539"/>
      <c r="X79" s="1539"/>
      <c r="Y79" s="1539"/>
      <c r="Z79" s="1539"/>
      <c r="AA79" s="1539"/>
      <c r="AB79" s="1539"/>
      <c r="AC79" s="1539"/>
      <c r="AD79" s="1539"/>
      <c r="AE79" s="1539"/>
      <c r="AF79" s="1539"/>
      <c r="AG79" s="1539"/>
      <c r="AH79" s="1539"/>
      <c r="AI79" s="1539"/>
      <c r="AJ79" s="1539"/>
      <c r="AK79" s="1539"/>
      <c r="AL79" s="1539"/>
      <c r="AM79" s="1539"/>
      <c r="AN79" s="1539"/>
      <c r="AO79" s="1539"/>
      <c r="AP79" s="1539"/>
      <c r="AQ79" s="1539"/>
      <c r="AR79" s="1539"/>
      <c r="AS79" s="1539"/>
    </row>
    <row r="80" spans="1:45" ht="15.75">
      <c r="A80" s="1166"/>
      <c r="B80" s="1153"/>
      <c r="C80" s="1166"/>
      <c r="D80" s="1523"/>
      <c r="E80" s="1523"/>
      <c r="F80" s="1523"/>
      <c r="G80" s="1523"/>
      <c r="H80" s="1523"/>
      <c r="I80" s="1523"/>
      <c r="N80" s="1166"/>
      <c r="O80" s="1166"/>
      <c r="P80" s="1166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539"/>
      <c r="AF80" s="1539"/>
      <c r="AG80" s="1539"/>
      <c r="AH80" s="1539"/>
      <c r="AI80" s="1539"/>
      <c r="AJ80" s="1539"/>
      <c r="AK80" s="1539"/>
      <c r="AL80" s="1539"/>
      <c r="AM80" s="1539"/>
      <c r="AN80" s="1539"/>
      <c r="AO80" s="1539"/>
      <c r="AP80" s="1539"/>
      <c r="AQ80" s="1539"/>
      <c r="AR80" s="1539"/>
      <c r="AS80" s="1539"/>
    </row>
    <row r="81" spans="1:45" ht="15.75">
      <c r="A81" s="1160"/>
      <c r="B81" s="1153"/>
      <c r="C81" s="1505"/>
      <c r="D81" s="1235"/>
      <c r="E81" s="1235"/>
      <c r="F81" s="1235"/>
      <c r="G81" s="1235"/>
      <c r="H81" s="1235"/>
      <c r="I81" s="1235"/>
      <c r="N81" s="1160"/>
      <c r="O81" s="1160"/>
      <c r="P81" s="1160"/>
      <c r="Q81" s="1539"/>
      <c r="R81" s="1539"/>
      <c r="S81" s="1539"/>
      <c r="T81" s="1539"/>
      <c r="U81" s="1539"/>
      <c r="V81" s="1539"/>
      <c r="W81" s="1539"/>
      <c r="X81" s="1539"/>
      <c r="Y81" s="1539"/>
      <c r="Z81" s="1539"/>
      <c r="AA81" s="1539"/>
      <c r="AB81" s="1539"/>
      <c r="AC81" s="1539"/>
      <c r="AD81" s="1539"/>
      <c r="AE81" s="1539"/>
      <c r="AF81" s="1539"/>
      <c r="AG81" s="1539"/>
      <c r="AH81" s="1539"/>
      <c r="AI81" s="1539"/>
      <c r="AJ81" s="1539"/>
      <c r="AK81" s="1539"/>
      <c r="AL81" s="1539"/>
      <c r="AM81" s="1539"/>
      <c r="AN81" s="1539"/>
      <c r="AO81" s="1539"/>
      <c r="AP81" s="1539"/>
      <c r="AQ81" s="1539"/>
      <c r="AR81" s="1539"/>
      <c r="AS81" s="1539"/>
    </row>
    <row r="82" spans="1:45" ht="15.75">
      <c r="A82" s="1160"/>
      <c r="B82" s="1153"/>
      <c r="C82" s="1232"/>
      <c r="D82" s="1235"/>
      <c r="E82" s="1235"/>
      <c r="F82" s="1235"/>
      <c r="G82" s="1235"/>
      <c r="H82" s="1235"/>
      <c r="I82" s="1235"/>
      <c r="N82" s="1160"/>
      <c r="O82" s="1160"/>
      <c r="P82" s="1160"/>
      <c r="Q82" s="1539"/>
      <c r="R82" s="1539"/>
      <c r="S82" s="1539"/>
      <c r="T82" s="1539"/>
      <c r="U82" s="1539"/>
      <c r="V82" s="1539"/>
      <c r="W82" s="1539"/>
      <c r="X82" s="1539"/>
      <c r="Y82" s="1539"/>
      <c r="Z82" s="1539"/>
      <c r="AA82" s="1539"/>
      <c r="AB82" s="1539"/>
      <c r="AC82" s="1539"/>
      <c r="AD82" s="1539"/>
      <c r="AE82" s="1539"/>
      <c r="AF82" s="1539"/>
      <c r="AG82" s="1539"/>
      <c r="AH82" s="1539"/>
      <c r="AI82" s="1539"/>
      <c r="AJ82" s="1539"/>
      <c r="AK82" s="1539"/>
      <c r="AL82" s="1539"/>
      <c r="AM82" s="1539"/>
      <c r="AN82" s="1539"/>
      <c r="AO82" s="1539"/>
      <c r="AP82" s="1539"/>
      <c r="AQ82" s="1539"/>
      <c r="AR82" s="1539"/>
      <c r="AS82" s="1539"/>
    </row>
    <row r="83" spans="1:45" ht="15.75">
      <c r="A83" s="1160"/>
      <c r="B83" s="1153"/>
      <c r="C83" s="1584"/>
      <c r="D83" s="1235"/>
      <c r="E83" s="1235"/>
      <c r="F83" s="1235"/>
      <c r="G83" s="1235"/>
      <c r="H83" s="1235"/>
      <c r="I83" s="1235"/>
      <c r="N83" s="1160"/>
      <c r="O83" s="1160"/>
      <c r="P83" s="1160"/>
      <c r="Q83" s="1539"/>
      <c r="R83" s="1539"/>
      <c r="S83" s="1539"/>
      <c r="T83" s="1539"/>
      <c r="U83" s="1539"/>
      <c r="V83" s="1539"/>
      <c r="W83" s="1539"/>
      <c r="X83" s="1539"/>
      <c r="Y83" s="1539"/>
      <c r="Z83" s="1539"/>
      <c r="AA83" s="1539"/>
      <c r="AB83" s="1539"/>
      <c r="AC83" s="1539"/>
      <c r="AD83" s="1539"/>
      <c r="AE83" s="1539"/>
      <c r="AF83" s="1539"/>
      <c r="AG83" s="1539"/>
      <c r="AH83" s="1539"/>
      <c r="AI83" s="1539"/>
      <c r="AJ83" s="1539"/>
      <c r="AK83" s="1539"/>
      <c r="AL83" s="1539"/>
      <c r="AM83" s="1539"/>
      <c r="AN83" s="1539"/>
      <c r="AO83" s="1539"/>
      <c r="AP83" s="1539"/>
      <c r="AQ83" s="1539"/>
      <c r="AR83" s="1539"/>
      <c r="AS83" s="1539"/>
    </row>
    <row r="84" spans="1:45" ht="15.75">
      <c r="A84" s="1166"/>
      <c r="B84" s="1153"/>
      <c r="C84" s="1166"/>
      <c r="D84" s="1523"/>
      <c r="E84" s="1523"/>
      <c r="F84" s="1523"/>
      <c r="G84" s="1523"/>
      <c r="H84" s="1523"/>
      <c r="I84" s="1523"/>
      <c r="N84" s="1166"/>
      <c r="O84" s="1166"/>
      <c r="P84" s="1166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39"/>
      <c r="AB84" s="1539"/>
      <c r="AC84" s="1539"/>
      <c r="AD84" s="1539"/>
      <c r="AE84" s="1539"/>
      <c r="AF84" s="1539"/>
      <c r="AG84" s="1539"/>
      <c r="AH84" s="1539"/>
      <c r="AI84" s="1539"/>
      <c r="AJ84" s="1539"/>
      <c r="AK84" s="1539"/>
      <c r="AL84" s="1539"/>
      <c r="AM84" s="1539"/>
      <c r="AN84" s="1539"/>
      <c r="AO84" s="1539"/>
      <c r="AP84" s="1539"/>
      <c r="AQ84" s="1539"/>
      <c r="AR84" s="1539"/>
      <c r="AS84" s="1539"/>
    </row>
    <row r="85" spans="1:45" ht="15.75">
      <c r="A85" s="1166"/>
      <c r="B85" s="1153"/>
      <c r="C85" s="1584"/>
      <c r="D85" s="1523"/>
      <c r="E85" s="1523"/>
      <c r="F85" s="1523"/>
      <c r="G85" s="1523"/>
      <c r="H85" s="1523"/>
      <c r="I85" s="1523"/>
      <c r="N85" s="1586"/>
      <c r="O85" s="1586"/>
      <c r="P85" s="1586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39"/>
      <c r="AB85" s="1539"/>
      <c r="AC85" s="1539"/>
      <c r="AD85" s="1539"/>
      <c r="AE85" s="1539"/>
      <c r="AF85" s="1539"/>
      <c r="AG85" s="1539"/>
      <c r="AH85" s="1539"/>
      <c r="AI85" s="1539"/>
      <c r="AJ85" s="1539"/>
      <c r="AK85" s="1539"/>
      <c r="AL85" s="1539"/>
      <c r="AM85" s="1539"/>
      <c r="AN85" s="1539"/>
      <c r="AO85" s="1539"/>
      <c r="AP85" s="1539"/>
      <c r="AQ85" s="1539"/>
      <c r="AR85" s="1539"/>
      <c r="AS85" s="1539"/>
    </row>
    <row r="86" spans="1:45" ht="15.75">
      <c r="A86" s="1166"/>
      <c r="B86" s="1153"/>
      <c r="C86" s="1166"/>
      <c r="D86" s="1523"/>
      <c r="E86" s="1523"/>
      <c r="F86" s="1523"/>
      <c r="G86" s="1523"/>
      <c r="H86" s="1523"/>
      <c r="I86" s="1523"/>
      <c r="N86" s="1586"/>
      <c r="O86" s="1586"/>
      <c r="P86" s="1586"/>
      <c r="Q86" s="1539"/>
      <c r="R86" s="1539"/>
      <c r="S86" s="1539"/>
      <c r="T86" s="1539"/>
      <c r="U86" s="1539"/>
      <c r="V86" s="1539"/>
      <c r="W86" s="1539"/>
      <c r="X86" s="1539"/>
      <c r="Y86" s="1539"/>
      <c r="Z86" s="1539"/>
      <c r="AA86" s="1539"/>
      <c r="AB86" s="1539"/>
      <c r="AC86" s="1539"/>
      <c r="AD86" s="1539"/>
      <c r="AE86" s="1539"/>
      <c r="AF86" s="1539"/>
      <c r="AG86" s="1539"/>
      <c r="AH86" s="1539"/>
      <c r="AI86" s="1539"/>
      <c r="AJ86" s="1539"/>
      <c r="AK86" s="1539"/>
      <c r="AL86" s="1539"/>
      <c r="AM86" s="1539"/>
      <c r="AN86" s="1539"/>
      <c r="AO86" s="1539"/>
      <c r="AP86" s="1539"/>
      <c r="AQ86" s="1539"/>
      <c r="AR86" s="1539"/>
      <c r="AS86" s="1539"/>
    </row>
    <row r="87" spans="1:45" ht="15.75">
      <c r="A87" s="1166"/>
      <c r="B87" s="1153"/>
      <c r="C87" s="1130"/>
      <c r="D87" s="1523"/>
      <c r="E87" s="1523"/>
      <c r="F87" s="1523"/>
      <c r="G87" s="1523"/>
      <c r="H87" s="1523"/>
      <c r="I87" s="1523"/>
      <c r="N87" s="1543"/>
      <c r="O87" s="1543"/>
      <c r="P87" s="1160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39"/>
      <c r="AB87" s="1539"/>
      <c r="AC87" s="1539"/>
      <c r="AD87" s="1539"/>
      <c r="AE87" s="1539"/>
      <c r="AF87" s="1539"/>
      <c r="AG87" s="1539"/>
      <c r="AH87" s="1539"/>
      <c r="AI87" s="1539"/>
      <c r="AJ87" s="1539"/>
      <c r="AK87" s="1539"/>
      <c r="AL87" s="1539"/>
      <c r="AM87" s="1539"/>
      <c r="AN87" s="1539"/>
      <c r="AO87" s="1539"/>
      <c r="AP87" s="1539"/>
      <c r="AQ87" s="1539"/>
      <c r="AR87" s="1539"/>
      <c r="AS87" s="1539"/>
    </row>
    <row r="88" spans="1:45" ht="15.75">
      <c r="A88" s="1160"/>
      <c r="B88" s="1153"/>
      <c r="C88" s="1584"/>
      <c r="D88" s="1235"/>
      <c r="E88" s="1235"/>
      <c r="F88" s="1235"/>
      <c r="G88" s="1246"/>
      <c r="H88" s="1246"/>
      <c r="I88" s="1246"/>
      <c r="N88" s="1250"/>
      <c r="O88" s="1580"/>
      <c r="P88" s="1160"/>
      <c r="Q88" s="1539"/>
      <c r="R88" s="1539"/>
      <c r="S88" s="1539"/>
      <c r="T88" s="1539"/>
      <c r="U88" s="1539"/>
      <c r="V88" s="1539"/>
      <c r="W88" s="1539"/>
      <c r="X88" s="1539"/>
      <c r="Y88" s="1539"/>
      <c r="Z88" s="1539"/>
      <c r="AA88" s="1539"/>
      <c r="AB88" s="1539"/>
      <c r="AC88" s="1539"/>
      <c r="AD88" s="1539"/>
      <c r="AE88" s="1539"/>
      <c r="AF88" s="1539"/>
      <c r="AG88" s="1539"/>
      <c r="AH88" s="1539"/>
      <c r="AI88" s="1539"/>
      <c r="AJ88" s="1539"/>
      <c r="AK88" s="1539"/>
      <c r="AL88" s="1539"/>
      <c r="AM88" s="1539"/>
      <c r="AN88" s="1539"/>
      <c r="AO88" s="1539"/>
      <c r="AP88" s="1539"/>
      <c r="AQ88" s="1539"/>
      <c r="AR88" s="1539"/>
      <c r="AS88" s="1539"/>
    </row>
    <row r="89" spans="1:45" ht="15.75">
      <c r="A89" s="1160"/>
      <c r="B89" s="1153"/>
      <c r="C89" s="1584"/>
      <c r="D89" s="1235"/>
      <c r="E89" s="1235"/>
      <c r="F89" s="1235"/>
      <c r="G89" s="1246"/>
      <c r="H89" s="1246"/>
      <c r="I89" s="1246"/>
      <c r="N89" s="1250"/>
      <c r="O89" s="1580"/>
      <c r="P89" s="1160"/>
      <c r="Q89" s="1539"/>
      <c r="R89" s="1539"/>
      <c r="S89" s="1539"/>
      <c r="T89" s="1539"/>
      <c r="U89" s="1539"/>
      <c r="V89" s="1539"/>
      <c r="W89" s="1539"/>
      <c r="X89" s="1539"/>
      <c r="Y89" s="1539"/>
      <c r="Z89" s="1539"/>
      <c r="AA89" s="1539"/>
      <c r="AB89" s="1539"/>
      <c r="AC89" s="1539"/>
      <c r="AD89" s="1539"/>
      <c r="AE89" s="1539"/>
      <c r="AF89" s="1539"/>
      <c r="AG89" s="1539"/>
      <c r="AH89" s="1539"/>
      <c r="AI89" s="1539"/>
      <c r="AJ89" s="1539"/>
      <c r="AK89" s="1539"/>
      <c r="AL89" s="1539"/>
      <c r="AM89" s="1539"/>
      <c r="AN89" s="1539"/>
      <c r="AO89" s="1539"/>
      <c r="AP89" s="1539"/>
      <c r="AQ89" s="1539"/>
      <c r="AR89" s="1539"/>
      <c r="AS89" s="1539"/>
    </row>
    <row r="90" spans="1:45" ht="15.75">
      <c r="A90" s="1160"/>
      <c r="B90" s="1153"/>
      <c r="C90" s="1584"/>
      <c r="D90" s="1235"/>
      <c r="E90" s="1235"/>
      <c r="F90" s="1235"/>
      <c r="G90" s="1246"/>
      <c r="H90" s="1246"/>
      <c r="I90" s="1246"/>
      <c r="N90" s="1250"/>
      <c r="O90" s="1580"/>
      <c r="P90" s="1160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39"/>
      <c r="AB90" s="1539"/>
      <c r="AC90" s="1539"/>
      <c r="AD90" s="1539"/>
      <c r="AE90" s="1539"/>
      <c r="AF90" s="1539"/>
      <c r="AG90" s="1539"/>
      <c r="AH90" s="1539"/>
      <c r="AI90" s="1539"/>
      <c r="AJ90" s="1539"/>
      <c r="AK90" s="1539"/>
      <c r="AL90" s="1539"/>
      <c r="AM90" s="1539"/>
      <c r="AN90" s="1539"/>
      <c r="AO90" s="1539"/>
      <c r="AP90" s="1539"/>
      <c r="AQ90" s="1539"/>
      <c r="AR90" s="1539"/>
      <c r="AS90" s="1539"/>
    </row>
    <row r="91" spans="1:45" ht="15.75">
      <c r="A91" s="1160"/>
      <c r="B91" s="1153"/>
      <c r="C91" s="1505"/>
      <c r="D91" s="1235"/>
      <c r="E91" s="1235"/>
      <c r="F91" s="1235"/>
      <c r="G91" s="1246"/>
      <c r="H91" s="1246"/>
      <c r="I91" s="1246"/>
      <c r="N91" s="1539"/>
      <c r="O91" s="1539"/>
      <c r="P91" s="1539"/>
      <c r="Q91" s="1539"/>
      <c r="R91" s="1539"/>
      <c r="S91" s="1539"/>
      <c r="T91" s="1539"/>
      <c r="U91" s="1539"/>
      <c r="V91" s="1539"/>
      <c r="W91" s="1539"/>
      <c r="X91" s="1539"/>
      <c r="Y91" s="1539"/>
      <c r="Z91" s="1539"/>
      <c r="AA91" s="1539"/>
      <c r="AB91" s="1539"/>
      <c r="AC91" s="1539"/>
      <c r="AD91" s="1539"/>
      <c r="AE91" s="1539"/>
      <c r="AF91" s="1539"/>
      <c r="AG91" s="1539"/>
      <c r="AH91" s="1539"/>
      <c r="AI91" s="1539"/>
      <c r="AJ91" s="1539"/>
      <c r="AK91" s="1539"/>
      <c r="AL91" s="1539"/>
      <c r="AM91" s="1539"/>
      <c r="AN91" s="1539"/>
      <c r="AO91" s="1539"/>
      <c r="AP91" s="1539"/>
      <c r="AQ91" s="1539"/>
      <c r="AR91" s="1539"/>
      <c r="AS91" s="1539"/>
    </row>
    <row r="92" spans="1:45" ht="15.75">
      <c r="A92" s="1166"/>
      <c r="B92" s="1153"/>
      <c r="C92" s="1130"/>
      <c r="D92" s="1523"/>
      <c r="E92" s="1523"/>
      <c r="F92" s="1523"/>
      <c r="G92" s="1523"/>
      <c r="H92" s="1523"/>
      <c r="I92" s="1523"/>
      <c r="N92" s="1152"/>
      <c r="O92" s="1152"/>
      <c r="P92" s="1152"/>
      <c r="Q92" s="1539"/>
      <c r="R92" s="1539"/>
      <c r="S92" s="1539"/>
      <c r="T92" s="1539"/>
      <c r="U92" s="1539"/>
      <c r="V92" s="1539"/>
      <c r="W92" s="1539"/>
      <c r="X92" s="1539"/>
      <c r="Y92" s="1539"/>
      <c r="Z92" s="1539"/>
      <c r="AA92" s="1539"/>
      <c r="AB92" s="1539"/>
      <c r="AC92" s="1539"/>
      <c r="AD92" s="1539"/>
      <c r="AE92" s="1539"/>
      <c r="AF92" s="1539"/>
      <c r="AG92" s="1539"/>
      <c r="AH92" s="1539"/>
      <c r="AI92" s="1539"/>
      <c r="AJ92" s="1539"/>
      <c r="AK92" s="1539"/>
      <c r="AL92" s="1539"/>
      <c r="AM92" s="1539"/>
      <c r="AN92" s="1539"/>
      <c r="AO92" s="1539"/>
      <c r="AP92" s="1539"/>
      <c r="AQ92" s="1539"/>
      <c r="AR92" s="1539"/>
      <c r="AS92" s="1539"/>
    </row>
    <row r="93" spans="1:45" ht="15.75">
      <c r="A93" s="1166"/>
      <c r="B93" s="1153"/>
      <c r="C93" s="1130"/>
      <c r="D93" s="1523"/>
      <c r="E93" s="1523"/>
      <c r="F93" s="1523"/>
      <c r="G93" s="1523"/>
      <c r="H93" s="1523"/>
      <c r="I93" s="1523"/>
      <c r="N93" s="1152"/>
      <c r="O93" s="1152"/>
      <c r="P93" s="1152"/>
      <c r="Q93" s="1539"/>
      <c r="R93" s="1539"/>
      <c r="S93" s="1539"/>
      <c r="T93" s="1539"/>
      <c r="U93" s="1539"/>
      <c r="V93" s="1539"/>
      <c r="W93" s="1539"/>
      <c r="X93" s="1539"/>
      <c r="Y93" s="1539"/>
      <c r="Z93" s="1539"/>
      <c r="AA93" s="1539"/>
      <c r="AB93" s="1539"/>
      <c r="AC93" s="1539"/>
      <c r="AD93" s="1539"/>
      <c r="AE93" s="1539"/>
      <c r="AF93" s="1539"/>
      <c r="AG93" s="1539"/>
      <c r="AH93" s="1539"/>
      <c r="AI93" s="1539"/>
      <c r="AJ93" s="1539"/>
      <c r="AK93" s="1539"/>
      <c r="AL93" s="1539"/>
      <c r="AM93" s="1539"/>
      <c r="AN93" s="1539"/>
      <c r="AO93" s="1539"/>
      <c r="AP93" s="1539"/>
      <c r="AQ93" s="1539"/>
      <c r="AR93" s="1539"/>
      <c r="AS93" s="1539"/>
    </row>
    <row r="94" spans="1:45" ht="15.75">
      <c r="A94" s="1160"/>
      <c r="B94" s="1153"/>
      <c r="C94" s="1584"/>
      <c r="D94" s="1235"/>
      <c r="E94" s="1235"/>
      <c r="F94" s="1235"/>
      <c r="G94" s="1235"/>
      <c r="H94" s="1235"/>
      <c r="I94" s="1235"/>
      <c r="N94" s="1152"/>
      <c r="O94" s="1152"/>
      <c r="P94" s="1152"/>
      <c r="Q94" s="1539"/>
      <c r="R94" s="1539"/>
      <c r="S94" s="1539"/>
      <c r="T94" s="1539"/>
      <c r="U94" s="1539"/>
      <c r="V94" s="1539"/>
      <c r="W94" s="1539"/>
      <c r="X94" s="1539"/>
      <c r="Y94" s="1539"/>
      <c r="Z94" s="1539"/>
      <c r="AA94" s="1539"/>
      <c r="AB94" s="1539"/>
      <c r="AC94" s="1539"/>
      <c r="AD94" s="1539"/>
      <c r="AE94" s="1539"/>
      <c r="AF94" s="1539"/>
      <c r="AG94" s="1539"/>
      <c r="AH94" s="1539"/>
      <c r="AI94" s="1539"/>
      <c r="AJ94" s="1539"/>
      <c r="AK94" s="1539"/>
      <c r="AL94" s="1539"/>
      <c r="AM94" s="1539"/>
      <c r="AN94" s="1539"/>
      <c r="AO94" s="1539"/>
      <c r="AP94" s="1539"/>
      <c r="AQ94" s="1539"/>
      <c r="AR94" s="1539"/>
      <c r="AS94" s="1539"/>
    </row>
    <row r="95" spans="1:45" ht="15.75">
      <c r="A95" s="1160"/>
      <c r="B95" s="1153"/>
      <c r="C95" s="1584"/>
      <c r="D95" s="1235"/>
      <c r="E95" s="1235"/>
      <c r="F95" s="1235"/>
      <c r="G95" s="1246"/>
      <c r="H95" s="1246"/>
      <c r="I95" s="1246"/>
      <c r="N95" s="1152"/>
      <c r="O95" s="1152"/>
      <c r="P95" s="1152"/>
      <c r="Q95" s="1539"/>
      <c r="R95" s="1539"/>
      <c r="S95" s="1539"/>
      <c r="T95" s="1539"/>
      <c r="U95" s="1539"/>
      <c r="V95" s="1539"/>
      <c r="W95" s="1539"/>
      <c r="X95" s="1539"/>
      <c r="Y95" s="1539"/>
      <c r="Z95" s="1539"/>
      <c r="AA95" s="1539"/>
      <c r="AB95" s="1539"/>
      <c r="AC95" s="1539"/>
      <c r="AD95" s="1539"/>
      <c r="AE95" s="1539"/>
      <c r="AF95" s="1539"/>
      <c r="AG95" s="1539"/>
      <c r="AH95" s="1539"/>
      <c r="AI95" s="1539"/>
      <c r="AJ95" s="1539"/>
      <c r="AK95" s="1539"/>
      <c r="AL95" s="1539"/>
      <c r="AM95" s="1539"/>
      <c r="AN95" s="1539"/>
      <c r="AO95" s="1539"/>
      <c r="AP95" s="1539"/>
      <c r="AQ95" s="1539"/>
      <c r="AR95" s="1539"/>
      <c r="AS95" s="1539"/>
    </row>
    <row r="96" spans="1:45" ht="15.75">
      <c r="A96" s="1160"/>
      <c r="B96" s="1153"/>
      <c r="C96" s="1584"/>
      <c r="D96" s="1235"/>
      <c r="E96" s="1235"/>
      <c r="F96" s="1235"/>
      <c r="G96" s="1235"/>
      <c r="H96" s="1235"/>
      <c r="I96" s="1235"/>
      <c r="N96" s="1152"/>
      <c r="O96" s="1152"/>
      <c r="P96" s="1152"/>
      <c r="Q96" s="1539"/>
      <c r="R96" s="1539"/>
      <c r="S96" s="1539"/>
      <c r="T96" s="1539"/>
      <c r="U96" s="1539"/>
      <c r="V96" s="1539"/>
      <c r="W96" s="1539"/>
      <c r="X96" s="1539"/>
      <c r="Y96" s="1539"/>
      <c r="Z96" s="1539"/>
      <c r="AA96" s="1539"/>
      <c r="AB96" s="1539"/>
      <c r="AC96" s="1539"/>
      <c r="AD96" s="1539"/>
      <c r="AE96" s="1539"/>
      <c r="AF96" s="1539"/>
      <c r="AG96" s="1539"/>
      <c r="AH96" s="1539"/>
      <c r="AI96" s="1539"/>
      <c r="AJ96" s="1539"/>
      <c r="AK96" s="1539"/>
      <c r="AL96" s="1539"/>
      <c r="AM96" s="1539"/>
      <c r="AN96" s="1539"/>
      <c r="AO96" s="1539"/>
      <c r="AP96" s="1539"/>
      <c r="AQ96" s="1539"/>
      <c r="AR96" s="1539"/>
      <c r="AS96" s="1539"/>
    </row>
    <row r="97" spans="1:45" ht="15.75">
      <c r="A97" s="1160"/>
      <c r="B97" s="1153"/>
      <c r="C97" s="1505"/>
      <c r="D97" s="1235"/>
      <c r="E97" s="1235"/>
      <c r="F97" s="1235"/>
      <c r="G97" s="1235"/>
      <c r="H97" s="1235"/>
      <c r="I97" s="1235"/>
      <c r="N97" s="1152"/>
      <c r="O97" s="1152"/>
      <c r="P97" s="1152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39"/>
      <c r="AC97" s="1539"/>
      <c r="AD97" s="1539"/>
      <c r="AE97" s="1539"/>
      <c r="AF97" s="1539"/>
      <c r="AG97" s="1539"/>
      <c r="AH97" s="1539"/>
      <c r="AI97" s="1539"/>
      <c r="AJ97" s="1539"/>
      <c r="AK97" s="1539"/>
      <c r="AL97" s="1539"/>
      <c r="AM97" s="1539"/>
      <c r="AN97" s="1539"/>
      <c r="AO97" s="1539"/>
      <c r="AP97" s="1539"/>
      <c r="AQ97" s="1539"/>
      <c r="AR97" s="1539"/>
      <c r="AS97" s="1539"/>
    </row>
    <row r="98" spans="1:45" ht="15.75">
      <c r="A98" s="1166"/>
      <c r="B98" s="1153"/>
      <c r="C98" s="1130"/>
      <c r="D98" s="1523"/>
      <c r="E98" s="1523"/>
      <c r="F98" s="1523"/>
      <c r="G98" s="1523"/>
      <c r="H98" s="1523"/>
      <c r="I98" s="1523"/>
      <c r="N98" s="1152"/>
      <c r="O98" s="1152"/>
      <c r="P98" s="1152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39"/>
      <c r="AB98" s="1539"/>
      <c r="AC98" s="1539"/>
      <c r="AD98" s="1539"/>
      <c r="AE98" s="1539"/>
      <c r="AF98" s="1539"/>
      <c r="AG98" s="1539"/>
      <c r="AH98" s="1539"/>
      <c r="AI98" s="1539"/>
      <c r="AJ98" s="1539"/>
      <c r="AK98" s="1539"/>
      <c r="AL98" s="1539"/>
      <c r="AM98" s="1539"/>
      <c r="AN98" s="1539"/>
      <c r="AO98" s="1539"/>
      <c r="AP98" s="1539"/>
      <c r="AQ98" s="1539"/>
      <c r="AR98" s="1539"/>
      <c r="AS98" s="1539"/>
    </row>
    <row r="99" spans="1:45" ht="15.75">
      <c r="A99" s="1160"/>
      <c r="B99" s="1153"/>
      <c r="C99" s="1584"/>
      <c r="D99" s="1246"/>
      <c r="E99" s="1246"/>
      <c r="F99" s="1246"/>
      <c r="G99" s="1246"/>
      <c r="H99" s="1246"/>
      <c r="I99" s="1246"/>
      <c r="N99" s="1152"/>
      <c r="O99" s="1152"/>
      <c r="P99" s="1152"/>
      <c r="Q99" s="1539"/>
      <c r="R99" s="1539"/>
      <c r="S99" s="1539"/>
      <c r="T99" s="1539"/>
      <c r="U99" s="1539"/>
      <c r="V99" s="1539"/>
      <c r="W99" s="1539"/>
      <c r="X99" s="1539"/>
      <c r="Y99" s="1539"/>
      <c r="Z99" s="1539"/>
      <c r="AA99" s="1539"/>
      <c r="AB99" s="1539"/>
      <c r="AC99" s="1539"/>
      <c r="AD99" s="1539"/>
      <c r="AE99" s="1539"/>
      <c r="AF99" s="1539"/>
      <c r="AG99" s="1539"/>
      <c r="AH99" s="1539"/>
      <c r="AI99" s="1539"/>
      <c r="AJ99" s="1539"/>
      <c r="AK99" s="1539"/>
      <c r="AL99" s="1539"/>
      <c r="AM99" s="1539"/>
      <c r="AN99" s="1539"/>
      <c r="AO99" s="1539"/>
      <c r="AP99" s="1539"/>
      <c r="AQ99" s="1539"/>
      <c r="AR99" s="1539"/>
      <c r="AS99" s="1539"/>
    </row>
    <row r="100" spans="1:45" ht="15.75">
      <c r="A100" s="1160"/>
      <c r="B100" s="1153"/>
      <c r="C100" s="1584"/>
      <c r="D100" s="1246"/>
      <c r="E100" s="1246"/>
      <c r="F100" s="1246"/>
      <c r="G100" s="1246"/>
      <c r="H100" s="1246"/>
      <c r="I100" s="1246"/>
      <c r="N100" s="1152"/>
      <c r="O100" s="1152"/>
      <c r="P100" s="1152"/>
      <c r="Q100" s="1539"/>
      <c r="R100" s="1539"/>
      <c r="S100" s="1539"/>
      <c r="T100" s="1539"/>
      <c r="U100" s="1539"/>
      <c r="V100" s="1539"/>
      <c r="W100" s="1539"/>
      <c r="X100" s="1539"/>
      <c r="Y100" s="1539"/>
      <c r="Z100" s="1539"/>
      <c r="AA100" s="1539"/>
      <c r="AB100" s="1539"/>
      <c r="AC100" s="1539"/>
      <c r="AD100" s="1539"/>
      <c r="AE100" s="1539"/>
      <c r="AF100" s="1539"/>
      <c r="AG100" s="1539"/>
      <c r="AH100" s="1539"/>
      <c r="AI100" s="1539"/>
      <c r="AJ100" s="1539"/>
      <c r="AK100" s="1539"/>
      <c r="AL100" s="1539"/>
      <c r="AM100" s="1539"/>
      <c r="AN100" s="1539"/>
      <c r="AO100" s="1539"/>
      <c r="AP100" s="1539"/>
      <c r="AQ100" s="1539"/>
      <c r="AR100" s="1539"/>
      <c r="AS100" s="1539"/>
    </row>
    <row r="101" spans="1:45" ht="15.75">
      <c r="A101" s="1166"/>
      <c r="B101" s="1153"/>
      <c r="C101" s="1130"/>
      <c r="D101" s="1523"/>
      <c r="E101" s="1523"/>
      <c r="F101" s="1523"/>
      <c r="G101" s="1523"/>
      <c r="H101" s="1523"/>
      <c r="I101" s="1269"/>
      <c r="N101" s="1152"/>
      <c r="O101" s="1152"/>
      <c r="P101" s="1152"/>
      <c r="Q101" s="1539"/>
      <c r="R101" s="1539"/>
      <c r="S101" s="1539"/>
      <c r="T101" s="1539"/>
      <c r="U101" s="1539"/>
      <c r="V101" s="1539"/>
      <c r="W101" s="1539"/>
      <c r="X101" s="1539"/>
      <c r="Y101" s="1539"/>
      <c r="Z101" s="1539"/>
      <c r="AA101" s="1539"/>
      <c r="AB101" s="1539"/>
      <c r="AC101" s="1539"/>
      <c r="AD101" s="1539"/>
      <c r="AE101" s="1539"/>
      <c r="AF101" s="1539"/>
      <c r="AG101" s="1539"/>
      <c r="AH101" s="1539"/>
      <c r="AI101" s="1539"/>
      <c r="AJ101" s="1539"/>
      <c r="AK101" s="1539"/>
      <c r="AL101" s="1539"/>
      <c r="AM101" s="1539"/>
      <c r="AN101" s="1539"/>
      <c r="AO101" s="1539"/>
      <c r="AP101" s="1539"/>
      <c r="AQ101" s="1539"/>
      <c r="AR101" s="1539"/>
      <c r="AS101" s="1539"/>
    </row>
    <row r="102" spans="1:45" ht="15.75">
      <c r="A102" s="1166"/>
      <c r="B102" s="1153"/>
      <c r="C102" s="1130"/>
      <c r="D102" s="1523"/>
      <c r="E102" s="1523"/>
      <c r="F102" s="1523"/>
      <c r="G102" s="1523"/>
      <c r="H102" s="1523"/>
      <c r="I102" s="1523"/>
      <c r="N102" s="1152"/>
      <c r="O102" s="1152"/>
      <c r="P102" s="1152"/>
      <c r="Q102" s="1539"/>
      <c r="R102" s="1539"/>
      <c r="S102" s="1539"/>
      <c r="T102" s="1539"/>
      <c r="U102" s="1539"/>
      <c r="V102" s="1539"/>
      <c r="W102" s="1539"/>
      <c r="X102" s="1539"/>
      <c r="Y102" s="1539"/>
      <c r="Z102" s="1539"/>
      <c r="AA102" s="1539"/>
      <c r="AB102" s="1539"/>
      <c r="AC102" s="1539"/>
      <c r="AD102" s="1539"/>
      <c r="AE102" s="1539"/>
      <c r="AF102" s="1539"/>
      <c r="AG102" s="1539"/>
      <c r="AH102" s="1539"/>
      <c r="AI102" s="1539"/>
      <c r="AJ102" s="1539"/>
      <c r="AK102" s="1539"/>
      <c r="AL102" s="1539"/>
      <c r="AM102" s="1539"/>
      <c r="AN102" s="1539"/>
      <c r="AO102" s="1539"/>
      <c r="AP102" s="1539"/>
      <c r="AQ102" s="1539"/>
      <c r="AR102" s="1539"/>
      <c r="AS102" s="1539"/>
    </row>
    <row r="103" spans="1:45" ht="15.75">
      <c r="A103" s="1160"/>
      <c r="B103" s="1153"/>
      <c r="C103" s="1584"/>
      <c r="D103" s="1235"/>
      <c r="E103" s="1235"/>
      <c r="F103" s="1235"/>
      <c r="G103" s="1235"/>
      <c r="H103" s="1235"/>
      <c r="I103" s="1235"/>
      <c r="N103" s="1152"/>
      <c r="O103" s="1152"/>
      <c r="P103" s="1152"/>
      <c r="Q103" s="1539"/>
      <c r="R103" s="1539"/>
      <c r="S103" s="1539"/>
      <c r="T103" s="1539"/>
      <c r="U103" s="1539"/>
      <c r="V103" s="1539"/>
      <c r="W103" s="1539"/>
      <c r="X103" s="1539"/>
      <c r="Y103" s="1539"/>
      <c r="Z103" s="1539"/>
      <c r="AA103" s="1539"/>
      <c r="AB103" s="1539"/>
      <c r="AC103" s="1539"/>
      <c r="AD103" s="1539"/>
      <c r="AE103" s="1539"/>
      <c r="AF103" s="1539"/>
      <c r="AG103" s="1539"/>
      <c r="AH103" s="1539"/>
      <c r="AI103" s="1539"/>
      <c r="AJ103" s="1539"/>
      <c r="AK103" s="1539"/>
      <c r="AL103" s="1539"/>
      <c r="AM103" s="1539"/>
      <c r="AN103" s="1539"/>
      <c r="AO103" s="1539"/>
      <c r="AP103" s="1539"/>
      <c r="AQ103" s="1539"/>
      <c r="AR103" s="1539"/>
      <c r="AS103" s="1539"/>
    </row>
    <row r="104" spans="1:45" ht="15.75">
      <c r="A104" s="1166"/>
      <c r="B104" s="1232"/>
      <c r="C104" s="1160"/>
      <c r="D104" s="1235"/>
      <c r="E104" s="1235"/>
      <c r="F104" s="1235"/>
      <c r="G104" s="1235"/>
      <c r="H104" s="1235"/>
      <c r="I104" s="1235"/>
      <c r="N104" s="1152"/>
      <c r="O104" s="1152"/>
      <c r="P104" s="1152"/>
      <c r="Q104" s="1539"/>
      <c r="R104" s="1539"/>
      <c r="S104" s="1539"/>
      <c r="T104" s="1539"/>
      <c r="U104" s="1539"/>
      <c r="V104" s="1539"/>
      <c r="W104" s="1539"/>
      <c r="X104" s="1539"/>
      <c r="Y104" s="1539"/>
      <c r="Z104" s="1539"/>
      <c r="AA104" s="1539"/>
      <c r="AB104" s="1539"/>
      <c r="AC104" s="1539"/>
      <c r="AD104" s="1539"/>
      <c r="AE104" s="1539"/>
      <c r="AF104" s="1539"/>
      <c r="AG104" s="1539"/>
      <c r="AH104" s="1539"/>
      <c r="AI104" s="1539"/>
      <c r="AJ104" s="1539"/>
      <c r="AK104" s="1539"/>
      <c r="AL104" s="1539"/>
      <c r="AM104" s="1539"/>
      <c r="AN104" s="1539"/>
      <c r="AO104" s="1539"/>
      <c r="AP104" s="1539"/>
      <c r="AQ104" s="1539"/>
      <c r="AR104" s="1539"/>
      <c r="AS104" s="1539"/>
    </row>
    <row r="105" spans="1:45" ht="15.75">
      <c r="A105" s="1166"/>
      <c r="B105" s="1232"/>
      <c r="C105" s="1160"/>
      <c r="D105" s="1235"/>
      <c r="E105" s="1235"/>
      <c r="F105" s="1235"/>
      <c r="G105" s="1235"/>
      <c r="H105" s="1235"/>
      <c r="I105" s="1235"/>
      <c r="N105" s="1152"/>
      <c r="O105" s="1152"/>
      <c r="P105" s="1152"/>
      <c r="Q105" s="1539"/>
      <c r="R105" s="1539"/>
      <c r="S105" s="1539"/>
      <c r="T105" s="1539"/>
      <c r="U105" s="1539"/>
      <c r="V105" s="1539"/>
      <c r="W105" s="1539"/>
      <c r="X105" s="1539"/>
      <c r="Y105" s="1539"/>
      <c r="Z105" s="1539"/>
      <c r="AA105" s="1539"/>
      <c r="AB105" s="1539"/>
      <c r="AC105" s="1539"/>
      <c r="AD105" s="1539"/>
      <c r="AE105" s="1539"/>
      <c r="AF105" s="1539"/>
      <c r="AG105" s="1539"/>
      <c r="AH105" s="1539"/>
      <c r="AI105" s="1539"/>
      <c r="AJ105" s="1539"/>
      <c r="AK105" s="1539"/>
      <c r="AL105" s="1539"/>
      <c r="AM105" s="1539"/>
      <c r="AN105" s="1539"/>
      <c r="AO105" s="1539"/>
      <c r="AP105" s="1539"/>
      <c r="AQ105" s="1539"/>
      <c r="AR105" s="1539"/>
      <c r="AS105" s="1539"/>
    </row>
    <row r="106" spans="1:45" ht="15.75">
      <c r="A106" s="1160"/>
      <c r="B106" s="1147"/>
      <c r="C106" s="1166"/>
      <c r="D106" s="1523"/>
      <c r="E106" s="1523"/>
      <c r="F106" s="1523"/>
      <c r="G106" s="1523"/>
      <c r="H106" s="1523"/>
      <c r="I106" s="1523"/>
      <c r="N106" s="1152"/>
      <c r="O106" s="1152"/>
      <c r="P106" s="1152"/>
      <c r="Q106" s="1539"/>
      <c r="R106" s="1539"/>
      <c r="S106" s="1539"/>
      <c r="T106" s="1539"/>
      <c r="U106" s="1539"/>
      <c r="V106" s="1539"/>
      <c r="W106" s="1539"/>
      <c r="X106" s="1539"/>
      <c r="Y106" s="1539"/>
      <c r="Z106" s="1539"/>
      <c r="AA106" s="1539"/>
      <c r="AB106" s="1539"/>
      <c r="AC106" s="1539"/>
      <c r="AD106" s="1539"/>
      <c r="AE106" s="1539"/>
      <c r="AF106" s="1539"/>
      <c r="AG106" s="1539"/>
      <c r="AH106" s="1539"/>
      <c r="AI106" s="1539"/>
      <c r="AJ106" s="1539"/>
      <c r="AK106" s="1539"/>
      <c r="AL106" s="1539"/>
      <c r="AM106" s="1539"/>
      <c r="AN106" s="1539"/>
      <c r="AO106" s="1539"/>
      <c r="AP106" s="1539"/>
      <c r="AQ106" s="1539"/>
      <c r="AR106" s="1539"/>
      <c r="AS106" s="1539"/>
    </row>
    <row r="107" spans="1:45" ht="15.75">
      <c r="A107" s="1166"/>
      <c r="B107" s="1147"/>
      <c r="C107" s="1166"/>
      <c r="D107" s="1587"/>
      <c r="E107" s="1587"/>
      <c r="F107" s="1587"/>
      <c r="G107" s="1587"/>
      <c r="H107" s="1587"/>
      <c r="I107" s="1587"/>
      <c r="N107" s="1152"/>
      <c r="O107" s="1152"/>
      <c r="P107" s="1152"/>
      <c r="Q107" s="1539"/>
      <c r="R107" s="1539"/>
      <c r="S107" s="1539"/>
      <c r="T107" s="1539"/>
      <c r="U107" s="1539"/>
      <c r="V107" s="1539"/>
      <c r="W107" s="1539"/>
      <c r="X107" s="1539"/>
      <c r="Y107" s="1539"/>
      <c r="Z107" s="1539"/>
      <c r="AA107" s="1539"/>
      <c r="AB107" s="1539"/>
      <c r="AC107" s="1539"/>
      <c r="AD107" s="1539"/>
      <c r="AE107" s="1539"/>
      <c r="AF107" s="1539"/>
      <c r="AG107" s="1539"/>
      <c r="AH107" s="1539"/>
      <c r="AI107" s="1539"/>
      <c r="AJ107" s="1539"/>
      <c r="AK107" s="1539"/>
      <c r="AL107" s="1539"/>
      <c r="AM107" s="1539"/>
      <c r="AN107" s="1539"/>
      <c r="AO107" s="1539"/>
      <c r="AP107" s="1539"/>
      <c r="AQ107" s="1539"/>
      <c r="AR107" s="1539"/>
      <c r="AS107" s="1539"/>
    </row>
    <row r="108" spans="1:45" ht="15.75">
      <c r="A108" s="1166"/>
      <c r="B108" s="1147"/>
      <c r="C108" s="1543"/>
      <c r="D108" s="1587"/>
      <c r="E108" s="1587"/>
      <c r="F108" s="1587"/>
      <c r="G108" s="1587"/>
      <c r="H108" s="1587"/>
      <c r="I108" s="1587"/>
      <c r="N108" s="1152"/>
      <c r="O108" s="1152"/>
      <c r="P108" s="1152"/>
      <c r="Q108" s="1539"/>
      <c r="R108" s="1539"/>
      <c r="S108" s="1539"/>
      <c r="T108" s="1539"/>
      <c r="U108" s="1539"/>
      <c r="V108" s="1539"/>
      <c r="W108" s="1539"/>
      <c r="X108" s="1539"/>
      <c r="Y108" s="1539"/>
      <c r="Z108" s="1539"/>
      <c r="AA108" s="1539"/>
      <c r="AB108" s="1539"/>
      <c r="AC108" s="1539"/>
      <c r="AD108" s="1539"/>
      <c r="AE108" s="1539"/>
      <c r="AF108" s="1539"/>
      <c r="AG108" s="1539"/>
      <c r="AH108" s="1539"/>
      <c r="AI108" s="1539"/>
      <c r="AJ108" s="1539"/>
      <c r="AK108" s="1539"/>
      <c r="AL108" s="1539"/>
      <c r="AM108" s="1539"/>
      <c r="AN108" s="1539"/>
      <c r="AO108" s="1539"/>
      <c r="AP108" s="1539"/>
      <c r="AQ108" s="1539"/>
      <c r="AR108" s="1539"/>
      <c r="AS108" s="1539"/>
    </row>
    <row r="109" spans="1:45" ht="15.75">
      <c r="A109" s="1160"/>
      <c r="B109" s="1153"/>
      <c r="C109" s="1543"/>
      <c r="D109" s="1588"/>
      <c r="E109" s="1588"/>
      <c r="F109" s="1588"/>
      <c r="G109" s="1588"/>
      <c r="H109" s="1588"/>
      <c r="I109" s="1235"/>
      <c r="N109" s="1152"/>
      <c r="O109" s="1152"/>
      <c r="P109" s="1152"/>
      <c r="Q109" s="1539"/>
      <c r="R109" s="1539"/>
      <c r="S109" s="1539"/>
      <c r="T109" s="1539"/>
      <c r="U109" s="1539"/>
      <c r="V109" s="1539"/>
      <c r="W109" s="1539"/>
      <c r="X109" s="1539"/>
      <c r="Y109" s="1539"/>
      <c r="Z109" s="1539"/>
      <c r="AA109" s="1539"/>
      <c r="AB109" s="1539"/>
      <c r="AC109" s="1539"/>
      <c r="AD109" s="1539"/>
      <c r="AE109" s="1539"/>
      <c r="AF109" s="1539"/>
      <c r="AG109" s="1539"/>
      <c r="AH109" s="1539"/>
      <c r="AI109" s="1539"/>
      <c r="AJ109" s="1539"/>
      <c r="AK109" s="1539"/>
      <c r="AL109" s="1539"/>
      <c r="AM109" s="1539"/>
      <c r="AN109" s="1539"/>
      <c r="AO109" s="1539"/>
      <c r="AP109" s="1539"/>
      <c r="AQ109" s="1539"/>
      <c r="AR109" s="1539"/>
      <c r="AS109" s="1539"/>
    </row>
    <row r="110" spans="1:45" ht="15.75">
      <c r="A110" s="1160"/>
      <c r="B110" s="1589"/>
      <c r="C110" s="1540"/>
      <c r="D110" s="1590"/>
      <c r="E110" s="1590"/>
      <c r="F110" s="1590"/>
      <c r="G110" s="1331"/>
      <c r="H110" s="1501"/>
      <c r="I110" s="1235"/>
      <c r="N110" s="1152"/>
      <c r="O110" s="1152"/>
      <c r="P110" s="1152"/>
      <c r="Q110" s="1539"/>
      <c r="R110" s="1539"/>
      <c r="S110" s="1539"/>
      <c r="T110" s="1539"/>
      <c r="U110" s="1539"/>
      <c r="V110" s="1539"/>
      <c r="W110" s="1539"/>
      <c r="X110" s="1539"/>
      <c r="Y110" s="1539"/>
      <c r="Z110" s="1539"/>
      <c r="AA110" s="1539"/>
      <c r="AB110" s="1539"/>
      <c r="AC110" s="1539"/>
      <c r="AD110" s="1539"/>
      <c r="AE110" s="1539"/>
      <c r="AF110" s="1539"/>
      <c r="AG110" s="1539"/>
      <c r="AH110" s="1539"/>
      <c r="AI110" s="1539"/>
      <c r="AJ110" s="1539"/>
      <c r="AK110" s="1539"/>
      <c r="AL110" s="1539"/>
      <c r="AM110" s="1539"/>
      <c r="AN110" s="1539"/>
      <c r="AO110" s="1539"/>
      <c r="AP110" s="1539"/>
      <c r="AQ110" s="1539"/>
      <c r="AR110" s="1539"/>
      <c r="AS110" s="1539"/>
    </row>
    <row r="111" spans="1:45" ht="15.75">
      <c r="A111" s="1160"/>
      <c r="B111" s="1153"/>
      <c r="C111" s="1543"/>
      <c r="D111" s="1588"/>
      <c r="E111" s="1588"/>
      <c r="F111" s="1588"/>
      <c r="G111" s="1331"/>
      <c r="H111" s="1501"/>
      <c r="I111" s="1235"/>
      <c r="N111" s="1152"/>
      <c r="O111" s="1152"/>
      <c r="P111" s="1152"/>
      <c r="Q111" s="1539"/>
      <c r="R111" s="1539"/>
      <c r="S111" s="1539"/>
      <c r="T111" s="1539"/>
      <c r="U111" s="1539"/>
      <c r="V111" s="1539"/>
      <c r="W111" s="1539"/>
      <c r="X111" s="1539"/>
      <c r="Y111" s="1539"/>
      <c r="Z111" s="1539"/>
      <c r="AA111" s="1539"/>
      <c r="AB111" s="1539"/>
      <c r="AC111" s="1539"/>
      <c r="AD111" s="1539"/>
      <c r="AE111" s="1539"/>
      <c r="AF111" s="1539"/>
      <c r="AG111" s="1539"/>
      <c r="AH111" s="1539"/>
      <c r="AI111" s="1539"/>
      <c r="AJ111" s="1539"/>
      <c r="AK111" s="1539"/>
      <c r="AL111" s="1539"/>
      <c r="AM111" s="1539"/>
      <c r="AN111" s="1539"/>
      <c r="AO111" s="1539"/>
      <c r="AP111" s="1539"/>
      <c r="AQ111" s="1539"/>
      <c r="AR111" s="1539"/>
      <c r="AS111" s="1539"/>
    </row>
    <row r="112" spans="1:45" ht="15.75">
      <c r="A112" s="1160"/>
      <c r="B112" s="1540"/>
      <c r="C112" s="1543"/>
      <c r="D112" s="1591"/>
      <c r="E112" s="1591"/>
      <c r="F112" s="1591"/>
      <c r="G112" s="1331"/>
      <c r="H112" s="1501"/>
      <c r="I112" s="1235"/>
      <c r="N112" s="1152"/>
      <c r="O112" s="1152"/>
      <c r="P112" s="1152"/>
      <c r="Q112" s="1539"/>
      <c r="R112" s="1539"/>
      <c r="S112" s="1539"/>
      <c r="T112" s="1539"/>
      <c r="U112" s="1539"/>
      <c r="V112" s="1539"/>
      <c r="W112" s="1539"/>
      <c r="X112" s="1539"/>
      <c r="Y112" s="1539"/>
      <c r="Z112" s="1539"/>
      <c r="AA112" s="1539"/>
      <c r="AB112" s="1539"/>
      <c r="AC112" s="1539"/>
      <c r="AD112" s="1539"/>
      <c r="AE112" s="1539"/>
      <c r="AF112" s="1539"/>
      <c r="AG112" s="1539"/>
      <c r="AH112" s="1539"/>
      <c r="AI112" s="1539"/>
      <c r="AJ112" s="1539"/>
      <c r="AK112" s="1539"/>
      <c r="AL112" s="1539"/>
      <c r="AM112" s="1539"/>
      <c r="AN112" s="1539"/>
      <c r="AO112" s="1539"/>
      <c r="AP112" s="1539"/>
      <c r="AQ112" s="1539"/>
      <c r="AR112" s="1539"/>
      <c r="AS112" s="1539"/>
    </row>
    <row r="113" spans="1:45" ht="15.75">
      <c r="A113" s="1539"/>
      <c r="B113" s="1592"/>
      <c r="C113" s="1539"/>
      <c r="D113" s="1582"/>
      <c r="E113" s="1582"/>
      <c r="F113" s="1582"/>
      <c r="G113" s="1582"/>
      <c r="H113" s="1582"/>
      <c r="I113" s="1582"/>
      <c r="N113" s="1152"/>
      <c r="O113" s="1152"/>
      <c r="P113" s="1152"/>
      <c r="Q113" s="1539"/>
      <c r="R113" s="1539"/>
      <c r="S113" s="1539"/>
      <c r="T113" s="1539"/>
      <c r="U113" s="1539"/>
      <c r="V113" s="1539"/>
      <c r="W113" s="1539"/>
      <c r="X113" s="1539"/>
      <c r="Y113" s="1539"/>
      <c r="Z113" s="1539"/>
      <c r="AA113" s="1539"/>
      <c r="AB113" s="1539"/>
      <c r="AC113" s="1539"/>
      <c r="AD113" s="1539"/>
      <c r="AE113" s="1539"/>
      <c r="AF113" s="1539"/>
      <c r="AG113" s="1539"/>
      <c r="AH113" s="1539"/>
      <c r="AI113" s="1539"/>
      <c r="AJ113" s="1539"/>
      <c r="AK113" s="1539"/>
      <c r="AL113" s="1539"/>
      <c r="AM113" s="1539"/>
      <c r="AN113" s="1539"/>
      <c r="AO113" s="1539"/>
      <c r="AP113" s="1539"/>
      <c r="AQ113" s="1539"/>
      <c r="AR113" s="1539"/>
      <c r="AS113" s="1539"/>
    </row>
    <row r="114" spans="1:45" ht="15.75">
      <c r="A114" s="1152"/>
      <c r="B114" s="1152"/>
      <c r="C114" s="1152"/>
      <c r="D114" s="1498"/>
      <c r="E114" s="1498"/>
      <c r="F114" s="1498"/>
      <c r="G114" s="1498"/>
      <c r="H114" s="1498"/>
      <c r="I114" s="1498"/>
      <c r="N114" s="1152"/>
      <c r="O114" s="1152"/>
      <c r="P114" s="1152"/>
      <c r="Q114" s="1539"/>
      <c r="R114" s="1539"/>
      <c r="S114" s="1539"/>
      <c r="T114" s="1539"/>
      <c r="U114" s="1539"/>
      <c r="V114" s="1539"/>
      <c r="W114" s="1539"/>
      <c r="X114" s="1539"/>
      <c r="Y114" s="1539"/>
      <c r="Z114" s="1539"/>
      <c r="AA114" s="1539"/>
      <c r="AB114" s="1539"/>
      <c r="AC114" s="1539"/>
      <c r="AD114" s="1539"/>
      <c r="AE114" s="1539"/>
      <c r="AF114" s="1539"/>
      <c r="AG114" s="1539"/>
      <c r="AH114" s="1539"/>
      <c r="AI114" s="1539"/>
      <c r="AJ114" s="1539"/>
      <c r="AK114" s="1539"/>
      <c r="AL114" s="1539"/>
      <c r="AM114" s="1539"/>
      <c r="AN114" s="1539"/>
      <c r="AO114" s="1539"/>
      <c r="AP114" s="1539"/>
      <c r="AQ114" s="1539"/>
      <c r="AR114" s="1539"/>
      <c r="AS114" s="1539"/>
    </row>
    <row r="115" spans="1:45" ht="15.75">
      <c r="A115" s="1152"/>
      <c r="B115" s="1152"/>
      <c r="C115" s="1152"/>
      <c r="D115" s="1498"/>
      <c r="E115" s="1498"/>
      <c r="F115" s="1498"/>
      <c r="G115" s="1498"/>
      <c r="H115" s="1498"/>
      <c r="I115" s="1498"/>
      <c r="N115" s="1152"/>
      <c r="O115" s="1152"/>
      <c r="P115" s="1152"/>
      <c r="Q115" s="1539"/>
      <c r="R115" s="1539"/>
      <c r="S115" s="1539"/>
      <c r="T115" s="1539"/>
      <c r="U115" s="1539"/>
      <c r="V115" s="1539"/>
      <c r="W115" s="1539"/>
      <c r="X115" s="1539"/>
      <c r="Y115" s="1539"/>
      <c r="Z115" s="1539"/>
      <c r="AA115" s="1539"/>
      <c r="AB115" s="1539"/>
      <c r="AC115" s="1539"/>
      <c r="AD115" s="1539"/>
      <c r="AE115" s="1539"/>
      <c r="AF115" s="1539"/>
      <c r="AG115" s="1539"/>
      <c r="AH115" s="1539"/>
      <c r="AI115" s="1539"/>
      <c r="AJ115" s="1539"/>
      <c r="AK115" s="1539"/>
      <c r="AL115" s="1539"/>
      <c r="AM115" s="1539"/>
      <c r="AN115" s="1539"/>
      <c r="AO115" s="1539"/>
      <c r="AP115" s="1539"/>
      <c r="AQ115" s="1539"/>
      <c r="AR115" s="1539"/>
      <c r="AS115" s="1539"/>
    </row>
    <row r="116" spans="1:45" ht="15.75">
      <c r="A116" s="1152"/>
      <c r="B116" s="1152"/>
      <c r="C116" s="1152"/>
      <c r="D116" s="1498"/>
      <c r="E116" s="1498"/>
      <c r="F116" s="1498"/>
      <c r="G116" s="1498"/>
      <c r="H116" s="1498"/>
      <c r="I116" s="1498"/>
      <c r="N116" s="1152"/>
      <c r="O116" s="1152"/>
      <c r="P116" s="1152"/>
      <c r="Q116" s="1539"/>
      <c r="R116" s="1539"/>
      <c r="S116" s="1539"/>
      <c r="T116" s="1539"/>
      <c r="U116" s="1539"/>
      <c r="V116" s="1539"/>
      <c r="W116" s="1539"/>
      <c r="X116" s="1539"/>
      <c r="Y116" s="1539"/>
      <c r="Z116" s="1539"/>
      <c r="AA116" s="1539"/>
      <c r="AB116" s="1539"/>
      <c r="AC116" s="1539"/>
      <c r="AD116" s="1539"/>
      <c r="AE116" s="1539"/>
      <c r="AF116" s="1539"/>
      <c r="AG116" s="1539"/>
      <c r="AH116" s="1539"/>
      <c r="AI116" s="1539"/>
      <c r="AJ116" s="1539"/>
      <c r="AK116" s="1539"/>
      <c r="AL116" s="1539"/>
      <c r="AM116" s="1539"/>
      <c r="AN116" s="1539"/>
      <c r="AO116" s="1539"/>
      <c r="AP116" s="1539"/>
      <c r="AQ116" s="1539"/>
      <c r="AR116" s="1539"/>
      <c r="AS116" s="1539"/>
    </row>
    <row r="117" spans="1:45" ht="15.75">
      <c r="A117" s="1152"/>
      <c r="B117" s="1152"/>
      <c r="C117" s="1152"/>
      <c r="D117" s="1498"/>
      <c r="E117" s="1498"/>
      <c r="F117" s="1498"/>
      <c r="G117" s="1498"/>
      <c r="H117" s="1498"/>
      <c r="I117" s="1498"/>
      <c r="N117" s="1152"/>
      <c r="O117" s="1152"/>
      <c r="P117" s="1152"/>
      <c r="Q117" s="1539"/>
      <c r="R117" s="1539"/>
      <c r="S117" s="1539"/>
      <c r="T117" s="1539"/>
      <c r="U117" s="1539"/>
      <c r="V117" s="1539"/>
      <c r="W117" s="1539"/>
      <c r="X117" s="1539"/>
      <c r="Y117" s="1539"/>
      <c r="Z117" s="1539"/>
      <c r="AA117" s="1539"/>
      <c r="AB117" s="1539"/>
      <c r="AC117" s="1539"/>
      <c r="AD117" s="1539"/>
      <c r="AE117" s="1539"/>
      <c r="AF117" s="1539"/>
      <c r="AG117" s="1539"/>
      <c r="AH117" s="1539"/>
      <c r="AI117" s="1539"/>
      <c r="AJ117" s="1539"/>
      <c r="AK117" s="1539"/>
      <c r="AL117" s="1539"/>
      <c r="AM117" s="1539"/>
      <c r="AN117" s="1539"/>
      <c r="AO117" s="1539"/>
      <c r="AP117" s="1539"/>
      <c r="AQ117" s="1539"/>
      <c r="AR117" s="1539"/>
      <c r="AS117" s="1539"/>
    </row>
    <row r="118" spans="1:45" ht="15.75">
      <c r="A118" s="1152"/>
      <c r="B118" s="1152"/>
      <c r="C118" s="1152"/>
      <c r="D118" s="1498"/>
      <c r="E118" s="1498"/>
      <c r="F118" s="1498"/>
      <c r="G118" s="1498"/>
      <c r="H118" s="1498"/>
      <c r="I118" s="1498"/>
      <c r="N118" s="1152"/>
      <c r="O118" s="1152"/>
      <c r="P118" s="1152"/>
      <c r="Q118" s="1539"/>
      <c r="R118" s="1539"/>
      <c r="S118" s="1539"/>
      <c r="T118" s="1539"/>
      <c r="U118" s="1539"/>
      <c r="V118" s="1539"/>
      <c r="W118" s="1539"/>
      <c r="X118" s="1539"/>
      <c r="Y118" s="1539"/>
      <c r="Z118" s="1539"/>
      <c r="AA118" s="1539"/>
      <c r="AB118" s="1539"/>
      <c r="AC118" s="1539"/>
      <c r="AD118" s="1539"/>
      <c r="AE118" s="1539"/>
      <c r="AF118" s="1539"/>
      <c r="AG118" s="1539"/>
      <c r="AH118" s="1539"/>
      <c r="AI118" s="1539"/>
      <c r="AJ118" s="1539"/>
      <c r="AK118" s="1539"/>
      <c r="AL118" s="1539"/>
      <c r="AM118" s="1539"/>
      <c r="AN118" s="1539"/>
      <c r="AO118" s="1539"/>
      <c r="AP118" s="1539"/>
      <c r="AQ118" s="1539"/>
      <c r="AR118" s="1539"/>
      <c r="AS118" s="1539"/>
    </row>
    <row r="119" spans="1:45" ht="15.75">
      <c r="A119" s="1152"/>
      <c r="B119" s="1152"/>
      <c r="C119" s="1152"/>
      <c r="D119" s="1498"/>
      <c r="E119" s="1498"/>
      <c r="F119" s="1498"/>
      <c r="G119" s="1498"/>
      <c r="H119" s="1498"/>
      <c r="I119" s="1498"/>
      <c r="N119" s="1152"/>
      <c r="O119" s="1152"/>
      <c r="P119" s="1152"/>
      <c r="Q119" s="1539"/>
      <c r="R119" s="1539"/>
      <c r="S119" s="1539"/>
      <c r="T119" s="1539"/>
      <c r="U119" s="1539"/>
      <c r="V119" s="1539"/>
      <c r="W119" s="1539"/>
      <c r="X119" s="1539"/>
      <c r="Y119" s="1539"/>
      <c r="Z119" s="1539"/>
      <c r="AA119" s="1539"/>
      <c r="AB119" s="1539"/>
      <c r="AC119" s="1539"/>
      <c r="AD119" s="1539"/>
      <c r="AE119" s="1539"/>
      <c r="AF119" s="1539"/>
      <c r="AG119" s="1539"/>
      <c r="AH119" s="1539"/>
      <c r="AI119" s="1539"/>
      <c r="AJ119" s="1539"/>
      <c r="AK119" s="1539"/>
      <c r="AL119" s="1539"/>
      <c r="AM119" s="1539"/>
      <c r="AN119" s="1539"/>
      <c r="AO119" s="1539"/>
      <c r="AP119" s="1539"/>
      <c r="AQ119" s="1539"/>
      <c r="AR119" s="1539"/>
      <c r="AS119" s="1539"/>
    </row>
    <row r="120" spans="1:45" ht="15.75">
      <c r="A120" s="1152"/>
      <c r="B120" s="1152"/>
      <c r="C120" s="1152"/>
      <c r="D120" s="1498"/>
      <c r="E120" s="1498"/>
      <c r="F120" s="1498"/>
      <c r="G120" s="1498"/>
      <c r="H120" s="1498"/>
      <c r="I120" s="1498"/>
      <c r="N120" s="1152"/>
      <c r="O120" s="1152"/>
      <c r="P120" s="1152"/>
      <c r="Q120" s="1539"/>
      <c r="R120" s="1539"/>
      <c r="S120" s="1539"/>
      <c r="T120" s="1539"/>
      <c r="U120" s="1539"/>
      <c r="V120" s="1539"/>
      <c r="W120" s="1539"/>
      <c r="X120" s="1539"/>
      <c r="Y120" s="1539"/>
      <c r="Z120" s="1539"/>
      <c r="AA120" s="1539"/>
      <c r="AB120" s="1539"/>
      <c r="AC120" s="1539"/>
      <c r="AD120" s="1539"/>
      <c r="AE120" s="1539"/>
      <c r="AF120" s="1539"/>
      <c r="AG120" s="1539"/>
      <c r="AH120" s="1539"/>
      <c r="AI120" s="1539"/>
      <c r="AJ120" s="1539"/>
      <c r="AK120" s="1539"/>
      <c r="AL120" s="1539"/>
      <c r="AM120" s="1539"/>
      <c r="AN120" s="1539"/>
      <c r="AO120" s="1539"/>
      <c r="AP120" s="1539"/>
      <c r="AQ120" s="1539"/>
      <c r="AR120" s="1539"/>
      <c r="AS120" s="1539"/>
    </row>
    <row r="121" spans="1:45" ht="15.75">
      <c r="A121" s="1152"/>
      <c r="B121" s="1152"/>
      <c r="C121" s="1152"/>
      <c r="D121" s="1498"/>
      <c r="E121" s="1498"/>
      <c r="F121" s="1498"/>
      <c r="G121" s="1498"/>
      <c r="H121" s="1498"/>
      <c r="I121" s="1123"/>
      <c r="N121" s="1152"/>
      <c r="O121" s="1152"/>
      <c r="P121" s="1152"/>
      <c r="Q121" s="1539"/>
      <c r="R121" s="1539"/>
      <c r="S121" s="1539"/>
      <c r="T121" s="1539"/>
      <c r="U121" s="1539"/>
      <c r="V121" s="1539"/>
      <c r="W121" s="1539"/>
      <c r="X121" s="1539"/>
      <c r="Y121" s="1539"/>
      <c r="Z121" s="1539"/>
      <c r="AA121" s="1539"/>
      <c r="AB121" s="1539"/>
      <c r="AC121" s="1539"/>
      <c r="AD121" s="1539"/>
      <c r="AE121" s="1539"/>
      <c r="AF121" s="1539"/>
      <c r="AG121" s="1539"/>
      <c r="AH121" s="1539"/>
      <c r="AI121" s="1539"/>
      <c r="AJ121" s="1539"/>
      <c r="AK121" s="1539"/>
      <c r="AL121" s="1539"/>
      <c r="AM121" s="1539"/>
      <c r="AN121" s="1539"/>
      <c r="AO121" s="1539"/>
      <c r="AP121" s="1539"/>
      <c r="AQ121" s="1539"/>
      <c r="AR121" s="1539"/>
      <c r="AS121" s="1539"/>
    </row>
    <row r="122" spans="1:45" ht="15.75">
      <c r="A122" s="1152"/>
      <c r="B122" s="1152"/>
      <c r="C122" s="1152"/>
      <c r="D122" s="1498"/>
      <c r="E122" s="1498"/>
      <c r="F122" s="1498"/>
      <c r="G122" s="1498"/>
      <c r="H122" s="1498"/>
      <c r="I122" s="1123"/>
      <c r="N122" s="1152"/>
      <c r="O122" s="1152"/>
      <c r="P122" s="1152"/>
      <c r="Q122" s="1539"/>
      <c r="R122" s="1539"/>
      <c r="S122" s="1539"/>
      <c r="T122" s="1539"/>
      <c r="U122" s="1539"/>
      <c r="V122" s="1539"/>
      <c r="W122" s="1539"/>
      <c r="X122" s="1539"/>
      <c r="Y122" s="1539"/>
      <c r="Z122" s="1539"/>
      <c r="AA122" s="1539"/>
      <c r="AB122" s="1539"/>
      <c r="AC122" s="1539"/>
      <c r="AD122" s="1539"/>
      <c r="AE122" s="1539"/>
      <c r="AF122" s="1539"/>
      <c r="AG122" s="1539"/>
      <c r="AH122" s="1539"/>
      <c r="AI122" s="1539"/>
      <c r="AJ122" s="1539"/>
      <c r="AK122" s="1539"/>
      <c r="AL122" s="1539"/>
      <c r="AM122" s="1539"/>
      <c r="AN122" s="1539"/>
      <c r="AO122" s="1539"/>
      <c r="AP122" s="1539"/>
      <c r="AQ122" s="1539"/>
      <c r="AR122" s="1539"/>
      <c r="AS122" s="1539"/>
    </row>
    <row r="123" spans="1:45" ht="15.75">
      <c r="A123" s="1152"/>
      <c r="B123" s="1152"/>
      <c r="C123" s="1152"/>
      <c r="D123" s="1498"/>
      <c r="E123" s="1498"/>
      <c r="F123" s="1498"/>
      <c r="G123" s="1498"/>
      <c r="H123" s="1498"/>
      <c r="I123" s="1123"/>
      <c r="N123" s="1152"/>
      <c r="O123" s="1152"/>
      <c r="P123" s="1152"/>
      <c r="Q123" s="1539"/>
      <c r="R123" s="1539"/>
      <c r="S123" s="1539"/>
      <c r="T123" s="1539"/>
      <c r="U123" s="1539"/>
      <c r="V123" s="1539"/>
      <c r="W123" s="1539"/>
      <c r="X123" s="1539"/>
      <c r="Y123" s="1539"/>
      <c r="Z123" s="1539"/>
      <c r="AA123" s="1539"/>
      <c r="AB123" s="1539"/>
      <c r="AC123" s="1539"/>
      <c r="AD123" s="1539"/>
      <c r="AE123" s="1539"/>
      <c r="AF123" s="1539"/>
      <c r="AG123" s="1539"/>
      <c r="AH123" s="1539"/>
      <c r="AI123" s="1539"/>
      <c r="AJ123" s="1539"/>
      <c r="AK123" s="1539"/>
      <c r="AL123" s="1539"/>
      <c r="AM123" s="1539"/>
      <c r="AN123" s="1539"/>
      <c r="AO123" s="1539"/>
      <c r="AP123" s="1539"/>
      <c r="AQ123" s="1539"/>
      <c r="AR123" s="1539"/>
      <c r="AS123" s="1539"/>
    </row>
    <row r="124" spans="1:45" ht="15.75">
      <c r="A124" s="1152"/>
      <c r="B124" s="1152"/>
      <c r="C124" s="1152"/>
      <c r="D124" s="1498"/>
      <c r="E124" s="1498"/>
      <c r="F124" s="1498"/>
      <c r="G124" s="1498"/>
      <c r="H124" s="1498"/>
      <c r="I124" s="1123"/>
      <c r="N124" s="1152"/>
      <c r="O124" s="1152"/>
      <c r="P124" s="1152"/>
      <c r="Q124" s="1539"/>
      <c r="R124" s="1539"/>
      <c r="S124" s="1539"/>
      <c r="T124" s="1539"/>
      <c r="U124" s="1539"/>
      <c r="V124" s="1539"/>
      <c r="W124" s="1539"/>
      <c r="X124" s="1539"/>
      <c r="Y124" s="1539"/>
      <c r="Z124" s="1539"/>
      <c r="AA124" s="1539"/>
      <c r="AB124" s="1539"/>
      <c r="AC124" s="1539"/>
      <c r="AD124" s="1539"/>
      <c r="AE124" s="1539"/>
      <c r="AF124" s="1539"/>
      <c r="AG124" s="1539"/>
      <c r="AH124" s="1539"/>
      <c r="AI124" s="1539"/>
      <c r="AJ124" s="1539"/>
      <c r="AK124" s="1539"/>
      <c r="AL124" s="1539"/>
      <c r="AM124" s="1539"/>
      <c r="AN124" s="1539"/>
      <c r="AO124" s="1539"/>
      <c r="AP124" s="1539"/>
      <c r="AQ124" s="1539"/>
      <c r="AR124" s="1539"/>
      <c r="AS124" s="1539"/>
    </row>
    <row r="125" spans="1:45" ht="15.75">
      <c r="A125" s="1152"/>
      <c r="B125" s="1152"/>
      <c r="C125" s="1152"/>
      <c r="D125" s="1498"/>
      <c r="E125" s="1498"/>
      <c r="F125" s="1498"/>
      <c r="G125" s="1498"/>
      <c r="H125" s="1498"/>
      <c r="I125" s="1123"/>
      <c r="N125" s="1152"/>
      <c r="O125" s="1152"/>
      <c r="P125" s="1152"/>
      <c r="Q125" s="1539"/>
      <c r="R125" s="1539"/>
      <c r="S125" s="1539"/>
      <c r="T125" s="1539"/>
      <c r="U125" s="1539"/>
      <c r="V125" s="1539"/>
      <c r="W125" s="1539"/>
      <c r="X125" s="1539"/>
      <c r="Y125" s="1539"/>
      <c r="Z125" s="1539"/>
      <c r="AA125" s="1539"/>
      <c r="AB125" s="1539"/>
      <c r="AC125" s="1539"/>
      <c r="AD125" s="1539"/>
      <c r="AE125" s="1539"/>
      <c r="AF125" s="1539"/>
      <c r="AG125" s="1539"/>
      <c r="AH125" s="1539"/>
      <c r="AI125" s="1539"/>
      <c r="AJ125" s="1539"/>
      <c r="AK125" s="1539"/>
      <c r="AL125" s="1539"/>
      <c r="AM125" s="1539"/>
      <c r="AN125" s="1539"/>
      <c r="AO125" s="1539"/>
      <c r="AP125" s="1539"/>
      <c r="AQ125" s="1539"/>
      <c r="AR125" s="1539"/>
      <c r="AS125" s="1539"/>
    </row>
    <row r="126" spans="1:45" ht="15.75">
      <c r="A126" s="1152"/>
      <c r="B126" s="1152"/>
      <c r="C126" s="1152"/>
      <c r="D126" s="1498"/>
      <c r="E126" s="1498"/>
      <c r="F126" s="1498"/>
      <c r="G126" s="1498"/>
      <c r="H126" s="1498"/>
      <c r="I126" s="1123"/>
      <c r="N126" s="1152"/>
      <c r="O126" s="1152"/>
      <c r="P126" s="1152"/>
      <c r="Q126" s="1539"/>
      <c r="R126" s="1539"/>
      <c r="S126" s="1539"/>
      <c r="T126" s="1539"/>
      <c r="U126" s="1539"/>
      <c r="V126" s="1539"/>
      <c r="W126" s="1539"/>
      <c r="X126" s="1539"/>
      <c r="Y126" s="1539"/>
      <c r="Z126" s="1539"/>
      <c r="AA126" s="1539"/>
      <c r="AB126" s="1539"/>
      <c r="AC126" s="1539"/>
      <c r="AD126" s="1539"/>
      <c r="AE126" s="1539"/>
      <c r="AF126" s="1539"/>
      <c r="AG126" s="1539"/>
      <c r="AH126" s="1539"/>
      <c r="AI126" s="1539"/>
      <c r="AJ126" s="1539"/>
      <c r="AK126" s="1539"/>
      <c r="AL126" s="1539"/>
      <c r="AM126" s="1539"/>
      <c r="AN126" s="1539"/>
      <c r="AO126" s="1539"/>
      <c r="AP126" s="1539"/>
      <c r="AQ126" s="1539"/>
      <c r="AR126" s="1539"/>
      <c r="AS126" s="1539"/>
    </row>
    <row r="127" spans="1:45" ht="15.75">
      <c r="A127" s="1152"/>
      <c r="B127" s="1152"/>
      <c r="C127" s="1152"/>
      <c r="D127" s="1498"/>
      <c r="E127" s="1498"/>
      <c r="F127" s="1498"/>
      <c r="G127" s="1498"/>
      <c r="H127" s="1498"/>
      <c r="I127" s="1123"/>
      <c r="N127" s="1152"/>
      <c r="O127" s="1152"/>
      <c r="P127" s="1152"/>
      <c r="Q127" s="1539"/>
      <c r="R127" s="1539"/>
      <c r="S127" s="1539"/>
      <c r="T127" s="1539"/>
      <c r="U127" s="1539"/>
      <c r="V127" s="1539"/>
      <c r="W127" s="1539"/>
      <c r="X127" s="1539"/>
      <c r="Y127" s="1539"/>
      <c r="Z127" s="1539"/>
      <c r="AA127" s="1539"/>
      <c r="AB127" s="1539"/>
      <c r="AC127" s="1539"/>
      <c r="AD127" s="1539"/>
      <c r="AE127" s="1539"/>
      <c r="AF127" s="1539"/>
      <c r="AG127" s="1539"/>
      <c r="AH127" s="1539"/>
      <c r="AI127" s="1539"/>
      <c r="AJ127" s="1539"/>
      <c r="AK127" s="1539"/>
      <c r="AL127" s="1539"/>
      <c r="AM127" s="1539"/>
      <c r="AN127" s="1539"/>
      <c r="AO127" s="1539"/>
      <c r="AP127" s="1539"/>
      <c r="AQ127" s="1539"/>
      <c r="AR127" s="1539"/>
      <c r="AS127" s="1539"/>
    </row>
    <row r="128" spans="1:45" ht="15.75">
      <c r="A128" s="1152"/>
      <c r="B128" s="1152"/>
      <c r="C128" s="1152"/>
      <c r="D128" s="1498"/>
      <c r="E128" s="1498"/>
      <c r="F128" s="1498"/>
      <c r="G128" s="1498"/>
      <c r="H128" s="1498"/>
      <c r="I128" s="1123"/>
      <c r="N128" s="1152"/>
      <c r="O128" s="1152"/>
      <c r="P128" s="1152"/>
      <c r="Q128" s="1539"/>
      <c r="R128" s="1539"/>
      <c r="S128" s="1539"/>
      <c r="T128" s="1539"/>
      <c r="U128" s="1539"/>
      <c r="V128" s="1539"/>
      <c r="W128" s="1539"/>
      <c r="X128" s="1539"/>
      <c r="Y128" s="1539"/>
      <c r="Z128" s="1539"/>
      <c r="AA128" s="1539"/>
      <c r="AB128" s="1539"/>
      <c r="AC128" s="1539"/>
      <c r="AD128" s="1539"/>
      <c r="AE128" s="1539"/>
      <c r="AF128" s="1539"/>
      <c r="AG128" s="1539"/>
      <c r="AH128" s="1539"/>
      <c r="AI128" s="1539"/>
      <c r="AJ128" s="1539"/>
      <c r="AK128" s="1539"/>
      <c r="AL128" s="1539"/>
      <c r="AM128" s="1539"/>
      <c r="AN128" s="1539"/>
      <c r="AO128" s="1539"/>
      <c r="AP128" s="1539"/>
      <c r="AQ128" s="1539"/>
      <c r="AR128" s="1539"/>
      <c r="AS128" s="1539"/>
    </row>
    <row r="129" spans="1:45" ht="15.75">
      <c r="A129" s="1152"/>
      <c r="B129" s="1152"/>
      <c r="C129" s="1152"/>
      <c r="D129" s="1498"/>
      <c r="E129" s="1498"/>
      <c r="F129" s="1498"/>
      <c r="G129" s="1498"/>
      <c r="H129" s="1498"/>
      <c r="I129" s="1123"/>
      <c r="N129" s="1152"/>
      <c r="O129" s="1152"/>
      <c r="P129" s="1152"/>
      <c r="Q129" s="1539"/>
      <c r="R129" s="1539"/>
      <c r="S129" s="1539"/>
      <c r="T129" s="1539"/>
      <c r="U129" s="1539"/>
      <c r="V129" s="1539"/>
      <c r="W129" s="1539"/>
      <c r="X129" s="1539"/>
      <c r="Y129" s="1539"/>
      <c r="Z129" s="1539"/>
      <c r="AA129" s="1539"/>
      <c r="AB129" s="1539"/>
      <c r="AC129" s="1539"/>
      <c r="AD129" s="1539"/>
      <c r="AE129" s="1539"/>
      <c r="AF129" s="1539"/>
      <c r="AG129" s="1539"/>
      <c r="AH129" s="1539"/>
      <c r="AI129" s="1539"/>
      <c r="AJ129" s="1539"/>
      <c r="AK129" s="1539"/>
      <c r="AL129" s="1539"/>
      <c r="AM129" s="1539"/>
      <c r="AN129" s="1539"/>
      <c r="AO129" s="1539"/>
      <c r="AP129" s="1539"/>
      <c r="AQ129" s="1539"/>
      <c r="AR129" s="1539"/>
      <c r="AS129" s="1539"/>
    </row>
    <row r="130" spans="1:45" ht="15.75">
      <c r="A130" s="1152"/>
      <c r="B130" s="1152"/>
      <c r="C130" s="1152"/>
      <c r="D130" s="1498"/>
      <c r="E130" s="1498"/>
      <c r="F130" s="1498"/>
      <c r="G130" s="1498"/>
      <c r="H130" s="1498"/>
      <c r="I130" s="1123"/>
      <c r="N130" s="1152"/>
      <c r="O130" s="1152"/>
      <c r="P130" s="1152"/>
      <c r="Q130" s="1539"/>
      <c r="R130" s="1539"/>
      <c r="S130" s="1539"/>
      <c r="T130" s="1539"/>
      <c r="U130" s="1539"/>
      <c r="V130" s="1539"/>
      <c r="W130" s="1539"/>
      <c r="X130" s="1539"/>
      <c r="Y130" s="1539"/>
      <c r="Z130" s="1539"/>
      <c r="AA130" s="1539"/>
      <c r="AB130" s="1539"/>
      <c r="AC130" s="1539"/>
      <c r="AD130" s="1539"/>
      <c r="AE130" s="1539"/>
      <c r="AF130" s="1539"/>
      <c r="AG130" s="1539"/>
      <c r="AH130" s="1539"/>
      <c r="AI130" s="1539"/>
      <c r="AJ130" s="1539"/>
      <c r="AK130" s="1539"/>
      <c r="AL130" s="1539"/>
      <c r="AM130" s="1539"/>
      <c r="AN130" s="1539"/>
      <c r="AO130" s="1539"/>
      <c r="AP130" s="1539"/>
      <c r="AQ130" s="1539"/>
      <c r="AR130" s="1539"/>
      <c r="AS130" s="1539"/>
    </row>
    <row r="131" spans="1:45" ht="15.75">
      <c r="A131" s="1152"/>
      <c r="B131" s="1152"/>
      <c r="C131" s="1152"/>
      <c r="D131" s="1498"/>
      <c r="E131" s="1498"/>
      <c r="F131" s="1498"/>
      <c r="G131" s="1498"/>
      <c r="H131" s="1498"/>
      <c r="I131" s="1123"/>
      <c r="N131" s="1152"/>
      <c r="O131" s="1152"/>
      <c r="P131" s="1152"/>
      <c r="Q131" s="1539"/>
      <c r="R131" s="1539"/>
      <c r="S131" s="1539"/>
      <c r="T131" s="1539"/>
      <c r="U131" s="1539"/>
      <c r="V131" s="1539"/>
      <c r="W131" s="1539"/>
      <c r="X131" s="1539"/>
      <c r="Y131" s="1539"/>
      <c r="Z131" s="1539"/>
      <c r="AA131" s="1539"/>
      <c r="AB131" s="1539"/>
      <c r="AC131" s="1539"/>
      <c r="AD131" s="1539"/>
      <c r="AE131" s="1539"/>
      <c r="AF131" s="1539"/>
      <c r="AG131" s="1539"/>
      <c r="AH131" s="1539"/>
      <c r="AI131" s="1539"/>
      <c r="AJ131" s="1539"/>
      <c r="AK131" s="1539"/>
      <c r="AL131" s="1539"/>
      <c r="AM131" s="1539"/>
      <c r="AN131" s="1539"/>
      <c r="AO131" s="1539"/>
      <c r="AP131" s="1539"/>
      <c r="AQ131" s="1539"/>
      <c r="AR131" s="1539"/>
      <c r="AS131" s="1539"/>
    </row>
    <row r="132" spans="1:45" ht="15.75">
      <c r="A132" s="1152"/>
      <c r="B132" s="1152"/>
      <c r="C132" s="1152"/>
      <c r="D132" s="1498"/>
      <c r="E132" s="1498"/>
      <c r="F132" s="1498"/>
      <c r="G132" s="1498"/>
      <c r="H132" s="1498"/>
      <c r="I132" s="1123"/>
      <c r="N132" s="1152"/>
      <c r="O132" s="1152"/>
      <c r="P132" s="1152"/>
      <c r="Q132" s="1539"/>
      <c r="R132" s="1539"/>
      <c r="S132" s="1539"/>
      <c r="T132" s="1539"/>
      <c r="U132" s="1539"/>
      <c r="V132" s="1539"/>
      <c r="W132" s="1539"/>
      <c r="X132" s="1539"/>
      <c r="Y132" s="1539"/>
      <c r="Z132" s="1539"/>
      <c r="AA132" s="1539"/>
      <c r="AB132" s="1539"/>
      <c r="AC132" s="1539"/>
      <c r="AD132" s="1539"/>
      <c r="AE132" s="1539"/>
      <c r="AF132" s="1539"/>
      <c r="AG132" s="1539"/>
      <c r="AH132" s="1539"/>
      <c r="AI132" s="1539"/>
      <c r="AJ132" s="1539"/>
      <c r="AK132" s="1539"/>
      <c r="AL132" s="1539"/>
      <c r="AM132" s="1539"/>
      <c r="AN132" s="1539"/>
      <c r="AO132" s="1539"/>
      <c r="AP132" s="1539"/>
      <c r="AQ132" s="1539"/>
      <c r="AR132" s="1539"/>
      <c r="AS132" s="1539"/>
    </row>
    <row r="133" spans="1:45" ht="15.75">
      <c r="A133" s="1152"/>
      <c r="B133" s="1152"/>
      <c r="C133" s="1152"/>
      <c r="D133" s="1498"/>
      <c r="E133" s="1498"/>
      <c r="F133" s="1498"/>
      <c r="G133" s="1498"/>
      <c r="H133" s="1498"/>
      <c r="I133" s="1123"/>
      <c r="N133" s="1152"/>
      <c r="O133" s="1152"/>
      <c r="P133" s="1152"/>
      <c r="Q133" s="1539"/>
      <c r="R133" s="1539"/>
      <c r="S133" s="1539"/>
      <c r="T133" s="1539"/>
      <c r="U133" s="1539"/>
      <c r="V133" s="1539"/>
      <c r="W133" s="1539"/>
      <c r="X133" s="1539"/>
      <c r="Y133" s="1539"/>
      <c r="Z133" s="1539"/>
      <c r="AA133" s="1539"/>
      <c r="AB133" s="1539"/>
      <c r="AC133" s="1539"/>
      <c r="AD133" s="1539"/>
      <c r="AE133" s="1539"/>
      <c r="AF133" s="1539"/>
      <c r="AG133" s="1539"/>
      <c r="AH133" s="1539"/>
      <c r="AI133" s="1539"/>
      <c r="AJ133" s="1539"/>
      <c r="AK133" s="1539"/>
      <c r="AL133" s="1539"/>
      <c r="AM133" s="1539"/>
      <c r="AN133" s="1539"/>
      <c r="AO133" s="1539"/>
      <c r="AP133" s="1539"/>
      <c r="AQ133" s="1539"/>
      <c r="AR133" s="1539"/>
      <c r="AS133" s="1539"/>
    </row>
    <row r="134" spans="1:45" ht="15.75">
      <c r="A134" s="1152"/>
      <c r="B134" s="1152"/>
      <c r="C134" s="1152"/>
      <c r="D134" s="1498"/>
      <c r="E134" s="1498"/>
      <c r="F134" s="1498"/>
      <c r="G134" s="1498"/>
      <c r="H134" s="1498"/>
      <c r="I134" s="1123"/>
      <c r="N134" s="1152"/>
      <c r="O134" s="1152"/>
      <c r="P134" s="1152"/>
      <c r="Q134" s="1539"/>
      <c r="R134" s="1539"/>
      <c r="S134" s="1539"/>
      <c r="T134" s="1539"/>
      <c r="U134" s="1539"/>
      <c r="V134" s="1539"/>
      <c r="W134" s="1539"/>
      <c r="X134" s="1539"/>
      <c r="Y134" s="1539"/>
      <c r="Z134" s="1539"/>
      <c r="AA134" s="1539"/>
      <c r="AB134" s="1539"/>
      <c r="AC134" s="1539"/>
      <c r="AD134" s="1539"/>
      <c r="AE134" s="1539"/>
      <c r="AF134" s="1539"/>
      <c r="AG134" s="1539"/>
      <c r="AH134" s="1539"/>
      <c r="AI134" s="1539"/>
      <c r="AJ134" s="1539"/>
      <c r="AK134" s="1539"/>
      <c r="AL134" s="1539"/>
      <c r="AM134" s="1539"/>
      <c r="AN134" s="1539"/>
      <c r="AO134" s="1539"/>
      <c r="AP134" s="1539"/>
      <c r="AQ134" s="1539"/>
      <c r="AR134" s="1539"/>
      <c r="AS134" s="1539"/>
    </row>
    <row r="135" spans="1:45" ht="15.75">
      <c r="A135" s="1152"/>
      <c r="B135" s="1152"/>
      <c r="C135" s="1152"/>
      <c r="D135" s="1498"/>
      <c r="E135" s="1498"/>
      <c r="F135" s="1498"/>
      <c r="G135" s="1498"/>
      <c r="H135" s="1498"/>
      <c r="I135" s="1123"/>
      <c r="N135" s="1152"/>
      <c r="O135" s="1152"/>
      <c r="P135" s="1152"/>
      <c r="Q135" s="1539"/>
      <c r="R135" s="1539"/>
      <c r="S135" s="1539"/>
      <c r="T135" s="1539"/>
      <c r="U135" s="1539"/>
      <c r="V135" s="1539"/>
      <c r="W135" s="1539"/>
      <c r="X135" s="1539"/>
      <c r="Y135" s="1539"/>
      <c r="Z135" s="1539"/>
      <c r="AA135" s="1539"/>
      <c r="AB135" s="1539"/>
      <c r="AC135" s="1539"/>
      <c r="AD135" s="1539"/>
      <c r="AE135" s="1539"/>
      <c r="AF135" s="1539"/>
      <c r="AG135" s="1539"/>
      <c r="AH135" s="1539"/>
      <c r="AI135" s="1539"/>
      <c r="AJ135" s="1539"/>
      <c r="AK135" s="1539"/>
      <c r="AL135" s="1539"/>
      <c r="AM135" s="1539"/>
      <c r="AN135" s="1539"/>
      <c r="AO135" s="1539"/>
      <c r="AP135" s="1539"/>
      <c r="AQ135" s="1539"/>
      <c r="AR135" s="1539"/>
      <c r="AS135" s="1539"/>
    </row>
    <row r="136" spans="1:45" ht="15.75">
      <c r="A136" s="1152"/>
      <c r="B136" s="1152"/>
      <c r="C136" s="1152"/>
      <c r="D136" s="1498"/>
      <c r="E136" s="1498"/>
      <c r="F136" s="1498"/>
      <c r="G136" s="1498"/>
      <c r="H136" s="1498"/>
      <c r="I136" s="1123"/>
      <c r="N136" s="1152"/>
      <c r="O136" s="1152"/>
      <c r="P136" s="1152"/>
      <c r="Q136" s="1539"/>
      <c r="R136" s="1539"/>
      <c r="S136" s="1539"/>
      <c r="T136" s="1539"/>
      <c r="U136" s="1539"/>
      <c r="V136" s="1539"/>
      <c r="W136" s="1539"/>
      <c r="X136" s="1539"/>
      <c r="Y136" s="1539"/>
      <c r="Z136" s="1539"/>
      <c r="AA136" s="1539"/>
      <c r="AB136" s="1539"/>
      <c r="AC136" s="1539"/>
      <c r="AD136" s="1539"/>
      <c r="AE136" s="1539"/>
      <c r="AF136" s="1539"/>
      <c r="AG136" s="1539"/>
      <c r="AH136" s="1539"/>
      <c r="AI136" s="1539"/>
      <c r="AJ136" s="1539"/>
      <c r="AK136" s="1539"/>
      <c r="AL136" s="1539"/>
      <c r="AM136" s="1539"/>
      <c r="AN136" s="1539"/>
      <c r="AO136" s="1539"/>
      <c r="AP136" s="1539"/>
      <c r="AQ136" s="1539"/>
      <c r="AR136" s="1539"/>
      <c r="AS136" s="1539"/>
    </row>
    <row r="137" spans="1:45" ht="15.75">
      <c r="A137" s="1152"/>
      <c r="B137" s="1152"/>
      <c r="C137" s="1152"/>
      <c r="D137" s="1498"/>
      <c r="E137" s="1498"/>
      <c r="F137" s="1498"/>
      <c r="G137" s="1498"/>
      <c r="H137" s="1498"/>
      <c r="I137" s="1123"/>
      <c r="N137" s="1152"/>
      <c r="O137" s="1152"/>
      <c r="P137" s="1152"/>
      <c r="Q137" s="1539"/>
      <c r="R137" s="1539"/>
      <c r="S137" s="1539"/>
      <c r="T137" s="1539"/>
      <c r="U137" s="1539"/>
      <c r="V137" s="1539"/>
      <c r="W137" s="1539"/>
      <c r="X137" s="1539"/>
      <c r="Y137" s="1539"/>
      <c r="Z137" s="1539"/>
      <c r="AA137" s="1539"/>
      <c r="AB137" s="1539"/>
      <c r="AC137" s="1539"/>
      <c r="AD137" s="1539"/>
      <c r="AE137" s="1539"/>
      <c r="AF137" s="1539"/>
      <c r="AG137" s="1539"/>
      <c r="AH137" s="1539"/>
      <c r="AI137" s="1539"/>
      <c r="AJ137" s="1539"/>
      <c r="AK137" s="1539"/>
      <c r="AL137" s="1539"/>
      <c r="AM137" s="1539"/>
      <c r="AN137" s="1539"/>
      <c r="AO137" s="1539"/>
      <c r="AP137" s="1539"/>
      <c r="AQ137" s="1539"/>
      <c r="AR137" s="1539"/>
      <c r="AS137" s="1539"/>
    </row>
    <row r="138" spans="1:45" ht="15.75">
      <c r="A138" s="1152"/>
      <c r="B138" s="1152"/>
      <c r="C138" s="1152"/>
      <c r="D138" s="1498"/>
      <c r="E138" s="1498"/>
      <c r="F138" s="1498"/>
      <c r="G138" s="1498"/>
      <c r="H138" s="1498"/>
      <c r="I138" s="1123"/>
      <c r="N138" s="1152"/>
      <c r="O138" s="1152"/>
      <c r="P138" s="1152"/>
      <c r="Q138" s="1539"/>
      <c r="R138" s="1539"/>
      <c r="S138" s="1539"/>
      <c r="T138" s="1539"/>
      <c r="U138" s="1539"/>
      <c r="V138" s="1539"/>
      <c r="W138" s="1539"/>
      <c r="X138" s="1539"/>
      <c r="Y138" s="1539"/>
      <c r="Z138" s="1539"/>
      <c r="AA138" s="1539"/>
      <c r="AB138" s="1539"/>
      <c r="AC138" s="1539"/>
      <c r="AD138" s="1539"/>
      <c r="AE138" s="1539"/>
      <c r="AF138" s="1539"/>
      <c r="AG138" s="1539"/>
      <c r="AH138" s="1539"/>
      <c r="AI138" s="1539"/>
      <c r="AJ138" s="1539"/>
      <c r="AK138" s="1539"/>
      <c r="AL138" s="1539"/>
      <c r="AM138" s="1539"/>
      <c r="AN138" s="1539"/>
      <c r="AO138" s="1539"/>
      <c r="AP138" s="1539"/>
      <c r="AQ138" s="1539"/>
      <c r="AR138" s="1539"/>
      <c r="AS138" s="1539"/>
    </row>
    <row r="139" spans="1:45" ht="15.75">
      <c r="A139" s="1152"/>
      <c r="B139" s="1152"/>
      <c r="C139" s="1152"/>
      <c r="D139" s="1498"/>
      <c r="E139" s="1498"/>
      <c r="F139" s="1498"/>
      <c r="G139" s="1498"/>
      <c r="H139" s="1498"/>
      <c r="I139" s="1123"/>
      <c r="N139" s="1152"/>
      <c r="O139" s="1152"/>
      <c r="P139" s="1152"/>
      <c r="Q139" s="1539"/>
      <c r="R139" s="1539"/>
      <c r="S139" s="1539"/>
      <c r="T139" s="1539"/>
      <c r="U139" s="1539"/>
      <c r="V139" s="1539"/>
      <c r="W139" s="1539"/>
      <c r="X139" s="1539"/>
      <c r="Y139" s="1539"/>
      <c r="Z139" s="1539"/>
      <c r="AA139" s="1539"/>
      <c r="AB139" s="1539"/>
      <c r="AC139" s="1539"/>
      <c r="AD139" s="1539"/>
      <c r="AE139" s="1539"/>
      <c r="AF139" s="1539"/>
      <c r="AG139" s="1539"/>
      <c r="AH139" s="1539"/>
      <c r="AI139" s="1539"/>
      <c r="AJ139" s="1539"/>
      <c r="AK139" s="1539"/>
      <c r="AL139" s="1539"/>
      <c r="AM139" s="1539"/>
      <c r="AN139" s="1539"/>
      <c r="AO139" s="1539"/>
      <c r="AP139" s="1539"/>
      <c r="AQ139" s="1539"/>
      <c r="AR139" s="1539"/>
      <c r="AS139" s="1539"/>
    </row>
    <row r="140" spans="1:45" ht="15.75">
      <c r="A140" s="1152"/>
      <c r="B140" s="1152"/>
      <c r="C140" s="1152"/>
      <c r="D140" s="1498"/>
      <c r="E140" s="1498"/>
      <c r="F140" s="1498"/>
      <c r="G140" s="1498"/>
      <c r="H140" s="1498"/>
      <c r="I140" s="1123"/>
      <c r="N140" s="1152"/>
      <c r="O140" s="1152"/>
      <c r="P140" s="1152"/>
      <c r="Q140" s="1539"/>
      <c r="R140" s="1539"/>
      <c r="S140" s="1539"/>
      <c r="T140" s="1539"/>
      <c r="U140" s="1539"/>
      <c r="V140" s="1539"/>
      <c r="W140" s="1539"/>
      <c r="X140" s="1539"/>
      <c r="Y140" s="1539"/>
      <c r="Z140" s="1539"/>
      <c r="AA140" s="1539"/>
      <c r="AB140" s="1539"/>
      <c r="AC140" s="1539"/>
      <c r="AD140" s="1539"/>
      <c r="AE140" s="1539"/>
      <c r="AF140" s="1539"/>
      <c r="AG140" s="1539"/>
      <c r="AH140" s="1539"/>
      <c r="AI140" s="1539"/>
      <c r="AJ140" s="1539"/>
      <c r="AK140" s="1539"/>
      <c r="AL140" s="1539"/>
      <c r="AM140" s="1539"/>
      <c r="AN140" s="1539"/>
      <c r="AO140" s="1539"/>
      <c r="AP140" s="1539"/>
      <c r="AQ140" s="1539"/>
      <c r="AR140" s="1539"/>
      <c r="AS140" s="1539"/>
    </row>
    <row r="141" spans="1:45" ht="15.75">
      <c r="A141" s="1152"/>
      <c r="B141" s="1152"/>
      <c r="C141" s="1152"/>
      <c r="D141" s="1498"/>
      <c r="E141" s="1498"/>
      <c r="F141" s="1498"/>
      <c r="G141" s="1498"/>
      <c r="H141" s="1498"/>
      <c r="I141" s="1123"/>
      <c r="N141" s="1152"/>
      <c r="O141" s="1152"/>
      <c r="P141" s="1152"/>
      <c r="Q141" s="1539"/>
      <c r="R141" s="1539"/>
      <c r="S141" s="1539"/>
      <c r="T141" s="1539"/>
      <c r="U141" s="1539"/>
      <c r="V141" s="1539"/>
      <c r="W141" s="1539"/>
      <c r="X141" s="1539"/>
      <c r="Y141" s="1539"/>
      <c r="Z141" s="1539"/>
      <c r="AA141" s="1539"/>
      <c r="AB141" s="1539"/>
      <c r="AC141" s="1539"/>
      <c r="AD141" s="1539"/>
      <c r="AE141" s="1539"/>
      <c r="AF141" s="1539"/>
      <c r="AG141" s="1539"/>
      <c r="AH141" s="1539"/>
      <c r="AI141" s="1539"/>
      <c r="AJ141" s="1539"/>
      <c r="AK141" s="1539"/>
      <c r="AL141" s="1539"/>
      <c r="AM141" s="1539"/>
      <c r="AN141" s="1539"/>
      <c r="AO141" s="1539"/>
      <c r="AP141" s="1539"/>
      <c r="AQ141" s="1539"/>
      <c r="AR141" s="1539"/>
      <c r="AS141" s="1539"/>
    </row>
    <row r="142" spans="1:45" ht="15.75">
      <c r="A142" s="1152"/>
      <c r="B142" s="1152"/>
      <c r="C142" s="1152"/>
      <c r="D142" s="1498"/>
      <c r="E142" s="1498"/>
      <c r="F142" s="1498"/>
      <c r="G142" s="1498"/>
      <c r="H142" s="1498"/>
      <c r="I142" s="1123"/>
      <c r="N142" s="1152"/>
      <c r="O142" s="1152"/>
      <c r="P142" s="1152"/>
      <c r="Q142" s="1539"/>
      <c r="R142" s="1539"/>
      <c r="S142" s="1539"/>
      <c r="T142" s="1539"/>
      <c r="U142" s="1539"/>
      <c r="V142" s="1539"/>
      <c r="W142" s="1539"/>
      <c r="X142" s="1539"/>
      <c r="Y142" s="1539"/>
      <c r="Z142" s="1539"/>
      <c r="AA142" s="1539"/>
      <c r="AB142" s="1539"/>
      <c r="AC142" s="1539"/>
      <c r="AD142" s="1539"/>
      <c r="AE142" s="1539"/>
      <c r="AF142" s="1539"/>
      <c r="AG142" s="1539"/>
      <c r="AH142" s="1539"/>
      <c r="AI142" s="1539"/>
      <c r="AJ142" s="1539"/>
      <c r="AK142" s="1539"/>
      <c r="AL142" s="1539"/>
      <c r="AM142" s="1539"/>
      <c r="AN142" s="1539"/>
      <c r="AO142" s="1539"/>
      <c r="AP142" s="1539"/>
      <c r="AQ142" s="1539"/>
      <c r="AR142" s="1539"/>
      <c r="AS142" s="1539"/>
    </row>
    <row r="143" spans="1:45" ht="15.75">
      <c r="A143" s="1152"/>
      <c r="B143" s="1152"/>
      <c r="C143" s="1152"/>
      <c r="D143" s="1498"/>
      <c r="E143" s="1498"/>
      <c r="F143" s="1498"/>
      <c r="G143" s="1498"/>
      <c r="H143" s="1498"/>
      <c r="I143" s="1123"/>
      <c r="N143" s="1152"/>
      <c r="O143" s="1152"/>
      <c r="P143" s="1152"/>
      <c r="Q143" s="1539"/>
      <c r="R143" s="1539"/>
      <c r="S143" s="1539"/>
      <c r="T143" s="1539"/>
      <c r="U143" s="1539"/>
      <c r="V143" s="1539"/>
      <c r="W143" s="1539"/>
      <c r="X143" s="1539"/>
      <c r="Y143" s="1539"/>
      <c r="Z143" s="1539"/>
      <c r="AA143" s="1539"/>
      <c r="AB143" s="1539"/>
      <c r="AC143" s="1539"/>
      <c r="AD143" s="1539"/>
      <c r="AE143" s="1539"/>
      <c r="AF143" s="1539"/>
      <c r="AG143" s="1539"/>
      <c r="AH143" s="1539"/>
      <c r="AI143" s="1539"/>
      <c r="AJ143" s="1539"/>
      <c r="AK143" s="1539"/>
      <c r="AL143" s="1539"/>
      <c r="AM143" s="1539"/>
      <c r="AN143" s="1539"/>
      <c r="AO143" s="1539"/>
      <c r="AP143" s="1539"/>
      <c r="AQ143" s="1539"/>
      <c r="AR143" s="1539"/>
      <c r="AS143" s="1539"/>
    </row>
    <row r="144" spans="1:45" ht="15.75">
      <c r="A144" s="1152"/>
      <c r="B144" s="1152"/>
      <c r="C144" s="1152"/>
      <c r="D144" s="1498"/>
      <c r="E144" s="1498"/>
      <c r="F144" s="1498"/>
      <c r="G144" s="1498"/>
      <c r="H144" s="1498"/>
      <c r="I144" s="1123"/>
      <c r="N144" s="1152"/>
      <c r="O144" s="1152"/>
      <c r="P144" s="1152"/>
      <c r="Q144" s="1539"/>
      <c r="R144" s="1539"/>
      <c r="S144" s="1539"/>
      <c r="T144" s="1539"/>
      <c r="U144" s="1539"/>
      <c r="V144" s="1539"/>
      <c r="W144" s="1539"/>
      <c r="X144" s="1539"/>
      <c r="Y144" s="1539"/>
      <c r="Z144" s="1539"/>
      <c r="AA144" s="1539"/>
      <c r="AB144" s="1539"/>
      <c r="AC144" s="1539"/>
      <c r="AD144" s="1539"/>
      <c r="AE144" s="1539"/>
      <c r="AF144" s="1539"/>
      <c r="AG144" s="1539"/>
      <c r="AH144" s="1539"/>
      <c r="AI144" s="1539"/>
      <c r="AJ144" s="1539"/>
      <c r="AK144" s="1539"/>
      <c r="AL144" s="1539"/>
      <c r="AM144" s="1539"/>
      <c r="AN144" s="1539"/>
      <c r="AO144" s="1539"/>
      <c r="AP144" s="1539"/>
      <c r="AQ144" s="1539"/>
      <c r="AR144" s="1539"/>
      <c r="AS144" s="1539"/>
    </row>
    <row r="145" spans="1:45" ht="15.75">
      <c r="A145" s="1152"/>
      <c r="B145" s="1152"/>
      <c r="C145" s="1152"/>
      <c r="D145" s="1498"/>
      <c r="E145" s="1498"/>
      <c r="F145" s="1498"/>
      <c r="G145" s="1498"/>
      <c r="H145" s="1498"/>
      <c r="I145" s="1123"/>
      <c r="N145" s="1152"/>
      <c r="O145" s="1152"/>
      <c r="P145" s="1152"/>
      <c r="Q145" s="1539"/>
      <c r="R145" s="1539"/>
      <c r="S145" s="1539"/>
      <c r="T145" s="1539"/>
      <c r="U145" s="1539"/>
      <c r="V145" s="1539"/>
      <c r="W145" s="1539"/>
      <c r="X145" s="1539"/>
      <c r="Y145" s="1539"/>
      <c r="Z145" s="1539"/>
      <c r="AA145" s="1539"/>
      <c r="AB145" s="1539"/>
      <c r="AC145" s="1539"/>
      <c r="AD145" s="1539"/>
      <c r="AE145" s="1539"/>
      <c r="AF145" s="1539"/>
      <c r="AG145" s="1539"/>
      <c r="AH145" s="1539"/>
      <c r="AI145" s="1539"/>
      <c r="AJ145" s="1539"/>
      <c r="AK145" s="1539"/>
      <c r="AL145" s="1539"/>
      <c r="AM145" s="1539"/>
      <c r="AN145" s="1539"/>
      <c r="AO145" s="1539"/>
      <c r="AP145" s="1539"/>
      <c r="AQ145" s="1539"/>
      <c r="AR145" s="1539"/>
      <c r="AS145" s="1539"/>
    </row>
    <row r="146" spans="1:45" ht="15.75">
      <c r="A146" s="1152"/>
      <c r="B146" s="1152"/>
      <c r="C146" s="1152"/>
      <c r="D146" s="1498"/>
      <c r="E146" s="1498"/>
      <c r="F146" s="1498"/>
      <c r="G146" s="1498"/>
      <c r="H146" s="1498"/>
      <c r="I146" s="1123"/>
      <c r="N146" s="1152"/>
      <c r="O146" s="1152"/>
      <c r="P146" s="1152"/>
      <c r="Q146" s="1539"/>
      <c r="R146" s="1539"/>
      <c r="S146" s="1539"/>
      <c r="T146" s="1539"/>
      <c r="U146" s="1539"/>
      <c r="V146" s="1539"/>
      <c r="W146" s="1539"/>
      <c r="X146" s="1539"/>
      <c r="Y146" s="1539"/>
      <c r="Z146" s="1539"/>
      <c r="AA146" s="1539"/>
      <c r="AB146" s="1539"/>
      <c r="AC146" s="1539"/>
      <c r="AD146" s="1539"/>
      <c r="AE146" s="1539"/>
      <c r="AF146" s="1539"/>
      <c r="AG146" s="1539"/>
      <c r="AH146" s="1539"/>
      <c r="AI146" s="1539"/>
      <c r="AJ146" s="1539"/>
      <c r="AK146" s="1539"/>
      <c r="AL146" s="1539"/>
      <c r="AM146" s="1539"/>
      <c r="AN146" s="1539"/>
      <c r="AO146" s="1539"/>
      <c r="AP146" s="1539"/>
      <c r="AQ146" s="1539"/>
      <c r="AR146" s="1539"/>
      <c r="AS146" s="1539"/>
    </row>
    <row r="147" spans="1:45" ht="15.75">
      <c r="A147" s="1152"/>
      <c r="B147" s="1152"/>
      <c r="C147" s="1152"/>
      <c r="D147" s="1498"/>
      <c r="E147" s="1498"/>
      <c r="F147" s="1498"/>
      <c r="G147" s="1498"/>
      <c r="H147" s="1498"/>
      <c r="I147" s="1123"/>
      <c r="N147" s="1152"/>
      <c r="O147" s="1152"/>
      <c r="P147" s="1152"/>
      <c r="Q147" s="1539"/>
      <c r="R147" s="1539"/>
      <c r="S147" s="1539"/>
      <c r="T147" s="1539"/>
      <c r="U147" s="1539"/>
      <c r="V147" s="1539"/>
      <c r="W147" s="1539"/>
      <c r="X147" s="1539"/>
      <c r="Y147" s="1539"/>
      <c r="Z147" s="1539"/>
      <c r="AA147" s="1539"/>
      <c r="AB147" s="1539"/>
      <c r="AC147" s="1539"/>
      <c r="AD147" s="1539"/>
      <c r="AE147" s="1539"/>
      <c r="AF147" s="1539"/>
      <c r="AG147" s="1539"/>
      <c r="AH147" s="1539"/>
      <c r="AI147" s="1539"/>
      <c r="AJ147" s="1539"/>
      <c r="AK147" s="1539"/>
      <c r="AL147" s="1539"/>
      <c r="AM147" s="1539"/>
      <c r="AN147" s="1539"/>
      <c r="AO147" s="1539"/>
      <c r="AP147" s="1539"/>
      <c r="AQ147" s="1539"/>
      <c r="AR147" s="1539"/>
      <c r="AS147" s="1539"/>
    </row>
    <row r="148" spans="1:45" ht="15.75">
      <c r="A148" s="1152"/>
      <c r="B148" s="1152"/>
      <c r="C148" s="1152"/>
      <c r="D148" s="1498"/>
      <c r="E148" s="1498"/>
      <c r="F148" s="1498"/>
      <c r="G148" s="1498"/>
      <c r="H148" s="1498"/>
      <c r="I148" s="1123"/>
      <c r="N148" s="1152"/>
      <c r="O148" s="1152"/>
      <c r="P148" s="1152"/>
      <c r="Q148" s="1539"/>
      <c r="R148" s="1539"/>
      <c r="S148" s="1539"/>
      <c r="T148" s="1539"/>
      <c r="U148" s="1539"/>
      <c r="V148" s="1539"/>
      <c r="W148" s="1539"/>
      <c r="X148" s="1539"/>
      <c r="Y148" s="1539"/>
      <c r="Z148" s="1539"/>
      <c r="AA148" s="1539"/>
      <c r="AB148" s="1539"/>
      <c r="AC148" s="1539"/>
      <c r="AD148" s="1539"/>
      <c r="AE148" s="1539"/>
      <c r="AF148" s="1539"/>
      <c r="AG148" s="1539"/>
      <c r="AH148" s="1539"/>
      <c r="AI148" s="1539"/>
      <c r="AJ148" s="1539"/>
      <c r="AK148" s="1539"/>
      <c r="AL148" s="1539"/>
      <c r="AM148" s="1539"/>
      <c r="AN148" s="1539"/>
      <c r="AO148" s="1539"/>
      <c r="AP148" s="1539"/>
      <c r="AQ148" s="1539"/>
      <c r="AR148" s="1539"/>
      <c r="AS148" s="1539"/>
    </row>
    <row r="149" spans="1:45" ht="15.75">
      <c r="A149" s="1152"/>
      <c r="B149" s="1152"/>
      <c r="C149" s="1152"/>
      <c r="D149" s="1498"/>
      <c r="E149" s="1498"/>
      <c r="F149" s="1498"/>
      <c r="G149" s="1498"/>
      <c r="H149" s="1498"/>
      <c r="I149" s="1123"/>
      <c r="N149" s="1152"/>
      <c r="O149" s="1152"/>
      <c r="P149" s="1152"/>
      <c r="Q149" s="1539"/>
      <c r="R149" s="1539"/>
      <c r="S149" s="1539"/>
      <c r="T149" s="1539"/>
      <c r="U149" s="1539"/>
      <c r="V149" s="1539"/>
      <c r="W149" s="1539"/>
      <c r="X149" s="1539"/>
      <c r="Y149" s="1539"/>
      <c r="Z149" s="1539"/>
      <c r="AA149" s="1539"/>
      <c r="AB149" s="1539"/>
      <c r="AC149" s="1539"/>
      <c r="AD149" s="1539"/>
      <c r="AE149" s="1539"/>
      <c r="AF149" s="1539"/>
      <c r="AG149" s="1539"/>
      <c r="AH149" s="1539"/>
      <c r="AI149" s="1539"/>
      <c r="AJ149" s="1539"/>
      <c r="AK149" s="1539"/>
      <c r="AL149" s="1539"/>
      <c r="AM149" s="1539"/>
      <c r="AN149" s="1539"/>
      <c r="AO149" s="1539"/>
      <c r="AP149" s="1539"/>
      <c r="AQ149" s="1539"/>
      <c r="AR149" s="1539"/>
      <c r="AS149" s="1539"/>
    </row>
    <row r="150" spans="1:45" ht="15.75">
      <c r="A150" s="1152"/>
      <c r="B150" s="1152"/>
      <c r="C150" s="1152"/>
      <c r="D150" s="1498"/>
      <c r="E150" s="1498"/>
      <c r="F150" s="1498"/>
      <c r="G150" s="1498"/>
      <c r="H150" s="1498"/>
      <c r="I150" s="1123"/>
      <c r="N150" s="1152"/>
      <c r="O150" s="1152"/>
      <c r="P150" s="1152"/>
      <c r="Q150" s="1539"/>
      <c r="R150" s="1539"/>
      <c r="S150" s="1539"/>
      <c r="T150" s="1539"/>
      <c r="U150" s="1539"/>
      <c r="V150" s="1539"/>
      <c r="W150" s="1539"/>
      <c r="X150" s="1539"/>
      <c r="Y150" s="1539"/>
      <c r="Z150" s="1539"/>
      <c r="AA150" s="1539"/>
      <c r="AB150" s="1539"/>
      <c r="AC150" s="1539"/>
      <c r="AD150" s="1539"/>
      <c r="AE150" s="1539"/>
      <c r="AF150" s="1539"/>
      <c r="AG150" s="1539"/>
      <c r="AH150" s="1539"/>
      <c r="AI150" s="1539"/>
      <c r="AJ150" s="1539"/>
      <c r="AK150" s="1539"/>
      <c r="AL150" s="1539"/>
      <c r="AM150" s="1539"/>
      <c r="AN150" s="1539"/>
      <c r="AO150" s="1539"/>
      <c r="AP150" s="1539"/>
      <c r="AQ150" s="1539"/>
      <c r="AR150" s="1539"/>
      <c r="AS150" s="1539"/>
    </row>
    <row r="151" spans="1:45" ht="15.75">
      <c r="A151" s="1152"/>
      <c r="B151" s="1152"/>
      <c r="C151" s="1152"/>
      <c r="D151" s="1498"/>
      <c r="E151" s="1498"/>
      <c r="F151" s="1498"/>
      <c r="G151" s="1498"/>
      <c r="H151" s="1498"/>
      <c r="I151" s="1123"/>
      <c r="N151" s="1152"/>
      <c r="O151" s="1152"/>
      <c r="P151" s="1152"/>
      <c r="Q151" s="1539"/>
      <c r="R151" s="1539"/>
      <c r="S151" s="1539"/>
      <c r="T151" s="1539"/>
      <c r="U151" s="1539"/>
      <c r="V151" s="1539"/>
      <c r="W151" s="1539"/>
      <c r="X151" s="1539"/>
      <c r="Y151" s="1539"/>
      <c r="Z151" s="1539"/>
      <c r="AA151" s="1539"/>
      <c r="AB151" s="1539"/>
      <c r="AC151" s="1539"/>
      <c r="AD151" s="1539"/>
      <c r="AE151" s="1539"/>
      <c r="AF151" s="1539"/>
      <c r="AG151" s="1539"/>
      <c r="AH151" s="1539"/>
      <c r="AI151" s="1539"/>
      <c r="AJ151" s="1539"/>
      <c r="AK151" s="1539"/>
      <c r="AL151" s="1539"/>
      <c r="AM151" s="1539"/>
      <c r="AN151" s="1539"/>
      <c r="AO151" s="1539"/>
      <c r="AP151" s="1539"/>
      <c r="AQ151" s="1539"/>
      <c r="AR151" s="1539"/>
      <c r="AS151" s="1539"/>
    </row>
    <row r="152" spans="1:45" ht="19.5" customHeight="1">
      <c r="A152" s="1152"/>
      <c r="B152" s="1152"/>
      <c r="C152" s="1152"/>
      <c r="D152" s="1498"/>
      <c r="E152" s="1498"/>
      <c r="F152" s="1498"/>
      <c r="G152" s="1498"/>
      <c r="H152" s="1498"/>
      <c r="I152" s="1123"/>
      <c r="N152" s="1539"/>
      <c r="O152" s="1539"/>
      <c r="P152" s="1539"/>
      <c r="Q152" s="1539"/>
      <c r="R152" s="1539"/>
      <c r="S152" s="1539"/>
      <c r="T152" s="1539"/>
      <c r="U152" s="1539"/>
      <c r="V152" s="1539"/>
      <c r="W152" s="1539"/>
      <c r="X152" s="1539"/>
      <c r="Y152" s="1539"/>
      <c r="Z152" s="1539"/>
      <c r="AA152" s="1539"/>
      <c r="AB152" s="1539"/>
      <c r="AC152" s="1539"/>
      <c r="AD152" s="1539"/>
      <c r="AE152" s="1539"/>
      <c r="AF152" s="1539"/>
      <c r="AG152" s="1539"/>
      <c r="AH152" s="1539"/>
      <c r="AI152" s="1539"/>
      <c r="AJ152" s="1539"/>
      <c r="AK152" s="1539"/>
      <c r="AL152" s="1539"/>
      <c r="AM152" s="1539"/>
      <c r="AN152" s="1539"/>
      <c r="AO152" s="1539"/>
      <c r="AP152" s="1539"/>
      <c r="AQ152" s="1539"/>
      <c r="AR152" s="1539"/>
      <c r="AS152" s="1539"/>
    </row>
    <row r="153" spans="1:45" ht="19.5" customHeight="1">
      <c r="A153" s="1152"/>
      <c r="B153" s="1152"/>
      <c r="C153" s="1152"/>
      <c r="D153" s="1498"/>
      <c r="E153" s="1498"/>
      <c r="F153" s="1498"/>
      <c r="G153" s="1498"/>
      <c r="H153" s="1498"/>
      <c r="I153" s="1123"/>
      <c r="N153" s="1539"/>
      <c r="O153" s="1539"/>
      <c r="P153" s="1539"/>
      <c r="Q153" s="1539"/>
      <c r="R153" s="1539"/>
      <c r="S153" s="1539"/>
      <c r="T153" s="1539"/>
      <c r="U153" s="1539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39"/>
      <c r="AK153" s="1539"/>
      <c r="AL153" s="1539"/>
      <c r="AM153" s="1539"/>
      <c r="AN153" s="1539"/>
      <c r="AO153" s="1539"/>
      <c r="AP153" s="1539"/>
      <c r="AQ153" s="1539"/>
      <c r="AR153" s="1539"/>
      <c r="AS153" s="1539"/>
    </row>
    <row r="154" spans="1:45" ht="19.5" customHeight="1">
      <c r="A154" s="1152"/>
      <c r="B154" s="1152"/>
      <c r="C154" s="1152"/>
      <c r="D154" s="1498"/>
      <c r="E154" s="1498"/>
      <c r="F154" s="1498"/>
      <c r="G154" s="1498"/>
      <c r="H154" s="1498"/>
      <c r="I154" s="1123"/>
      <c r="N154" s="1539"/>
      <c r="O154" s="1539"/>
      <c r="P154" s="1539"/>
      <c r="Q154" s="1539"/>
      <c r="R154" s="1539"/>
      <c r="S154" s="1539"/>
      <c r="T154" s="1539"/>
      <c r="U154" s="1539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39"/>
      <c r="AK154" s="1539"/>
      <c r="AL154" s="1539"/>
      <c r="AM154" s="1539"/>
      <c r="AN154" s="1539"/>
      <c r="AO154" s="1539"/>
      <c r="AP154" s="1539"/>
      <c r="AQ154" s="1539"/>
      <c r="AR154" s="1539"/>
      <c r="AS154" s="1539"/>
    </row>
    <row r="155" spans="1:45" ht="19.5" customHeight="1">
      <c r="A155" s="1152"/>
      <c r="B155" s="1152"/>
      <c r="C155" s="1152"/>
      <c r="D155" s="1498"/>
      <c r="E155" s="1498"/>
      <c r="F155" s="1498"/>
      <c r="G155" s="1498"/>
      <c r="H155" s="1498"/>
      <c r="I155" s="1123"/>
      <c r="N155" s="1539"/>
      <c r="O155" s="1539"/>
      <c r="P155" s="1539"/>
      <c r="Q155" s="1539"/>
      <c r="R155" s="1539"/>
      <c r="S155" s="1539"/>
      <c r="T155" s="1539"/>
      <c r="U155" s="1539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39"/>
      <c r="AK155" s="1539"/>
      <c r="AL155" s="1539"/>
      <c r="AM155" s="1539"/>
      <c r="AN155" s="1539"/>
      <c r="AO155" s="1539"/>
      <c r="AP155" s="1539"/>
      <c r="AQ155" s="1539"/>
      <c r="AR155" s="1539"/>
      <c r="AS155" s="1539"/>
    </row>
    <row r="156" spans="1:45" ht="19.5" customHeight="1">
      <c r="A156" s="1152"/>
      <c r="B156" s="1152"/>
      <c r="C156" s="1152"/>
      <c r="D156" s="1498"/>
      <c r="E156" s="1498"/>
      <c r="F156" s="1498"/>
      <c r="G156" s="1498"/>
      <c r="H156" s="1498"/>
      <c r="I156" s="1123"/>
      <c r="N156" s="1539"/>
      <c r="O156" s="1539"/>
      <c r="P156" s="1539"/>
      <c r="Q156" s="1539"/>
      <c r="R156" s="1539"/>
      <c r="S156" s="1539"/>
      <c r="T156" s="1539"/>
      <c r="U156" s="1539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39"/>
      <c r="AK156" s="1539"/>
      <c r="AL156" s="1539"/>
      <c r="AM156" s="1539"/>
      <c r="AN156" s="1539"/>
      <c r="AO156" s="1539"/>
      <c r="AP156" s="1539"/>
      <c r="AQ156" s="1539"/>
      <c r="AR156" s="1539"/>
      <c r="AS156" s="1539"/>
    </row>
    <row r="157" spans="1:45" ht="19.5" customHeight="1">
      <c r="A157" s="1152"/>
      <c r="B157" s="1152"/>
      <c r="C157" s="1152"/>
      <c r="D157" s="1498"/>
      <c r="E157" s="1498"/>
      <c r="F157" s="1498"/>
      <c r="G157" s="1498"/>
      <c r="H157" s="1498"/>
      <c r="I157" s="1123"/>
      <c r="N157" s="1539"/>
      <c r="O157" s="1539"/>
      <c r="P157" s="1539"/>
      <c r="Q157" s="1539"/>
      <c r="R157" s="1539"/>
      <c r="S157" s="1539"/>
      <c r="T157" s="1539"/>
      <c r="U157" s="1539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39"/>
      <c r="AK157" s="1539"/>
      <c r="AL157" s="1539"/>
      <c r="AM157" s="1539"/>
      <c r="AN157" s="1539"/>
      <c r="AO157" s="1539"/>
      <c r="AP157" s="1539"/>
      <c r="AQ157" s="1539"/>
      <c r="AR157" s="1539"/>
      <c r="AS157" s="1539"/>
    </row>
    <row r="158" spans="1:45" ht="19.5" customHeight="1">
      <c r="A158" s="1152"/>
      <c r="B158" s="1152"/>
      <c r="C158" s="1152"/>
      <c r="D158" s="1498"/>
      <c r="E158" s="1498"/>
      <c r="F158" s="1498"/>
      <c r="G158" s="1498"/>
      <c r="H158" s="1498"/>
      <c r="I158" s="1123"/>
      <c r="N158" s="1539"/>
      <c r="O158" s="1539"/>
      <c r="P158" s="1539"/>
      <c r="Q158" s="1539"/>
      <c r="R158" s="1539"/>
      <c r="S158" s="1539"/>
      <c r="T158" s="1539"/>
      <c r="U158" s="1539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39"/>
      <c r="AK158" s="1539"/>
      <c r="AL158" s="1539"/>
      <c r="AM158" s="1539"/>
      <c r="AN158" s="1539"/>
      <c r="AO158" s="1539"/>
      <c r="AP158" s="1539"/>
      <c r="AQ158" s="1539"/>
      <c r="AR158" s="1539"/>
      <c r="AS158" s="1539"/>
    </row>
    <row r="159" spans="1:45" ht="19.5" customHeight="1">
      <c r="A159" s="1152"/>
      <c r="B159" s="1152"/>
      <c r="C159" s="1152"/>
      <c r="D159" s="1498"/>
      <c r="E159" s="1498"/>
      <c r="F159" s="1498"/>
      <c r="G159" s="1498"/>
      <c r="H159" s="1498"/>
      <c r="I159" s="1123"/>
      <c r="N159" s="1539"/>
      <c r="O159" s="1539"/>
      <c r="P159" s="1539"/>
      <c r="Q159" s="1539"/>
      <c r="R159" s="1539"/>
      <c r="S159" s="1539"/>
      <c r="T159" s="1539"/>
      <c r="U159" s="1539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39"/>
      <c r="AK159" s="1539"/>
      <c r="AL159" s="1539"/>
      <c r="AM159" s="1539"/>
      <c r="AN159" s="1539"/>
      <c r="AO159" s="1539"/>
      <c r="AP159" s="1539"/>
      <c r="AQ159" s="1539"/>
      <c r="AR159" s="1539"/>
      <c r="AS159" s="1539"/>
    </row>
    <row r="160" spans="1:45" ht="19.5" customHeight="1">
      <c r="A160" s="1152"/>
      <c r="B160" s="1152"/>
      <c r="C160" s="1152"/>
      <c r="D160" s="1498"/>
      <c r="E160" s="1498"/>
      <c r="F160" s="1498"/>
      <c r="G160" s="1498"/>
      <c r="H160" s="1498"/>
      <c r="I160" s="1123"/>
      <c r="N160" s="1539"/>
      <c r="O160" s="1539"/>
      <c r="P160" s="1539"/>
      <c r="Q160" s="1539"/>
      <c r="R160" s="1539"/>
      <c r="S160" s="1539"/>
      <c r="T160" s="1539"/>
      <c r="U160" s="1539"/>
      <c r="V160" s="1539"/>
      <c r="W160" s="1539"/>
      <c r="X160" s="1539"/>
      <c r="Y160" s="1539"/>
      <c r="Z160" s="1539"/>
      <c r="AA160" s="1539"/>
      <c r="AB160" s="1539"/>
      <c r="AC160" s="1539"/>
      <c r="AD160" s="1539"/>
      <c r="AE160" s="1539"/>
      <c r="AF160" s="1539"/>
      <c r="AG160" s="1539"/>
      <c r="AH160" s="1539"/>
      <c r="AI160" s="1539"/>
      <c r="AJ160" s="1539"/>
      <c r="AK160" s="1539"/>
      <c r="AL160" s="1539"/>
      <c r="AM160" s="1539"/>
      <c r="AN160" s="1539"/>
      <c r="AO160" s="1539"/>
      <c r="AP160" s="1539"/>
      <c r="AQ160" s="1539"/>
      <c r="AR160" s="1539"/>
      <c r="AS160" s="1539"/>
    </row>
    <row r="161" spans="1:45" ht="19.5" customHeight="1">
      <c r="A161" s="1152"/>
      <c r="B161" s="1152"/>
      <c r="C161" s="1152"/>
      <c r="D161" s="1498"/>
      <c r="E161" s="1498"/>
      <c r="F161" s="1498"/>
      <c r="G161" s="1498"/>
      <c r="H161" s="1498"/>
      <c r="I161" s="1123"/>
      <c r="N161" s="1539"/>
      <c r="O161" s="1539"/>
      <c r="P161" s="1539"/>
      <c r="Q161" s="1539"/>
      <c r="R161" s="1539"/>
      <c r="S161" s="1539"/>
      <c r="T161" s="1539"/>
      <c r="U161" s="1539"/>
      <c r="V161" s="1539"/>
      <c r="W161" s="1539"/>
      <c r="X161" s="1539"/>
      <c r="Y161" s="1539"/>
      <c r="Z161" s="1539"/>
      <c r="AA161" s="1539"/>
      <c r="AB161" s="1539"/>
      <c r="AC161" s="1539"/>
      <c r="AD161" s="1539"/>
      <c r="AE161" s="1539"/>
      <c r="AF161" s="1539"/>
      <c r="AG161" s="1539"/>
      <c r="AH161" s="1539"/>
      <c r="AI161" s="1539"/>
      <c r="AJ161" s="1539"/>
      <c r="AK161" s="1539"/>
      <c r="AL161" s="1539"/>
      <c r="AM161" s="1539"/>
      <c r="AN161" s="1539"/>
      <c r="AO161" s="1539"/>
      <c r="AP161" s="1539"/>
      <c r="AQ161" s="1539"/>
      <c r="AR161" s="1539"/>
      <c r="AS161" s="1539"/>
    </row>
    <row r="162" spans="1:45" ht="19.5" customHeight="1">
      <c r="A162" s="1152"/>
      <c r="B162" s="1152"/>
      <c r="C162" s="1152"/>
      <c r="D162" s="1498"/>
      <c r="E162" s="1498"/>
      <c r="F162" s="1498"/>
      <c r="G162" s="1498"/>
      <c r="H162" s="1498"/>
      <c r="I162" s="1123"/>
      <c r="N162" s="1539"/>
      <c r="O162" s="1539"/>
      <c r="P162" s="1539"/>
      <c r="Q162" s="1539"/>
      <c r="R162" s="1539"/>
      <c r="S162" s="1539"/>
      <c r="T162" s="1539"/>
      <c r="U162" s="1539"/>
      <c r="V162" s="1539"/>
      <c r="W162" s="1539"/>
      <c r="X162" s="1539"/>
      <c r="Y162" s="1539"/>
      <c r="Z162" s="1539"/>
      <c r="AA162" s="1539"/>
      <c r="AB162" s="1539"/>
      <c r="AC162" s="1539"/>
      <c r="AD162" s="1539"/>
      <c r="AE162" s="1539"/>
      <c r="AF162" s="1539"/>
      <c r="AG162" s="1539"/>
      <c r="AH162" s="1539"/>
      <c r="AI162" s="1539"/>
      <c r="AJ162" s="1539"/>
      <c r="AK162" s="1539"/>
      <c r="AL162" s="1539"/>
      <c r="AM162" s="1539"/>
      <c r="AN162" s="1539"/>
      <c r="AO162" s="1539"/>
      <c r="AP162" s="1539"/>
      <c r="AQ162" s="1539"/>
      <c r="AR162" s="1539"/>
      <c r="AS162" s="1539"/>
    </row>
    <row r="163" spans="1:45" ht="19.5" customHeight="1">
      <c r="A163" s="1152"/>
      <c r="B163" s="1152"/>
      <c r="C163" s="1152"/>
      <c r="D163" s="1498"/>
      <c r="E163" s="1498"/>
      <c r="F163" s="1498"/>
      <c r="G163" s="1498"/>
      <c r="H163" s="1498"/>
      <c r="I163" s="1123"/>
      <c r="N163" s="1539"/>
      <c r="O163" s="1539"/>
      <c r="P163" s="1539"/>
      <c r="Q163" s="1539"/>
      <c r="R163" s="1539"/>
      <c r="S163" s="1539"/>
      <c r="T163" s="1539"/>
      <c r="U163" s="1539"/>
      <c r="V163" s="1539"/>
      <c r="W163" s="1539"/>
      <c r="X163" s="1539"/>
      <c r="Y163" s="1539"/>
      <c r="Z163" s="1539"/>
      <c r="AA163" s="1539"/>
      <c r="AB163" s="1539"/>
      <c r="AC163" s="1539"/>
      <c r="AD163" s="1539"/>
      <c r="AE163" s="1539"/>
      <c r="AF163" s="1539"/>
      <c r="AG163" s="1539"/>
      <c r="AH163" s="1539"/>
      <c r="AI163" s="1539"/>
      <c r="AJ163" s="1539"/>
      <c r="AK163" s="1539"/>
      <c r="AL163" s="1539"/>
      <c r="AM163" s="1539"/>
      <c r="AN163" s="1539"/>
      <c r="AO163" s="1539"/>
      <c r="AP163" s="1539"/>
      <c r="AQ163" s="1539"/>
      <c r="AR163" s="1539"/>
      <c r="AS163" s="1539"/>
    </row>
    <row r="164" spans="1:45" ht="19.5" customHeight="1">
      <c r="A164" s="1152"/>
      <c r="B164" s="1152"/>
      <c r="C164" s="1152"/>
      <c r="D164" s="1498"/>
      <c r="E164" s="1498"/>
      <c r="F164" s="1498"/>
      <c r="G164" s="1498"/>
      <c r="H164" s="1498"/>
      <c r="I164" s="1123"/>
      <c r="N164" s="1539"/>
      <c r="O164" s="1539"/>
      <c r="P164" s="1539"/>
      <c r="Q164" s="1539"/>
      <c r="R164" s="1539"/>
      <c r="S164" s="1539"/>
      <c r="T164" s="1539"/>
      <c r="U164" s="1539"/>
      <c r="V164" s="1539"/>
      <c r="W164" s="1539"/>
      <c r="X164" s="1539"/>
      <c r="Y164" s="1539"/>
      <c r="Z164" s="1539"/>
      <c r="AA164" s="1539"/>
      <c r="AB164" s="1539"/>
      <c r="AC164" s="1539"/>
      <c r="AD164" s="1539"/>
      <c r="AE164" s="1539"/>
      <c r="AF164" s="1539"/>
      <c r="AG164" s="1539"/>
      <c r="AH164" s="1539"/>
      <c r="AI164" s="1539"/>
      <c r="AJ164" s="1539"/>
      <c r="AK164" s="1539"/>
      <c r="AL164" s="1539"/>
      <c r="AM164" s="1539"/>
      <c r="AN164" s="1539"/>
      <c r="AO164" s="1539"/>
      <c r="AP164" s="1539"/>
      <c r="AQ164" s="1539"/>
      <c r="AR164" s="1539"/>
      <c r="AS164" s="1539"/>
    </row>
    <row r="165" spans="1:45" ht="19.5" customHeight="1">
      <c r="A165" s="1152"/>
      <c r="B165" s="1152"/>
      <c r="C165" s="1152"/>
      <c r="D165" s="1498"/>
      <c r="E165" s="1498"/>
      <c r="F165" s="1498"/>
      <c r="G165" s="1498"/>
      <c r="H165" s="1498"/>
      <c r="I165" s="1123"/>
      <c r="N165" s="1539"/>
      <c r="O165" s="1539"/>
      <c r="P165" s="1539"/>
      <c r="Q165" s="1539"/>
      <c r="R165" s="1539"/>
      <c r="S165" s="1539"/>
      <c r="T165" s="1539"/>
      <c r="U165" s="1539"/>
      <c r="V165" s="1539"/>
      <c r="W165" s="1539"/>
      <c r="X165" s="1539"/>
      <c r="Y165" s="1539"/>
      <c r="Z165" s="1539"/>
      <c r="AA165" s="1539"/>
      <c r="AB165" s="1539"/>
      <c r="AC165" s="1539"/>
      <c r="AD165" s="1539"/>
      <c r="AE165" s="1539"/>
      <c r="AF165" s="1539"/>
      <c r="AG165" s="1539"/>
      <c r="AH165" s="1539"/>
      <c r="AI165" s="1539"/>
      <c r="AJ165" s="1539"/>
      <c r="AK165" s="1539"/>
      <c r="AL165" s="1539"/>
      <c r="AM165" s="1539"/>
      <c r="AN165" s="1539"/>
      <c r="AO165" s="1539"/>
      <c r="AP165" s="1539"/>
      <c r="AQ165" s="1539"/>
      <c r="AR165" s="1539"/>
      <c r="AS165" s="1539"/>
    </row>
    <row r="166" spans="1:45" ht="19.5" customHeight="1">
      <c r="A166" s="1152"/>
      <c r="B166" s="1152"/>
      <c r="C166" s="1152"/>
      <c r="D166" s="1498"/>
      <c r="E166" s="1498"/>
      <c r="F166" s="1498"/>
      <c r="G166" s="1498"/>
      <c r="H166" s="1498"/>
      <c r="I166" s="1123"/>
      <c r="N166" s="1539"/>
      <c r="O166" s="1539"/>
      <c r="P166" s="1539"/>
      <c r="Q166" s="1539"/>
      <c r="R166" s="1539"/>
      <c r="S166" s="1539"/>
      <c r="T166" s="1539"/>
      <c r="U166" s="1539"/>
      <c r="V166" s="1539"/>
      <c r="W166" s="1539"/>
      <c r="X166" s="1539"/>
      <c r="Y166" s="1539"/>
      <c r="Z166" s="1539"/>
      <c r="AA166" s="1539"/>
      <c r="AB166" s="1539"/>
      <c r="AC166" s="1539"/>
      <c r="AD166" s="1539"/>
      <c r="AE166" s="1539"/>
      <c r="AF166" s="1539"/>
      <c r="AG166" s="1539"/>
      <c r="AH166" s="1539"/>
      <c r="AI166" s="1539"/>
      <c r="AJ166" s="1539"/>
      <c r="AK166" s="1539"/>
      <c r="AL166" s="1539"/>
      <c r="AM166" s="1539"/>
      <c r="AN166" s="1539"/>
      <c r="AO166" s="1539"/>
      <c r="AP166" s="1539"/>
      <c r="AQ166" s="1539"/>
      <c r="AR166" s="1539"/>
      <c r="AS166" s="1539"/>
    </row>
    <row r="167" spans="1:45" ht="19.5" customHeight="1">
      <c r="A167" s="1152"/>
      <c r="B167" s="1152"/>
      <c r="C167" s="1152"/>
      <c r="D167" s="1498"/>
      <c r="E167" s="1498"/>
      <c r="F167" s="1498"/>
      <c r="G167" s="1498"/>
      <c r="H167" s="1498"/>
      <c r="I167" s="1123"/>
      <c r="N167" s="1539"/>
      <c r="O167" s="1539"/>
      <c r="P167" s="1539"/>
      <c r="Q167" s="1539"/>
      <c r="R167" s="1539"/>
      <c r="S167" s="1539"/>
      <c r="T167" s="1539"/>
      <c r="U167" s="1539"/>
      <c r="V167" s="1539"/>
      <c r="W167" s="1539"/>
      <c r="X167" s="1539"/>
      <c r="Y167" s="1539"/>
      <c r="Z167" s="1539"/>
      <c r="AA167" s="1539"/>
      <c r="AB167" s="1539"/>
      <c r="AC167" s="1539"/>
      <c r="AD167" s="1539"/>
      <c r="AE167" s="1539"/>
      <c r="AF167" s="1539"/>
      <c r="AG167" s="1539"/>
      <c r="AH167" s="1539"/>
      <c r="AI167" s="1539"/>
      <c r="AJ167" s="1539"/>
      <c r="AK167" s="1539"/>
      <c r="AL167" s="1539"/>
      <c r="AM167" s="1539"/>
      <c r="AN167" s="1539"/>
      <c r="AO167" s="1539"/>
      <c r="AP167" s="1539"/>
      <c r="AQ167" s="1539"/>
      <c r="AR167" s="1539"/>
      <c r="AS167" s="1539"/>
    </row>
    <row r="168" spans="1:45" ht="19.5" customHeight="1">
      <c r="A168" s="1152"/>
      <c r="B168" s="1152"/>
      <c r="C168" s="1152"/>
      <c r="D168" s="1498"/>
      <c r="E168" s="1498"/>
      <c r="F168" s="1498"/>
      <c r="G168" s="1498"/>
      <c r="H168" s="1498"/>
      <c r="I168" s="1123"/>
      <c r="N168" s="1539"/>
      <c r="O168" s="1539"/>
      <c r="P168" s="1539"/>
      <c r="Q168" s="1539"/>
      <c r="R168" s="1539"/>
      <c r="S168" s="1539"/>
      <c r="T168" s="1539"/>
      <c r="U168" s="1539"/>
      <c r="V168" s="1539"/>
      <c r="W168" s="1539"/>
      <c r="X168" s="1539"/>
      <c r="Y168" s="1539"/>
      <c r="Z168" s="1539"/>
      <c r="AA168" s="1539"/>
      <c r="AB168" s="1539"/>
      <c r="AC168" s="1539"/>
      <c r="AD168" s="1539"/>
      <c r="AE168" s="1539"/>
      <c r="AF168" s="1539"/>
      <c r="AG168" s="1539"/>
      <c r="AH168" s="1539"/>
      <c r="AI168" s="1539"/>
      <c r="AJ168" s="1539"/>
      <c r="AK168" s="1539"/>
      <c r="AL168" s="1539"/>
      <c r="AM168" s="1539"/>
      <c r="AN168" s="1539"/>
      <c r="AO168" s="1539"/>
      <c r="AP168" s="1539"/>
      <c r="AQ168" s="1539"/>
      <c r="AR168" s="1539"/>
      <c r="AS168" s="1539"/>
    </row>
    <row r="169" spans="1:45" ht="19.5" customHeight="1">
      <c r="A169" s="1152"/>
      <c r="B169" s="1152"/>
      <c r="C169" s="1152"/>
      <c r="D169" s="1498"/>
      <c r="E169" s="1498"/>
      <c r="F169" s="1498"/>
      <c r="G169" s="1498"/>
      <c r="H169" s="1498"/>
      <c r="I169" s="1123"/>
      <c r="N169" s="1539"/>
      <c r="O169" s="1539"/>
      <c r="P169" s="1539"/>
      <c r="Q169" s="1539"/>
      <c r="R169" s="1539"/>
      <c r="S169" s="1539"/>
      <c r="T169" s="1539"/>
      <c r="U169" s="1539"/>
      <c r="V169" s="1539"/>
      <c r="W169" s="1539"/>
      <c r="X169" s="1539"/>
      <c r="Y169" s="1539"/>
      <c r="Z169" s="1539"/>
      <c r="AA169" s="1539"/>
      <c r="AB169" s="1539"/>
      <c r="AC169" s="1539"/>
      <c r="AD169" s="1539"/>
      <c r="AE169" s="1539"/>
      <c r="AF169" s="1539"/>
      <c r="AG169" s="1539"/>
      <c r="AH169" s="1539"/>
      <c r="AI169" s="1539"/>
      <c r="AJ169" s="1539"/>
      <c r="AK169" s="1539"/>
      <c r="AL169" s="1539"/>
      <c r="AM169" s="1539"/>
      <c r="AN169" s="1539"/>
      <c r="AO169" s="1539"/>
      <c r="AP169" s="1539"/>
      <c r="AQ169" s="1539"/>
      <c r="AR169" s="1539"/>
      <c r="AS169" s="1539"/>
    </row>
    <row r="170" spans="1:9" ht="19.5" customHeight="1">
      <c r="A170" s="1152"/>
      <c r="B170" s="1152"/>
      <c r="C170" s="1152"/>
      <c r="D170" s="1498"/>
      <c r="E170" s="1498"/>
      <c r="F170" s="1498"/>
      <c r="G170" s="1498"/>
      <c r="H170" s="1498"/>
      <c r="I170" s="1123"/>
    </row>
    <row r="171" spans="1:9" ht="19.5" customHeight="1">
      <c r="A171" s="1152"/>
      <c r="B171" s="1152"/>
      <c r="C171" s="1152"/>
      <c r="D171" s="1498"/>
      <c r="E171" s="1498"/>
      <c r="F171" s="1498"/>
      <c r="G171" s="1498"/>
      <c r="H171" s="1498"/>
      <c r="I171" s="1123"/>
    </row>
    <row r="172" spans="1:9" ht="19.5" customHeight="1">
      <c r="A172" s="1152"/>
      <c r="B172" s="1152"/>
      <c r="C172" s="1152"/>
      <c r="D172" s="1498"/>
      <c r="E172" s="1498"/>
      <c r="F172" s="1498"/>
      <c r="G172" s="1498"/>
      <c r="H172" s="1498"/>
      <c r="I172" s="1123"/>
    </row>
    <row r="173" spans="1:9" ht="19.5" customHeight="1">
      <c r="A173" s="1152"/>
      <c r="B173" s="1152"/>
      <c r="C173" s="1152"/>
      <c r="D173" s="1498"/>
      <c r="E173" s="1498"/>
      <c r="F173" s="1498"/>
      <c r="G173" s="1498"/>
      <c r="H173" s="1498"/>
      <c r="I173" s="1123"/>
    </row>
    <row r="174" spans="1:8" ht="19.5" customHeight="1">
      <c r="A174" s="1539"/>
      <c r="B174" s="1592"/>
      <c r="C174" s="1539"/>
      <c r="D174" s="1582"/>
      <c r="E174" s="1582"/>
      <c r="F174" s="1582"/>
      <c r="G174" s="1582"/>
      <c r="H174" s="1582"/>
    </row>
    <row r="175" spans="1:8" ht="19.5" customHeight="1">
      <c r="A175" s="1539"/>
      <c r="B175" s="1592"/>
      <c r="C175" s="1539"/>
      <c r="D175" s="1582"/>
      <c r="E175" s="1582"/>
      <c r="F175" s="1582"/>
      <c r="G175" s="1582"/>
      <c r="H175" s="1582"/>
    </row>
    <row r="176" spans="1:8" ht="19.5" customHeight="1">
      <c r="A176" s="1539"/>
      <c r="B176" s="1592"/>
      <c r="C176" s="1539"/>
      <c r="D176" s="1582"/>
      <c r="E176" s="1582"/>
      <c r="F176" s="1582"/>
      <c r="G176" s="1582"/>
      <c r="H176" s="1582"/>
    </row>
    <row r="177" spans="1:8" ht="19.5" customHeight="1">
      <c r="A177" s="1539"/>
      <c r="B177" s="1592"/>
      <c r="C177" s="1539"/>
      <c r="D177" s="1582"/>
      <c r="E177" s="1582"/>
      <c r="F177" s="1582"/>
      <c r="G177" s="1582"/>
      <c r="H177" s="1582"/>
    </row>
    <row r="178" spans="1:8" ht="19.5" customHeight="1">
      <c r="A178" s="1539"/>
      <c r="B178" s="1592"/>
      <c r="C178" s="1539"/>
      <c r="D178" s="1582"/>
      <c r="E178" s="1582"/>
      <c r="F178" s="1582"/>
      <c r="G178" s="1582"/>
      <c r="H178" s="1582"/>
    </row>
    <row r="179" spans="1:8" ht="19.5" customHeight="1">
      <c r="A179" s="1539"/>
      <c r="B179" s="1592"/>
      <c r="C179" s="1539"/>
      <c r="D179" s="1582"/>
      <c r="E179" s="1582"/>
      <c r="F179" s="1582"/>
      <c r="G179" s="1582"/>
      <c r="H179" s="1582"/>
    </row>
    <row r="180" spans="1:8" ht="19.5" customHeight="1">
      <c r="A180" s="1539"/>
      <c r="B180" s="1592"/>
      <c r="C180" s="1539"/>
      <c r="D180" s="1582"/>
      <c r="E180" s="1582"/>
      <c r="F180" s="1582"/>
      <c r="G180" s="1582"/>
      <c r="H180" s="1582"/>
    </row>
    <row r="181" spans="1:8" ht="19.5" customHeight="1">
      <c r="A181" s="1539"/>
      <c r="B181" s="1592"/>
      <c r="C181" s="1539"/>
      <c r="D181" s="1582"/>
      <c r="E181" s="1582"/>
      <c r="F181" s="1582"/>
      <c r="G181" s="1582"/>
      <c r="H181" s="1582"/>
    </row>
    <row r="182" spans="1:8" ht="19.5" customHeight="1">
      <c r="A182" s="1539"/>
      <c r="B182" s="1592"/>
      <c r="C182" s="1539"/>
      <c r="D182" s="1582"/>
      <c r="E182" s="1582"/>
      <c r="F182" s="1582"/>
      <c r="G182" s="1582"/>
      <c r="H182" s="1582"/>
    </row>
    <row r="183" spans="1:8" ht="19.5" customHeight="1">
      <c r="A183" s="1539"/>
      <c r="B183" s="1592"/>
      <c r="C183" s="1539"/>
      <c r="D183" s="1582"/>
      <c r="E183" s="1582"/>
      <c r="F183" s="1582"/>
      <c r="G183" s="1582"/>
      <c r="H183" s="1582"/>
    </row>
    <row r="184" spans="1:8" ht="19.5" customHeight="1">
      <c r="A184" s="1539"/>
      <c r="B184" s="1592"/>
      <c r="C184" s="1539"/>
      <c r="D184" s="1582"/>
      <c r="E184" s="1582"/>
      <c r="F184" s="1582"/>
      <c r="G184" s="1582"/>
      <c r="H184" s="1582"/>
    </row>
    <row r="185" spans="1:8" ht="19.5" customHeight="1">
      <c r="A185" s="1539"/>
      <c r="B185" s="1592"/>
      <c r="C185" s="1539"/>
      <c r="D185" s="1582"/>
      <c r="E185" s="1582"/>
      <c r="F185" s="1582"/>
      <c r="G185" s="1582"/>
      <c r="H185" s="1582"/>
    </row>
    <row r="186" spans="1:8" ht="19.5" customHeight="1">
      <c r="A186" s="1539"/>
      <c r="B186" s="1592"/>
      <c r="C186" s="1539"/>
      <c r="D186" s="1582"/>
      <c r="E186" s="1582"/>
      <c r="F186" s="1582"/>
      <c r="G186" s="1582"/>
      <c r="H186" s="1582"/>
    </row>
    <row r="187" spans="1:8" ht="19.5" customHeight="1">
      <c r="A187" s="1539"/>
      <c r="B187" s="1592"/>
      <c r="C187" s="1539"/>
      <c r="D187" s="1582"/>
      <c r="E187" s="1582"/>
      <c r="F187" s="1582"/>
      <c r="G187" s="1582"/>
      <c r="H187" s="1582"/>
    </row>
    <row r="188" spans="3:8" ht="19.5" customHeight="1">
      <c r="C188" s="1539"/>
      <c r="D188" s="1582"/>
      <c r="E188" s="1582"/>
      <c r="F188" s="1582"/>
      <c r="G188" s="1582"/>
      <c r="H188" s="1582"/>
    </row>
    <row r="189" ht="19.5" customHeight="1">
      <c r="C189" s="1539"/>
    </row>
    <row r="190" ht="19.5" customHeight="1">
      <c r="C190" s="1539"/>
    </row>
    <row r="191" ht="19.5" customHeight="1">
      <c r="C191" s="1539"/>
    </row>
    <row r="192" ht="19.5" customHeight="1">
      <c r="C192" s="1539"/>
    </row>
    <row r="193" ht="19.5" customHeight="1">
      <c r="C193" s="1539"/>
    </row>
    <row r="194" ht="19.5" customHeight="1">
      <c r="C194" s="1539"/>
    </row>
    <row r="195" ht="19.5" customHeight="1">
      <c r="C195" s="1539"/>
    </row>
    <row r="196" ht="19.5" customHeight="1">
      <c r="C196" s="1539"/>
    </row>
    <row r="197" ht="19.5" customHeight="1">
      <c r="C197" s="1539"/>
    </row>
    <row r="198" ht="19.5" customHeight="1">
      <c r="C198" s="1539"/>
    </row>
    <row r="199" ht="19.5" customHeight="1">
      <c r="C199" s="1539"/>
    </row>
    <row r="200" ht="19.5" customHeight="1">
      <c r="C200" s="1539"/>
    </row>
    <row r="201" ht="19.5" customHeight="1">
      <c r="C201" s="1539"/>
    </row>
    <row r="202" ht="19.5" customHeight="1">
      <c r="C202" s="1539"/>
    </row>
    <row r="203" ht="19.5" customHeight="1">
      <c r="C203" s="1539"/>
    </row>
    <row r="204" ht="19.5" customHeight="1">
      <c r="C204" s="1539"/>
    </row>
    <row r="205" ht="19.5" customHeight="1">
      <c r="C205" s="1539"/>
    </row>
    <row r="206" ht="19.5" customHeight="1">
      <c r="C206" s="1539"/>
    </row>
    <row r="207" ht="19.5" customHeight="1">
      <c r="C207" s="1539"/>
    </row>
    <row r="208" ht="19.5" customHeight="1">
      <c r="C208" s="1539"/>
    </row>
    <row r="209" ht="19.5" customHeight="1">
      <c r="C209" s="1539"/>
    </row>
    <row r="210" ht="19.5" customHeight="1">
      <c r="C210" s="1539"/>
    </row>
    <row r="211" ht="19.5" customHeight="1">
      <c r="C211" s="1539"/>
    </row>
    <row r="212" ht="19.5" customHeight="1">
      <c r="C212" s="1539"/>
    </row>
    <row r="213" ht="19.5" customHeight="1">
      <c r="C213" s="1539"/>
    </row>
    <row r="214" ht="19.5" customHeight="1">
      <c r="C214" s="1539"/>
    </row>
    <row r="215" ht="19.5" customHeight="1">
      <c r="C215" s="1539"/>
    </row>
    <row r="216" ht="19.5" customHeight="1">
      <c r="C216" s="1539"/>
    </row>
    <row r="217" ht="19.5" customHeight="1">
      <c r="C217" s="1539"/>
    </row>
    <row r="218" ht="19.5" customHeight="1">
      <c r="C218" s="1539"/>
    </row>
    <row r="219" ht="19.5" customHeight="1">
      <c r="C219" s="1539"/>
    </row>
    <row r="220" ht="19.5" customHeight="1">
      <c r="C220" s="1539"/>
    </row>
    <row r="221" ht="19.5" customHeight="1">
      <c r="C221" s="1539"/>
    </row>
    <row r="222" ht="19.5" customHeight="1">
      <c r="C222" s="1539"/>
    </row>
    <row r="223" ht="19.5" customHeight="1">
      <c r="C223" s="1539"/>
    </row>
    <row r="224" ht="19.5" customHeight="1">
      <c r="C224" s="1539"/>
    </row>
    <row r="225" ht="19.5" customHeight="1">
      <c r="C225" s="1539"/>
    </row>
    <row r="226" ht="19.5" customHeight="1">
      <c r="C226" s="1539"/>
    </row>
    <row r="227" ht="19.5" customHeight="1">
      <c r="C227" s="1539"/>
    </row>
    <row r="228" ht="19.5" customHeight="1">
      <c r="C228" s="1539"/>
    </row>
    <row r="229" ht="19.5" customHeight="1">
      <c r="C229" s="1539"/>
    </row>
    <row r="230" ht="19.5" customHeight="1">
      <c r="C230" s="1539"/>
    </row>
    <row r="231" ht="19.5" customHeight="1">
      <c r="C231" s="1539"/>
    </row>
    <row r="232" ht="19.5" customHeight="1">
      <c r="C232" s="1539"/>
    </row>
    <row r="233" ht="19.5" customHeight="1">
      <c r="C233" s="1539"/>
    </row>
    <row r="234" ht="19.5" customHeight="1">
      <c r="C234" s="1539"/>
    </row>
    <row r="235" ht="19.5" customHeight="1">
      <c r="C235" s="1539"/>
    </row>
  </sheetData>
  <sheetProtection/>
  <mergeCells count="2">
    <mergeCell ref="G8:I8"/>
    <mergeCell ref="D8:F8"/>
  </mergeCells>
  <printOptions horizontalCentered="1"/>
  <pageMargins left="0" right="0" top="0.3937007874015748" bottom="0" header="0" footer="0"/>
  <pageSetup horizontalDpi="600" verticalDpi="600" orientation="portrait" paperSize="9" scale="76"/>
  <headerFooter alignWithMargins="0">
    <oddFooter>&amp;C&amp;"Times New Roman,Normal"&amp;11 107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23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12.00390625" style="237" customWidth="1"/>
    <col min="5" max="5" width="13.421875" style="237" customWidth="1"/>
    <col min="6" max="6" width="19.00390625" style="237" customWidth="1"/>
    <col min="7" max="8" width="21.7109375" style="237" customWidth="1"/>
    <col min="9" max="16384" width="11.421875" style="237" customWidth="1"/>
  </cols>
  <sheetData>
    <row r="1" spans="2:8" ht="18" customHeight="1">
      <c r="B1" s="238"/>
      <c r="H1" s="239"/>
    </row>
    <row r="2" spans="2:9" s="241" customFormat="1" ht="18" customHeight="1">
      <c r="B2" s="506"/>
      <c r="C2" s="506" t="s">
        <v>217</v>
      </c>
      <c r="D2" s="506"/>
      <c r="E2" s="506"/>
      <c r="F2" s="506"/>
      <c r="G2" s="506"/>
      <c r="H2" s="506"/>
      <c r="I2" s="511"/>
    </row>
    <row r="3" spans="1:9" s="241" customFormat="1" ht="18" customHeight="1">
      <c r="A3" s="511"/>
      <c r="B3" s="504"/>
      <c r="C3" s="504"/>
      <c r="D3" s="512"/>
      <c r="E3" s="512"/>
      <c r="F3" s="512"/>
      <c r="G3" s="491"/>
      <c r="H3" s="504"/>
      <c r="I3" s="511"/>
    </row>
    <row r="4" spans="1:9" s="241" customFormat="1" ht="18" customHeight="1">
      <c r="A4" s="513" t="s">
        <v>73</v>
      </c>
      <c r="B4" s="504"/>
      <c r="C4" s="504"/>
      <c r="D4" s="512"/>
      <c r="E4" s="512"/>
      <c r="F4" s="512"/>
      <c r="G4" s="441"/>
      <c r="H4" s="613" t="s">
        <v>119</v>
      </c>
      <c r="I4" s="511"/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287"/>
      <c r="I5" s="511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  <c r="I6" s="511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09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  <c r="I8" s="530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  <c r="I9" s="530"/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  <c r="I10" s="530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  <c r="I11" s="530"/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530"/>
    </row>
    <row r="13" spans="1:9" s="257" customFormat="1" ht="18" customHeight="1">
      <c r="A13" s="524" t="s">
        <v>92</v>
      </c>
      <c r="B13" s="286"/>
      <c r="C13" s="286"/>
      <c r="D13" s="508"/>
      <c r="E13" s="508"/>
      <c r="F13" s="508"/>
      <c r="G13" s="1685"/>
      <c r="H13" s="1685"/>
      <c r="I13" s="530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530"/>
    </row>
    <row r="15" spans="1:8" s="257" customFormat="1" ht="18" customHeight="1">
      <c r="A15" s="239"/>
      <c r="B15" s="724" t="s">
        <v>159</v>
      </c>
      <c r="C15" s="263" t="s">
        <v>160</v>
      </c>
      <c r="D15" s="492"/>
      <c r="E15" s="492"/>
      <c r="F15" s="492"/>
      <c r="G15" s="264"/>
      <c r="H15" s="262">
        <v>0</v>
      </c>
    </row>
    <row r="16" spans="1:8" s="273" customFormat="1" ht="18" customHeight="1">
      <c r="A16" s="239"/>
      <c r="B16" s="726">
        <v>12</v>
      </c>
      <c r="C16" s="272" t="s">
        <v>216</v>
      </c>
      <c r="D16" s="292"/>
      <c r="E16" s="292"/>
      <c r="F16" s="292"/>
      <c r="G16" s="264"/>
      <c r="H16" s="271">
        <v>0</v>
      </c>
    </row>
    <row r="17" spans="1:8" s="276" customFormat="1" ht="18" customHeight="1">
      <c r="A17" s="239"/>
      <c r="B17" s="725" t="s">
        <v>211</v>
      </c>
      <c r="C17" s="272" t="s">
        <v>212</v>
      </c>
      <c r="D17" s="292"/>
      <c r="E17" s="292"/>
      <c r="F17" s="292"/>
      <c r="G17" s="274"/>
      <c r="H17" s="479">
        <v>3.7</v>
      </c>
    </row>
    <row r="18" spans="1: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7.8</v>
      </c>
    </row>
    <row r="19" spans="1: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11.5</v>
      </c>
    </row>
    <row r="20" spans="1:8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</row>
    <row r="21" spans="1:8" s="294" customFormat="1" ht="15.75" customHeight="1">
      <c r="A21" s="261" t="s">
        <v>28</v>
      </c>
      <c r="B21" s="261"/>
      <c r="C21" s="261"/>
      <c r="D21" s="261"/>
      <c r="E21" s="261"/>
      <c r="F21" s="261"/>
      <c r="G21" s="261"/>
      <c r="H21" s="261"/>
    </row>
    <row r="22" s="241" customFormat="1" ht="18" customHeight="1"/>
    <row r="23" s="241" customFormat="1" ht="18" customHeight="1" thickBot="1"/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32">
        <v>49.534</v>
      </c>
      <c r="G24" s="483"/>
      <c r="H24" s="302">
        <v>11.5</v>
      </c>
    </row>
    <row r="25" spans="1:8" s="241" customFormat="1" ht="18" customHeight="1">
      <c r="A25" s="251"/>
      <c r="B25" s="256">
        <v>15</v>
      </c>
      <c r="C25" s="308" t="s">
        <v>166</v>
      </c>
      <c r="D25" s="343"/>
      <c r="E25" s="343"/>
      <c r="F25" s="739"/>
      <c r="G25" s="619"/>
      <c r="H25" s="310"/>
    </row>
    <row r="26" spans="1:8" s="257" customFormat="1" ht="18" customHeight="1" thickBot="1">
      <c r="A26" s="251"/>
      <c r="B26" s="313"/>
      <c r="C26" s="314" t="s">
        <v>167</v>
      </c>
      <c r="D26" s="1015">
        <v>276.042</v>
      </c>
      <c r="E26" s="1015">
        <v>276.042</v>
      </c>
      <c r="F26" s="1016"/>
      <c r="G26" s="862">
        <v>470.198</v>
      </c>
      <c r="H26" s="1013"/>
    </row>
    <row r="27" spans="1:8" s="257" customFormat="1" ht="18" customHeight="1">
      <c r="A27" s="251"/>
      <c r="B27" s="256">
        <v>20</v>
      </c>
      <c r="C27" s="342" t="s">
        <v>168</v>
      </c>
      <c r="D27" s="839">
        <v>107.42</v>
      </c>
      <c r="E27" s="839">
        <v>87.72</v>
      </c>
      <c r="F27" s="839">
        <v>19.7</v>
      </c>
      <c r="G27" s="817">
        <v>68.5</v>
      </c>
      <c r="H27" s="617">
        <v>25.8</v>
      </c>
    </row>
    <row r="28" spans="1:8" s="257" customFormat="1" ht="18" customHeight="1">
      <c r="A28" s="254"/>
      <c r="B28" s="323">
        <v>25</v>
      </c>
      <c r="C28" s="346" t="s">
        <v>169</v>
      </c>
      <c r="D28" s="1017">
        <v>70.4</v>
      </c>
      <c r="E28" s="1017">
        <v>52.5</v>
      </c>
      <c r="F28" s="1017">
        <v>17.9</v>
      </c>
      <c r="G28" s="815">
        <v>65.8</v>
      </c>
      <c r="H28" s="815">
        <v>25.7</v>
      </c>
    </row>
    <row r="29" spans="1:8" s="241" customFormat="1" ht="18" customHeight="1">
      <c r="A29" s="254"/>
      <c r="B29" s="323">
        <v>200</v>
      </c>
      <c r="C29" s="346" t="s">
        <v>170</v>
      </c>
      <c r="D29" s="1017">
        <v>19.7</v>
      </c>
      <c r="E29" s="1018"/>
      <c r="F29" s="1017">
        <v>19.7</v>
      </c>
      <c r="G29" s="545"/>
      <c r="H29" s="804">
        <v>25.8</v>
      </c>
    </row>
    <row r="30" spans="1:8" s="241" customFormat="1" ht="18" customHeight="1" thickBot="1">
      <c r="A30" s="254"/>
      <c r="B30" s="330">
        <v>205</v>
      </c>
      <c r="C30" s="418" t="s">
        <v>171</v>
      </c>
      <c r="D30" s="1019">
        <v>17.9</v>
      </c>
      <c r="E30" s="1020"/>
      <c r="F30" s="1019">
        <v>17.9</v>
      </c>
      <c r="G30" s="741"/>
      <c r="H30" s="935">
        <v>25.7</v>
      </c>
    </row>
    <row r="31" spans="1:8" s="241" customFormat="1" ht="18" customHeight="1" thickBot="1">
      <c r="A31" s="251"/>
      <c r="B31" s="335">
        <v>100</v>
      </c>
      <c r="C31" s="354" t="s">
        <v>172</v>
      </c>
      <c r="D31" s="866">
        <v>2.93</v>
      </c>
      <c r="E31" s="866">
        <v>2.93</v>
      </c>
      <c r="F31" s="866" t="s">
        <v>173</v>
      </c>
      <c r="G31" s="986" t="s">
        <v>173</v>
      </c>
      <c r="H31" s="816"/>
    </row>
    <row r="32" spans="1:8" s="257" customFormat="1" ht="18" customHeight="1" thickBot="1">
      <c r="A32" s="251"/>
      <c r="B32" s="335">
        <v>991</v>
      </c>
      <c r="C32" s="354" t="s">
        <v>174</v>
      </c>
      <c r="D32" s="866">
        <v>386.392</v>
      </c>
      <c r="E32" s="866">
        <v>366.69199999999995</v>
      </c>
      <c r="F32" s="866">
        <v>69.234</v>
      </c>
      <c r="G32" s="816">
        <v>538.698</v>
      </c>
      <c r="H32" s="816">
        <v>37.3</v>
      </c>
    </row>
    <row r="33" spans="1:8" s="257" customFormat="1" ht="18" customHeight="1">
      <c r="A33" s="251"/>
      <c r="B33" s="299">
        <v>30</v>
      </c>
      <c r="C33" s="342" t="s">
        <v>175</v>
      </c>
      <c r="D33" s="839">
        <v>60.4</v>
      </c>
      <c r="E33" s="839">
        <v>53.2</v>
      </c>
      <c r="F33" s="839">
        <v>7.2</v>
      </c>
      <c r="G33" s="817">
        <v>74</v>
      </c>
      <c r="H33" s="838">
        <v>7.2</v>
      </c>
    </row>
    <row r="34" spans="1:8" s="257" customFormat="1" ht="18" customHeight="1">
      <c r="A34" s="254"/>
      <c r="B34" s="323">
        <v>35</v>
      </c>
      <c r="C34" s="346" t="s">
        <v>176</v>
      </c>
      <c r="D34" s="1017">
        <v>55.1</v>
      </c>
      <c r="E34" s="1017">
        <v>48.3</v>
      </c>
      <c r="F34" s="1017">
        <v>6.8</v>
      </c>
      <c r="G34" s="815">
        <v>69.2</v>
      </c>
      <c r="H34" s="864">
        <v>7.1</v>
      </c>
    </row>
    <row r="35" spans="1:8" s="241" customFormat="1" ht="18" customHeight="1">
      <c r="A35" s="254"/>
      <c r="B35" s="323">
        <v>300</v>
      </c>
      <c r="C35" s="346" t="s">
        <v>170</v>
      </c>
      <c r="D35" s="1017">
        <v>7.2</v>
      </c>
      <c r="E35" s="1018"/>
      <c r="F35" s="1017">
        <v>7.2</v>
      </c>
      <c r="G35" s="545"/>
      <c r="H35" s="808">
        <v>7.2</v>
      </c>
    </row>
    <row r="36" spans="1:8" s="241" customFormat="1" ht="18" customHeight="1" thickBot="1">
      <c r="A36" s="254"/>
      <c r="B36" s="330">
        <v>305</v>
      </c>
      <c r="C36" s="418" t="s">
        <v>171</v>
      </c>
      <c r="D36" s="1019">
        <v>6.8</v>
      </c>
      <c r="E36" s="1020"/>
      <c r="F36" s="1019">
        <v>6.8</v>
      </c>
      <c r="G36" s="741"/>
      <c r="H36" s="809">
        <v>7.1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866">
        <v>2.3</v>
      </c>
      <c r="E37" s="866">
        <v>2.3</v>
      </c>
      <c r="F37" s="866" t="s">
        <v>173</v>
      </c>
      <c r="G37" s="986" t="s">
        <v>173</v>
      </c>
      <c r="H37" s="866"/>
    </row>
    <row r="38" spans="1:8" s="241" customFormat="1" ht="18" customHeight="1">
      <c r="A38" s="251"/>
      <c r="B38" s="299">
        <v>50</v>
      </c>
      <c r="C38" s="342" t="s">
        <v>178</v>
      </c>
      <c r="D38" s="839">
        <v>323.69199999999995</v>
      </c>
      <c r="E38" s="839">
        <v>311.19199999999995</v>
      </c>
      <c r="F38" s="839">
        <v>62.03399999999999</v>
      </c>
      <c r="G38" s="817">
        <v>464.698</v>
      </c>
      <c r="H38" s="839">
        <v>30.1</v>
      </c>
    </row>
    <row r="39" spans="1:8" s="241" customFormat="1" ht="18" customHeight="1">
      <c r="A39" s="251"/>
      <c r="B39" s="356">
        <v>53</v>
      </c>
      <c r="C39" s="357" t="s">
        <v>179</v>
      </c>
      <c r="D39" s="972">
        <v>32.892799999999994</v>
      </c>
      <c r="E39" s="972">
        <v>32.892799999999994</v>
      </c>
      <c r="F39" s="972" t="s">
        <v>173</v>
      </c>
      <c r="G39" s="818">
        <v>120.11099999999999</v>
      </c>
      <c r="H39" s="987"/>
    </row>
    <row r="40" spans="1:8" s="241" customFormat="1" ht="18" customHeight="1">
      <c r="A40" s="251"/>
      <c r="B40" s="356">
        <v>55</v>
      </c>
      <c r="C40" s="357" t="s">
        <v>180</v>
      </c>
      <c r="D40" s="972">
        <v>1.922</v>
      </c>
      <c r="E40" s="972">
        <v>1.922</v>
      </c>
      <c r="F40" s="972" t="s">
        <v>173</v>
      </c>
      <c r="G40" s="972">
        <v>1.6998</v>
      </c>
      <c r="H40" s="867"/>
    </row>
    <row r="41" spans="1:8" s="257" customFormat="1" ht="18" customHeight="1">
      <c r="A41" s="251"/>
      <c r="B41" s="356">
        <v>65</v>
      </c>
      <c r="C41" s="357" t="s">
        <v>181</v>
      </c>
      <c r="D41" s="1021"/>
      <c r="E41" s="915">
        <v>49.534</v>
      </c>
      <c r="F41" s="1021"/>
      <c r="G41" s="818">
        <v>11.5</v>
      </c>
      <c r="H41" s="867"/>
    </row>
    <row r="42" spans="1:8" s="257" customFormat="1" ht="18" customHeight="1">
      <c r="A42" s="251"/>
      <c r="B42" s="356">
        <v>70</v>
      </c>
      <c r="C42" s="357" t="s">
        <v>182</v>
      </c>
      <c r="D42" s="972">
        <v>288.8771999999999</v>
      </c>
      <c r="E42" s="972">
        <v>226.8431999999999</v>
      </c>
      <c r="F42" s="972">
        <v>62.03399999999999</v>
      </c>
      <c r="G42" s="818">
        <v>331.3872</v>
      </c>
      <c r="H42" s="760">
        <v>30.1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1022">
        <v>62.03399999999999</v>
      </c>
      <c r="E43" s="1023"/>
      <c r="F43" s="1022">
        <v>62.03399999999999</v>
      </c>
      <c r="G43" s="623"/>
      <c r="H43" s="761">
        <v>30.1</v>
      </c>
    </row>
    <row r="44" spans="1:8" s="257" customFormat="1" ht="18" customHeight="1">
      <c r="A44" s="254"/>
      <c r="B44" s="370"/>
      <c r="C44" s="252"/>
      <c r="D44" s="252"/>
      <c r="E44" s="252"/>
      <c r="F44" s="252"/>
      <c r="G44" s="487"/>
      <c r="H44" s="350"/>
    </row>
    <row r="45" spans="1:8" s="241" customFormat="1" ht="18" customHeight="1">
      <c r="A45" s="251" t="s">
        <v>184</v>
      </c>
      <c r="B45" s="260"/>
      <c r="C45" s="307"/>
      <c r="D45" s="307"/>
      <c r="E45" s="307"/>
      <c r="F45" s="307"/>
      <c r="G45" s="487"/>
      <c r="H45" s="350"/>
    </row>
    <row r="46" spans="1:8" s="241" customFormat="1" ht="18" customHeight="1" thickBot="1">
      <c r="A46" s="349"/>
      <c r="B46" s="370"/>
      <c r="C46" s="252"/>
      <c r="D46" s="252"/>
      <c r="E46" s="252"/>
      <c r="F46" s="252"/>
      <c r="G46" s="487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03">
        <v>-0.63</v>
      </c>
      <c r="E47" s="503">
        <v>-0.63</v>
      </c>
      <c r="F47" s="738" t="s">
        <v>173</v>
      </c>
      <c r="G47" s="683" t="s">
        <v>173</v>
      </c>
      <c r="H47" s="372">
        <v>0</v>
      </c>
    </row>
    <row r="48" spans="1:8" s="257" customFormat="1" ht="18.75" customHeight="1">
      <c r="A48" s="251"/>
      <c r="B48" s="356">
        <v>80</v>
      </c>
      <c r="C48" s="375" t="s">
        <v>188</v>
      </c>
      <c r="D48" s="493">
        <v>0.8527921604488218</v>
      </c>
      <c r="E48" s="493">
        <v>0.8870472248643925</v>
      </c>
      <c r="F48" s="737" t="s">
        <v>173</v>
      </c>
      <c r="G48" s="640">
        <v>1.0118356437944644</v>
      </c>
      <c r="H48" s="641">
        <v>0.38205980066445183</v>
      </c>
    </row>
    <row r="49" spans="1:8" s="257" customFormat="1" ht="19.5" customHeight="1" thickBot="1">
      <c r="A49" s="251"/>
      <c r="B49" s="259">
        <v>90</v>
      </c>
      <c r="C49" s="376" t="s">
        <v>189</v>
      </c>
      <c r="D49" s="488">
        <v>4.773803976005154</v>
      </c>
      <c r="E49" s="488">
        <v>3.7486688810668767</v>
      </c>
      <c r="F49" s="488">
        <v>1.0251350949382776</v>
      </c>
      <c r="G49" s="618">
        <v>5.476297655049328</v>
      </c>
      <c r="H49" s="378">
        <v>0.49741377885743565</v>
      </c>
    </row>
    <row r="50" spans="1:8" s="257" customFormat="1" ht="18" customHeight="1">
      <c r="A50" s="254"/>
      <c r="B50" s="286"/>
      <c r="C50" s="381" t="s">
        <v>190</v>
      </c>
      <c r="D50" s="252"/>
      <c r="E50" s="252"/>
      <c r="F50" s="252"/>
      <c r="G50" s="349"/>
      <c r="H50" s="350"/>
    </row>
    <row r="51" spans="1:8" s="257" customFormat="1" ht="19.5" customHeight="1">
      <c r="A51" s="254"/>
      <c r="B51" s="286"/>
      <c r="C51" s="261" t="s">
        <v>85</v>
      </c>
      <c r="D51" s="459">
        <v>60513</v>
      </c>
      <c r="E51" s="754">
        <v>60513</v>
      </c>
      <c r="F51" s="754">
        <v>60513</v>
      </c>
      <c r="G51" s="754">
        <v>60513</v>
      </c>
      <c r="H51" s="754">
        <v>60513</v>
      </c>
    </row>
    <row r="52" spans="1:8" ht="19.5" customHeight="1">
      <c r="A52" s="254"/>
      <c r="B52" s="264"/>
      <c r="C52" s="251" t="s">
        <v>195</v>
      </c>
      <c r="G52" s="307"/>
      <c r="H52" s="350"/>
    </row>
    <row r="53" spans="1:8" ht="19.5" customHeight="1">
      <c r="A53" s="254"/>
      <c r="B53" s="257"/>
      <c r="D53" s="253"/>
      <c r="E53" s="253"/>
      <c r="F53" s="253"/>
      <c r="G53" s="382"/>
      <c r="H53" s="252"/>
    </row>
  </sheetData>
  <sheetProtection/>
  <mergeCells count="1">
    <mergeCell ref="G13:H1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C34">
      <selection activeCell="A1" sqref="A1"/>
    </sheetView>
  </sheetViews>
  <sheetFormatPr defaultColWidth="11.421875" defaultRowHeight="12.75"/>
  <cols>
    <col min="1" max="1" width="3.28125" style="0" customWidth="1"/>
    <col min="2" max="2" width="4.7109375" style="0" customWidth="1"/>
    <col min="3" max="3" width="50.421875" style="0" customWidth="1"/>
    <col min="4" max="4" width="18.140625" style="0" customWidth="1"/>
    <col min="5" max="5" width="12.421875" style="0" customWidth="1"/>
    <col min="6" max="6" width="26.28125" style="0" customWidth="1"/>
    <col min="7" max="7" width="12.421875" style="0" customWidth="1"/>
    <col min="8" max="8" width="12.7109375" style="0" customWidth="1"/>
  </cols>
  <sheetData>
    <row r="1" spans="1:8" ht="15.75">
      <c r="A1" s="237"/>
      <c r="B1" s="238"/>
      <c r="C1" s="237"/>
      <c r="D1" s="237"/>
      <c r="E1" s="237"/>
      <c r="F1" s="237"/>
      <c r="G1" s="239"/>
      <c r="H1" s="239"/>
    </row>
    <row r="2" spans="1:8" ht="18.75">
      <c r="A2" s="241"/>
      <c r="B2" s="239"/>
      <c r="C2" s="239"/>
      <c r="D2" s="239"/>
      <c r="E2" s="242"/>
      <c r="F2" s="441" t="s">
        <v>137</v>
      </c>
      <c r="G2" s="239"/>
      <c r="H2" s="239"/>
    </row>
    <row r="3" spans="1:8" ht="18.75">
      <c r="A3" s="241"/>
      <c r="B3" s="239"/>
      <c r="C3" s="239"/>
      <c r="D3" s="239"/>
      <c r="E3" s="242"/>
      <c r="F3" s="441"/>
      <c r="G3" s="239"/>
      <c r="H3" s="239"/>
    </row>
    <row r="4" spans="1:8" ht="18.75">
      <c r="A4" s="513" t="s">
        <v>70</v>
      </c>
      <c r="B4" s="504"/>
      <c r="C4" s="504"/>
      <c r="D4" s="504"/>
      <c r="E4" s="512"/>
      <c r="F4" s="441"/>
      <c r="G4" s="613" t="s">
        <v>121</v>
      </c>
      <c r="H4" s="527"/>
    </row>
    <row r="5" spans="1:8" ht="12.75">
      <c r="A5" s="511"/>
      <c r="B5" s="504"/>
      <c r="C5" s="504"/>
      <c r="D5" s="504"/>
      <c r="E5" s="505"/>
      <c r="F5" s="505"/>
      <c r="G5" s="287"/>
      <c r="H5" s="504"/>
    </row>
    <row r="6" spans="1:8" ht="15">
      <c r="A6" s="513"/>
      <c r="B6" s="395" t="s">
        <v>138</v>
      </c>
      <c r="C6" s="504"/>
      <c r="D6" s="504"/>
      <c r="E6" s="403"/>
      <c r="F6" s="513"/>
      <c r="G6" s="514"/>
      <c r="H6" s="514"/>
    </row>
    <row r="7" spans="1:8" ht="15.75" thickBot="1">
      <c r="A7" s="514"/>
      <c r="B7" s="507"/>
      <c r="C7" s="515"/>
      <c r="D7" s="515"/>
      <c r="E7" s="513"/>
      <c r="F7" s="513"/>
      <c r="G7" s="513"/>
      <c r="H7" s="514"/>
    </row>
    <row r="8" spans="1:8" ht="15.75" thickBot="1">
      <c r="A8" s="515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ht="15">
      <c r="A9" s="515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ht="15">
      <c r="A10" s="515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ht="15.75" thickBot="1">
      <c r="A11" s="515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ht="15">
      <c r="A12" s="515"/>
      <c r="B12" s="286"/>
      <c r="C12" s="286"/>
      <c r="D12" s="286"/>
      <c r="E12" s="286"/>
      <c r="F12" s="286"/>
      <c r="G12" s="286"/>
      <c r="H12" s="286"/>
    </row>
    <row r="13" spans="1:8" ht="14.25">
      <c r="A13" s="524" t="s">
        <v>93</v>
      </c>
      <c r="B13" s="286"/>
      <c r="C13" s="286"/>
      <c r="D13" s="508"/>
      <c r="E13" s="508"/>
      <c r="F13" s="508"/>
      <c r="G13" s="508"/>
      <c r="H13" s="508"/>
    </row>
    <row r="14" spans="1:8" ht="15.75" thickBot="1">
      <c r="A14" s="515"/>
      <c r="B14" s="286"/>
      <c r="C14" s="286"/>
      <c r="D14" s="286"/>
      <c r="E14" s="286"/>
      <c r="F14" s="286"/>
      <c r="G14" s="286"/>
      <c r="H14" s="286"/>
    </row>
    <row r="15" spans="1:8" ht="15">
      <c r="A15" s="504"/>
      <c r="B15" s="722" t="s">
        <v>151</v>
      </c>
      <c r="C15" s="529" t="s">
        <v>152</v>
      </c>
      <c r="D15" s="266"/>
      <c r="E15" s="264"/>
      <c r="F15" s="528">
        <v>4</v>
      </c>
      <c r="G15" s="281"/>
      <c r="H15" s="266"/>
    </row>
    <row r="16" spans="1:8" ht="15">
      <c r="A16" s="504"/>
      <c r="B16" s="723" t="s">
        <v>153</v>
      </c>
      <c r="C16" s="561" t="s">
        <v>154</v>
      </c>
      <c r="D16" s="266"/>
      <c r="E16" s="264"/>
      <c r="F16" s="280">
        <v>258</v>
      </c>
      <c r="G16" s="281"/>
      <c r="H16" s="264"/>
    </row>
    <row r="17" spans="1:8" ht="15">
      <c r="A17" s="504"/>
      <c r="B17" s="723" t="s">
        <v>155</v>
      </c>
      <c r="C17" s="561" t="s">
        <v>156</v>
      </c>
      <c r="D17" s="266"/>
      <c r="E17" s="274"/>
      <c r="F17" s="280">
        <v>23</v>
      </c>
      <c r="G17" s="281"/>
      <c r="H17" s="274"/>
    </row>
    <row r="18" spans="1:8" ht="15">
      <c r="A18" s="268"/>
      <c r="B18" s="277" t="s">
        <v>157</v>
      </c>
      <c r="C18" s="278" t="s">
        <v>158</v>
      </c>
      <c r="D18" s="457"/>
      <c r="E18" s="279"/>
      <c r="F18" s="280">
        <v>29</v>
      </c>
      <c r="G18" s="281"/>
      <c r="H18" s="279"/>
    </row>
    <row r="19" spans="1:8" ht="15">
      <c r="A19" s="268"/>
      <c r="B19" s="277" t="s">
        <v>159</v>
      </c>
      <c r="C19" s="278" t="s">
        <v>160</v>
      </c>
      <c r="D19" s="457"/>
      <c r="E19" s="279"/>
      <c r="F19" s="280">
        <v>10</v>
      </c>
      <c r="G19" s="281"/>
      <c r="H19" s="279"/>
    </row>
    <row r="20" spans="1:8" ht="15" thickBot="1">
      <c r="A20" s="282"/>
      <c r="B20" s="562"/>
      <c r="C20" s="284" t="s">
        <v>161</v>
      </c>
      <c r="D20" s="287"/>
      <c r="E20" s="282"/>
      <c r="F20" s="285">
        <v>324</v>
      </c>
      <c r="G20" s="281"/>
      <c r="H20" s="282"/>
    </row>
    <row r="21" spans="1:8" ht="15" thickBot="1">
      <c r="A21" s="513"/>
      <c r="B21" s="288" t="s">
        <v>162</v>
      </c>
      <c r="C21" s="563" t="s">
        <v>163</v>
      </c>
      <c r="D21" s="287"/>
      <c r="E21" s="282"/>
      <c r="F21" s="564">
        <v>219</v>
      </c>
      <c r="G21" s="282"/>
      <c r="H21" s="282"/>
    </row>
    <row r="22" spans="1:8" ht="14.25">
      <c r="A22" s="524" t="s">
        <v>164</v>
      </c>
      <c r="B22" s="524"/>
      <c r="C22" s="524"/>
      <c r="D22" s="524"/>
      <c r="E22" s="524"/>
      <c r="F22" s="524"/>
      <c r="G22" s="524"/>
      <c r="H22" s="524"/>
    </row>
    <row r="23" spans="1:8" ht="15" thickBot="1">
      <c r="A23" s="261"/>
      <c r="B23" s="261"/>
      <c r="C23" s="261"/>
      <c r="D23" s="261"/>
      <c r="E23" s="261"/>
      <c r="F23" s="261"/>
      <c r="G23" s="261"/>
      <c r="H23" s="261"/>
    </row>
    <row r="24" spans="1:8" ht="15" thickBot="1">
      <c r="A24" s="251"/>
      <c r="B24" s="299">
        <v>12</v>
      </c>
      <c r="C24" s="300" t="s">
        <v>165</v>
      </c>
      <c r="D24" s="468"/>
      <c r="E24" s="301"/>
      <c r="F24" s="302">
        <v>324</v>
      </c>
      <c r="G24" s="468"/>
      <c r="H24" s="469"/>
    </row>
    <row r="25" spans="1:8" ht="14.25">
      <c r="A25" s="251"/>
      <c r="B25" s="256">
        <v>15</v>
      </c>
      <c r="C25" s="308" t="s">
        <v>166</v>
      </c>
      <c r="D25" s="467"/>
      <c r="E25" s="309"/>
      <c r="F25" s="310"/>
      <c r="G25" s="308"/>
      <c r="H25" s="311"/>
    </row>
    <row r="26" spans="1:8" ht="15" thickBot="1">
      <c r="A26" s="251"/>
      <c r="B26" s="313"/>
      <c r="C26" s="314" t="s">
        <v>167</v>
      </c>
      <c r="D26" s="488">
        <v>430.18103466683135</v>
      </c>
      <c r="E26" s="315">
        <v>867</v>
      </c>
      <c r="F26" s="316"/>
      <c r="G26" s="862">
        <v>2164</v>
      </c>
      <c r="H26" s="868">
        <v>4</v>
      </c>
    </row>
    <row r="27" spans="1:8" ht="14.25">
      <c r="A27" s="251"/>
      <c r="B27" s="256">
        <v>20</v>
      </c>
      <c r="C27" s="342" t="s">
        <v>168</v>
      </c>
      <c r="D27" s="495">
        <v>39.3477</v>
      </c>
      <c r="E27" s="320">
        <v>394</v>
      </c>
      <c r="F27" s="308">
        <v>692</v>
      </c>
      <c r="G27" s="817">
        <v>217.08062</v>
      </c>
      <c r="H27" s="869">
        <v>3328.1029499999995</v>
      </c>
    </row>
    <row r="28" spans="1:8" ht="15">
      <c r="A28" s="254"/>
      <c r="B28" s="323">
        <v>25</v>
      </c>
      <c r="C28" s="346" t="s">
        <v>169</v>
      </c>
      <c r="D28" s="496">
        <v>38.7282</v>
      </c>
      <c r="E28" s="325">
        <v>223</v>
      </c>
      <c r="F28" s="326">
        <v>665</v>
      </c>
      <c r="G28" s="815">
        <v>170.04409999999996</v>
      </c>
      <c r="H28" s="870">
        <v>2442.25694</v>
      </c>
    </row>
    <row r="29" spans="1:8" ht="15">
      <c r="A29" s="254"/>
      <c r="B29" s="323">
        <v>200</v>
      </c>
      <c r="C29" s="346" t="s">
        <v>170</v>
      </c>
      <c r="D29" s="531"/>
      <c r="E29" s="328"/>
      <c r="F29" s="329">
        <v>692</v>
      </c>
      <c r="G29" s="815">
        <v>134.08062</v>
      </c>
      <c r="H29" s="870">
        <v>2919.1029499999995</v>
      </c>
    </row>
    <row r="30" spans="1:8" ht="15.75" thickBot="1">
      <c r="A30" s="254"/>
      <c r="B30" s="330">
        <v>205</v>
      </c>
      <c r="C30" s="418" t="s">
        <v>171</v>
      </c>
      <c r="D30" s="532"/>
      <c r="E30" s="332"/>
      <c r="F30" s="333">
        <v>665</v>
      </c>
      <c r="G30" s="863">
        <v>114.04409999999997</v>
      </c>
      <c r="H30" s="871">
        <v>2155.25694</v>
      </c>
    </row>
    <row r="31" spans="1:8" ht="15" thickBot="1">
      <c r="A31" s="251"/>
      <c r="B31" s="335">
        <v>100</v>
      </c>
      <c r="C31" s="354" t="s">
        <v>172</v>
      </c>
      <c r="D31" s="497">
        <v>0</v>
      </c>
      <c r="E31" s="337" t="s">
        <v>173</v>
      </c>
      <c r="F31" s="302">
        <v>108</v>
      </c>
      <c r="G31" s="816">
        <v>369</v>
      </c>
      <c r="H31" s="872" t="s">
        <v>173</v>
      </c>
    </row>
    <row r="32" spans="1:8" ht="15" thickBot="1">
      <c r="A32" s="251"/>
      <c r="B32" s="335">
        <v>991</v>
      </c>
      <c r="C32" s="354" t="s">
        <v>174</v>
      </c>
      <c r="D32" s="497">
        <v>469.5287346668314</v>
      </c>
      <c r="E32" s="340">
        <v>1261</v>
      </c>
      <c r="F32" s="302">
        <v>1124</v>
      </c>
      <c r="G32" s="816">
        <v>2750.0806199999997</v>
      </c>
      <c r="H32" s="873">
        <v>3332.1029499999995</v>
      </c>
    </row>
    <row r="33" spans="1:8" ht="14.25">
      <c r="A33" s="251"/>
      <c r="B33" s="299">
        <v>30</v>
      </c>
      <c r="C33" s="342" t="s">
        <v>175</v>
      </c>
      <c r="D33" s="499">
        <v>191.692</v>
      </c>
      <c r="E33" s="320">
        <v>94</v>
      </c>
      <c r="F33" s="343">
        <v>82</v>
      </c>
      <c r="G33" s="839">
        <v>928.6835100000001</v>
      </c>
      <c r="H33" s="874">
        <v>510.64498999999995</v>
      </c>
    </row>
    <row r="34" spans="1:8" ht="15">
      <c r="A34" s="254"/>
      <c r="B34" s="323">
        <v>35</v>
      </c>
      <c r="C34" s="346" t="s">
        <v>176</v>
      </c>
      <c r="D34" s="533">
        <v>184.2156</v>
      </c>
      <c r="E34" s="325">
        <v>76</v>
      </c>
      <c r="F34" s="347">
        <v>83</v>
      </c>
      <c r="G34" s="864">
        <v>796.36569</v>
      </c>
      <c r="H34" s="875">
        <v>461.18847</v>
      </c>
    </row>
    <row r="35" spans="1:8" ht="15">
      <c r="A35" s="254"/>
      <c r="B35" s="323">
        <v>300</v>
      </c>
      <c r="C35" s="324" t="s">
        <v>170</v>
      </c>
      <c r="D35" s="534"/>
      <c r="E35" s="328"/>
      <c r="F35" s="351">
        <v>82</v>
      </c>
      <c r="G35" s="864">
        <v>57.18351000000007</v>
      </c>
      <c r="H35" s="875">
        <v>466.64498999999995</v>
      </c>
    </row>
    <row r="36" spans="1:8" ht="15.75" thickBot="1">
      <c r="A36" s="254"/>
      <c r="B36" s="330">
        <v>305</v>
      </c>
      <c r="C36" s="331" t="s">
        <v>207</v>
      </c>
      <c r="D36" s="485"/>
      <c r="E36" s="332"/>
      <c r="F36" s="352">
        <v>83</v>
      </c>
      <c r="G36" s="865">
        <v>50.36568999999997</v>
      </c>
      <c r="H36" s="876">
        <v>422.18847</v>
      </c>
    </row>
    <row r="37" spans="1:8" ht="15" thickBot="1">
      <c r="A37" s="251"/>
      <c r="B37" s="335">
        <v>40</v>
      </c>
      <c r="C37" s="354" t="s">
        <v>177</v>
      </c>
      <c r="D37" s="498">
        <v>0</v>
      </c>
      <c r="E37" s="337" t="s">
        <v>173</v>
      </c>
      <c r="F37" s="355">
        <v>105</v>
      </c>
      <c r="G37" s="866">
        <v>324</v>
      </c>
      <c r="H37" s="872" t="s">
        <v>173</v>
      </c>
    </row>
    <row r="38" spans="1:8" ht="14.25">
      <c r="A38" s="251"/>
      <c r="B38" s="299">
        <v>50</v>
      </c>
      <c r="C38" s="342" t="s">
        <v>178</v>
      </c>
      <c r="D38" s="535">
        <v>277.8367346668314</v>
      </c>
      <c r="E38" s="344">
        <v>1167</v>
      </c>
      <c r="F38" s="344">
        <v>937</v>
      </c>
      <c r="G38" s="839">
        <v>1497.3971099999997</v>
      </c>
      <c r="H38" s="874">
        <v>2821.4579599999997</v>
      </c>
    </row>
    <row r="39" spans="1:8" ht="14.25">
      <c r="A39" s="251"/>
      <c r="B39" s="356">
        <v>53</v>
      </c>
      <c r="C39" s="357" t="s">
        <v>179</v>
      </c>
      <c r="D39" s="500">
        <v>23.21931588</v>
      </c>
      <c r="E39" s="358">
        <v>87</v>
      </c>
      <c r="F39" s="359"/>
      <c r="G39" s="760">
        <v>208</v>
      </c>
      <c r="H39" s="877">
        <v>19</v>
      </c>
    </row>
    <row r="40" spans="1:8" ht="14.25">
      <c r="A40" s="251"/>
      <c r="B40" s="356">
        <v>55</v>
      </c>
      <c r="C40" s="357" t="s">
        <v>180</v>
      </c>
      <c r="D40" s="500">
        <v>4.422726834285714</v>
      </c>
      <c r="E40" s="465">
        <v>0</v>
      </c>
      <c r="F40" s="363"/>
      <c r="G40" s="760">
        <v>5</v>
      </c>
      <c r="H40" s="877" t="s">
        <v>173</v>
      </c>
    </row>
    <row r="41" spans="1:8" ht="14.25">
      <c r="A41" s="251"/>
      <c r="B41" s="356">
        <v>65</v>
      </c>
      <c r="C41" s="357" t="s">
        <v>181</v>
      </c>
      <c r="D41" s="500"/>
      <c r="E41" s="358">
        <v>324</v>
      </c>
      <c r="F41" s="363"/>
      <c r="G41" s="867"/>
      <c r="H41" s="878"/>
    </row>
    <row r="42" spans="1:8" ht="14.25">
      <c r="A42" s="251"/>
      <c r="B42" s="356">
        <v>70</v>
      </c>
      <c r="C42" s="357" t="s">
        <v>182</v>
      </c>
      <c r="D42" s="500">
        <v>250.19469195254564</v>
      </c>
      <c r="E42" s="358">
        <v>756</v>
      </c>
      <c r="F42" s="360">
        <v>937</v>
      </c>
      <c r="G42" s="760">
        <v>1284.3971099999997</v>
      </c>
      <c r="H42" s="877">
        <v>2802.4579599999997</v>
      </c>
    </row>
    <row r="43" spans="1:8" ht="15.75" thickBot="1">
      <c r="A43" s="254"/>
      <c r="B43" s="365">
        <v>73</v>
      </c>
      <c r="C43" s="366" t="s">
        <v>183</v>
      </c>
      <c r="D43" s="536">
        <v>79.73615425078526</v>
      </c>
      <c r="E43" s="367"/>
      <c r="F43" s="368">
        <v>937</v>
      </c>
      <c r="G43" s="840">
        <v>473.8971099999999</v>
      </c>
      <c r="H43" s="879">
        <v>2462.4579599999997</v>
      </c>
    </row>
    <row r="44" spans="1:8" ht="15">
      <c r="A44" s="254"/>
      <c r="B44" s="264"/>
      <c r="C44" s="252"/>
      <c r="D44" s="252"/>
      <c r="E44" s="349"/>
      <c r="F44" s="350"/>
      <c r="G44" s="350"/>
      <c r="H44" s="350"/>
    </row>
    <row r="45" spans="1:8" ht="15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ht="15.75" thickBot="1">
      <c r="A46" s="349"/>
      <c r="B46" s="264"/>
      <c r="C46" s="252"/>
      <c r="D46" s="252"/>
      <c r="E46" s="349"/>
      <c r="F46" s="350"/>
      <c r="G46" s="350"/>
      <c r="H46" s="350"/>
    </row>
    <row r="47" spans="1:8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-3</v>
      </c>
      <c r="G47" s="373">
        <v>-45</v>
      </c>
      <c r="H47" s="374" t="s">
        <v>173</v>
      </c>
    </row>
    <row r="48" spans="1:8" ht="14.25">
      <c r="A48" s="251"/>
      <c r="B48" s="356">
        <v>80</v>
      </c>
      <c r="C48" s="375" t="s">
        <v>188</v>
      </c>
      <c r="D48" s="493">
        <v>1.5483231012727097</v>
      </c>
      <c r="E48" s="460">
        <v>0.7429305912596401</v>
      </c>
      <c r="F48" s="461">
        <v>0.3457844183564568</v>
      </c>
      <c r="G48" s="461">
        <v>1.4451744200307697</v>
      </c>
      <c r="H48" s="462">
        <v>0.001417706751866684</v>
      </c>
    </row>
    <row r="49" spans="1:8" ht="15" thickBot="1">
      <c r="A49" s="251"/>
      <c r="B49" s="259">
        <v>90</v>
      </c>
      <c r="C49" s="376" t="s">
        <v>189</v>
      </c>
      <c r="D49" s="488">
        <v>4.107275579948217</v>
      </c>
      <c r="E49" s="377">
        <v>12.410736271854223</v>
      </c>
      <c r="F49" s="378">
        <v>15.382089797258475</v>
      </c>
      <c r="G49" s="379">
        <v>21.085071164737744</v>
      </c>
      <c r="H49" s="380">
        <v>46.00604054830501</v>
      </c>
    </row>
    <row r="50" spans="1:8" ht="15.75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ht="15">
      <c r="A51" s="254"/>
      <c r="B51" s="286"/>
      <c r="C51" s="261" t="s">
        <v>86</v>
      </c>
      <c r="D51" s="459">
        <v>60915</v>
      </c>
      <c r="E51" s="754">
        <v>60915</v>
      </c>
      <c r="F51" s="754">
        <v>60915</v>
      </c>
      <c r="G51" s="754">
        <v>60915</v>
      </c>
      <c r="H51" s="754">
        <v>60915</v>
      </c>
    </row>
    <row r="52" spans="1:8" ht="15">
      <c r="A52" s="254"/>
      <c r="B52" s="264"/>
      <c r="C52" s="251" t="s">
        <v>195</v>
      </c>
      <c r="D52" s="252"/>
      <c r="E52" s="349"/>
      <c r="F52" s="307"/>
      <c r="G52" s="350"/>
      <c r="H52" s="350"/>
    </row>
    <row r="53" spans="1:8" ht="15">
      <c r="A53" s="254"/>
      <c r="D53" s="253"/>
      <c r="E53" s="253"/>
      <c r="F53" s="382"/>
      <c r="G53" s="252"/>
      <c r="H53" s="383"/>
    </row>
    <row r="54" spans="1:8" ht="15.75">
      <c r="A54" s="254"/>
      <c r="C54" s="237"/>
      <c r="F54" s="390"/>
      <c r="G54" s="385"/>
      <c r="H54" s="386"/>
    </row>
    <row r="55" spans="1:8" ht="15.75">
      <c r="A55" s="254"/>
      <c r="C55" s="237"/>
      <c r="D55" s="237"/>
      <c r="E55" s="254"/>
      <c r="F55" s="254"/>
      <c r="G55" s="254"/>
      <c r="H55" s="254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headerFooter alignWithMargins="0">
    <oddFooter>&amp;C&amp;"Times New Roman,Normal"&amp;12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259"/>
  <sheetViews>
    <sheetView showGridLines="0" zoomScalePageLayoutView="0" workbookViewId="0" topLeftCell="A1">
      <selection activeCell="A1" sqref="A1"/>
    </sheetView>
  </sheetViews>
  <sheetFormatPr defaultColWidth="8.8515625" defaultRowHeight="19.5" customHeight="1"/>
  <cols>
    <col min="1" max="1" width="4.8515625" style="3" customWidth="1"/>
    <col min="2" max="2" width="4.28125" style="7" customWidth="1"/>
    <col min="3" max="3" width="36.28125" style="3" customWidth="1"/>
    <col min="4" max="7" width="18.7109375" style="3" customWidth="1"/>
    <col min="8" max="8" width="14.7109375" style="3" customWidth="1"/>
    <col min="9" max="9" width="4.8515625" style="3" customWidth="1"/>
    <col min="10" max="10" width="3.7109375" style="3" customWidth="1"/>
    <col min="11" max="11" width="41.8515625" style="3" customWidth="1"/>
    <col min="12" max="21" width="13.7109375" style="3" customWidth="1"/>
    <col min="22" max="16384" width="8.8515625" style="3" customWidth="1"/>
  </cols>
  <sheetData>
    <row r="1" spans="2:17" ht="18" customHeight="1">
      <c r="B1" s="1"/>
      <c r="C1" s="2"/>
      <c r="D1" s="2"/>
      <c r="E1" s="583"/>
      <c r="F1"/>
      <c r="G1"/>
      <c r="H1"/>
      <c r="I1" s="8"/>
      <c r="J1" s="8"/>
      <c r="K1" s="8"/>
      <c r="L1" s="8"/>
      <c r="M1" s="8"/>
      <c r="N1" s="8"/>
      <c r="O1" s="8"/>
      <c r="P1" s="8"/>
      <c r="Q1"/>
    </row>
    <row r="2" spans="1:17" s="5" customFormat="1" ht="18" customHeight="1">
      <c r="A2" s="585"/>
      <c r="B2" s="586"/>
      <c r="C2" s="587" t="s">
        <v>137</v>
      </c>
      <c r="D2" s="586"/>
      <c r="E2" s="585"/>
      <c r="F2" s="586"/>
      <c r="G2" s="586"/>
      <c r="H2"/>
      <c r="I2" s="9"/>
      <c r="J2"/>
      <c r="K2"/>
      <c r="L2" s="11"/>
      <c r="M2" s="11"/>
      <c r="N2" s="10"/>
      <c r="O2" s="9"/>
      <c r="P2" s="9"/>
      <c r="Q2" s="3"/>
    </row>
    <row r="3" spans="2:17" s="5" customFormat="1" ht="18" customHeight="1">
      <c r="B3"/>
      <c r="C3"/>
      <c r="D3" s="44"/>
      <c r="E3" s="208"/>
      <c r="F3"/>
      <c r="G3"/>
      <c r="H3"/>
      <c r="I3" s="9"/>
      <c r="J3"/>
      <c r="K3"/>
      <c r="L3" s="11"/>
      <c r="M3" s="11"/>
      <c r="N3" s="10"/>
      <c r="O3" s="9"/>
      <c r="P3" s="9"/>
      <c r="Q3" s="3"/>
    </row>
    <row r="4" spans="1:17" s="5" customFormat="1" ht="18" customHeight="1">
      <c r="A4" s="251" t="s">
        <v>131</v>
      </c>
      <c r="B4" s="527"/>
      <c r="C4"/>
      <c r="D4" s="44"/>
      <c r="E4" s="208"/>
      <c r="F4"/>
      <c r="G4" s="458" t="s">
        <v>108</v>
      </c>
      <c r="H4"/>
      <c r="I4" s="9"/>
      <c r="J4"/>
      <c r="K4"/>
      <c r="L4" s="11"/>
      <c r="M4" s="11"/>
      <c r="N4" s="10"/>
      <c r="O4" s="9"/>
      <c r="P4" s="9"/>
      <c r="Q4" s="3"/>
    </row>
    <row r="5" spans="2:16" s="5" customFormat="1" ht="18" customHeight="1">
      <c r="B5" s="527"/>
      <c r="C5"/>
      <c r="D5" s="6"/>
      <c r="E5" s="584"/>
      <c r="F5" s="16"/>
      <c r="G5"/>
      <c r="H5"/>
      <c r="I5" s="9"/>
      <c r="J5"/>
      <c r="K5"/>
      <c r="L5" s="13"/>
      <c r="M5" s="8"/>
      <c r="N5" s="9"/>
      <c r="O5" s="9"/>
      <c r="P5" s="9"/>
    </row>
    <row r="6" spans="1:16" s="5" customFormat="1" ht="18" customHeight="1">
      <c r="A6" s="26"/>
      <c r="B6" s="65" t="s">
        <v>138</v>
      </c>
      <c r="C6"/>
      <c r="D6" s="20"/>
      <c r="E6" s="21"/>
      <c r="F6" s="19"/>
      <c r="G6" s="19"/>
      <c r="H6"/>
      <c r="I6" s="9"/>
      <c r="J6"/>
      <c r="K6"/>
      <c r="L6" s="13"/>
      <c r="M6" s="8"/>
      <c r="N6" s="9"/>
      <c r="O6" s="9"/>
      <c r="P6" s="9"/>
    </row>
    <row r="7" spans="1:16" ht="18" customHeight="1" thickBot="1">
      <c r="A7" s="19"/>
      <c r="B7" s="721"/>
      <c r="C7" s="24"/>
      <c r="D7" s="21"/>
      <c r="E7" s="21"/>
      <c r="F7" s="21"/>
      <c r="G7" s="19"/>
      <c r="H7"/>
      <c r="I7" s="12"/>
      <c r="J7"/>
      <c r="K7"/>
      <c r="L7" s="2"/>
      <c r="M7" s="2"/>
      <c r="N7"/>
      <c r="O7"/>
      <c r="P7" s="2"/>
    </row>
    <row r="8" spans="1:69" s="15" customFormat="1" ht="18" customHeight="1" thickBot="1">
      <c r="A8" s="23"/>
      <c r="B8" s="35" t="s">
        <v>139</v>
      </c>
      <c r="C8" s="571"/>
      <c r="D8" s="572" t="s">
        <v>140</v>
      </c>
      <c r="E8" s="573"/>
      <c r="F8" s="574" t="s">
        <v>141</v>
      </c>
      <c r="G8" s="575"/>
      <c r="H8"/>
      <c r="I8"/>
      <c r="J8"/>
      <c r="K8"/>
      <c r="L8"/>
      <c r="M8" s="41"/>
      <c r="N8"/>
      <c r="O8"/>
      <c r="P8" s="4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</row>
    <row r="9" spans="1:69" s="15" customFormat="1" ht="18" customHeight="1">
      <c r="A9" s="23"/>
      <c r="B9" s="36" t="s">
        <v>142</v>
      </c>
      <c r="C9" s="576"/>
      <c r="D9" s="575" t="s">
        <v>143</v>
      </c>
      <c r="E9" s="575" t="s">
        <v>144</v>
      </c>
      <c r="F9" s="576" t="s">
        <v>145</v>
      </c>
      <c r="G9" s="577" t="s">
        <v>146</v>
      </c>
      <c r="H9"/>
      <c r="I9" s="5"/>
      <c r="J9"/>
      <c r="K9"/>
      <c r="L9"/>
      <c r="M9" s="2"/>
      <c r="N9" s="16"/>
      <c r="O9"/>
      <c r="P9" s="4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</row>
    <row r="10" spans="1:69" s="15" customFormat="1" ht="18" customHeight="1">
      <c r="A10" s="23"/>
      <c r="B10" s="36" t="s">
        <v>147</v>
      </c>
      <c r="C10" s="576"/>
      <c r="D10" s="578"/>
      <c r="E10" s="578"/>
      <c r="F10" s="579" t="s">
        <v>148</v>
      </c>
      <c r="G10" s="577"/>
      <c r="H10"/>
      <c r="I10" s="5"/>
      <c r="J10"/>
      <c r="K10"/>
      <c r="L10" s="6"/>
      <c r="M10" s="6"/>
      <c r="N10" s="16"/>
      <c r="O10"/>
      <c r="P10" s="4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</row>
    <row r="11" spans="1:69" s="15" customFormat="1" ht="18" customHeight="1" thickBot="1">
      <c r="A11" s="23"/>
      <c r="B11" s="37" t="s">
        <v>149</v>
      </c>
      <c r="C11" s="580" t="s">
        <v>150</v>
      </c>
      <c r="D11" s="581">
        <v>1712</v>
      </c>
      <c r="E11" s="581">
        <v>1713</v>
      </c>
      <c r="F11" s="582">
        <v>1721</v>
      </c>
      <c r="G11" s="581">
        <v>1725</v>
      </c>
      <c r="H11"/>
      <c r="I11" s="26"/>
      <c r="J11"/>
      <c r="K11"/>
      <c r="L11" s="20"/>
      <c r="M11" s="21"/>
      <c r="N11" s="19"/>
      <c r="O11" s="19"/>
      <c r="P11" s="24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</row>
    <row r="12" spans="1:69" s="15" customFormat="1" ht="18" customHeight="1">
      <c r="A12" s="567"/>
      <c r="B12" s="56"/>
      <c r="C12" s="56"/>
      <c r="D12" s="56"/>
      <c r="E12" s="56"/>
      <c r="F12" s="56"/>
      <c r="G12" s="56"/>
      <c r="H12"/>
      <c r="I12" s="26"/>
      <c r="J12"/>
      <c r="K12"/>
      <c r="L12" s="20"/>
      <c r="M12" s="21"/>
      <c r="N12" s="19"/>
      <c r="O12" s="19"/>
      <c r="P12" s="24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</row>
    <row r="13" spans="1:69" s="15" customFormat="1" ht="18" customHeight="1">
      <c r="A13" s="568" t="s">
        <v>92</v>
      </c>
      <c r="B13" s="56"/>
      <c r="C13" s="56"/>
      <c r="D13" s="56"/>
      <c r="E13" s="56"/>
      <c r="F13" s="569"/>
      <c r="G13" s="56"/>
      <c r="H13"/>
      <c r="I13" s="26"/>
      <c r="J13"/>
      <c r="K13"/>
      <c r="L13" s="20"/>
      <c r="M13" s="21"/>
      <c r="N13" s="19"/>
      <c r="O13" s="19"/>
      <c r="P13" s="2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1:69" s="15" customFormat="1" ht="6.75" customHeight="1" thickBot="1">
      <c r="A14" s="567"/>
      <c r="B14" s="56"/>
      <c r="C14" s="56"/>
      <c r="D14" s="56"/>
      <c r="E14" s="56"/>
      <c r="F14" s="56"/>
      <c r="G14" s="56"/>
      <c r="H14"/>
      <c r="I14" s="26"/>
      <c r="J14"/>
      <c r="K14"/>
      <c r="L14" s="20"/>
      <c r="M14" s="21"/>
      <c r="N14" s="19"/>
      <c r="O14" s="19"/>
      <c r="P14" s="24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9" s="15" customFormat="1" ht="18" customHeight="1">
      <c r="A15" s="163"/>
      <c r="B15" s="724" t="s">
        <v>151</v>
      </c>
      <c r="C15" s="263" t="s">
        <v>152</v>
      </c>
      <c r="D15" s="264"/>
      <c r="E15" s="262">
        <v>5</v>
      </c>
      <c r="F15" s="70"/>
      <c r="G15" s="164"/>
      <c r="H15" s="164"/>
      <c r="I15" s="66"/>
      <c r="J15" s="164"/>
      <c r="K15" s="164"/>
      <c r="L15" s="165"/>
      <c r="M15" s="165"/>
      <c r="N15" s="165"/>
      <c r="O15" s="66"/>
      <c r="P15" s="83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</row>
    <row r="16" spans="1:46" s="17" customFormat="1" ht="18" customHeight="1">
      <c r="A16" s="163"/>
      <c r="B16" s="725" t="s">
        <v>153</v>
      </c>
      <c r="C16" s="272" t="s">
        <v>154</v>
      </c>
      <c r="D16" s="264"/>
      <c r="E16" s="271">
        <v>210</v>
      </c>
      <c r="F16" s="70"/>
      <c r="G16" s="70"/>
      <c r="H16" s="164"/>
      <c r="I16" s="68"/>
      <c r="J16" s="164"/>
      <c r="K16" s="164"/>
      <c r="L16" s="70"/>
      <c r="M16" s="70"/>
      <c r="N16" s="70"/>
      <c r="O16" s="70"/>
      <c r="P16" s="70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:46" s="168" customFormat="1" ht="18" customHeight="1">
      <c r="A17" s="163"/>
      <c r="B17" s="725" t="s">
        <v>155</v>
      </c>
      <c r="C17" s="272" t="s">
        <v>156</v>
      </c>
      <c r="D17" s="274"/>
      <c r="E17" s="271">
        <v>50</v>
      </c>
      <c r="F17" s="166"/>
      <c r="G17" s="166"/>
      <c r="H17" s="164"/>
      <c r="I17" s="68"/>
      <c r="J17" s="164"/>
      <c r="K17" s="164"/>
      <c r="L17" s="70"/>
      <c r="M17" s="70"/>
      <c r="N17" s="70"/>
      <c r="O17" s="70"/>
      <c r="P17" s="70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</row>
    <row r="18" spans="1:46" s="15" customFormat="1" ht="18" customHeight="1">
      <c r="A18" s="68"/>
      <c r="B18" s="277" t="s">
        <v>157</v>
      </c>
      <c r="C18" s="278" t="s">
        <v>158</v>
      </c>
      <c r="D18" s="279"/>
      <c r="E18" s="280">
        <v>5</v>
      </c>
      <c r="F18" s="110"/>
      <c r="G18" s="110"/>
      <c r="H18" s="164"/>
      <c r="I18" s="68"/>
      <c r="J18" s="164"/>
      <c r="K18" s="164"/>
      <c r="L18" s="70"/>
      <c r="M18" s="70"/>
      <c r="N18" s="70"/>
      <c r="O18" s="70"/>
      <c r="P18" s="70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:46" s="15" customFormat="1" ht="18" customHeight="1">
      <c r="A19" s="68"/>
      <c r="B19" s="277" t="s">
        <v>159</v>
      </c>
      <c r="C19" s="278" t="s">
        <v>160</v>
      </c>
      <c r="D19" s="279"/>
      <c r="E19" s="280">
        <v>7</v>
      </c>
      <c r="F19" s="110"/>
      <c r="G19" s="110"/>
      <c r="H19" s="164"/>
      <c r="I19" s="68"/>
      <c r="J19" s="164"/>
      <c r="K19" s="164"/>
      <c r="L19" s="70"/>
      <c r="M19" s="70"/>
      <c r="N19" s="70"/>
      <c r="O19" s="70"/>
      <c r="P19" s="70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</row>
    <row r="20" spans="1:46" s="5" customFormat="1" ht="18" customHeight="1" thickBot="1">
      <c r="A20" s="64"/>
      <c r="B20" s="283"/>
      <c r="C20" s="284" t="s">
        <v>161</v>
      </c>
      <c r="D20" s="282"/>
      <c r="E20" s="285">
        <v>277</v>
      </c>
      <c r="F20" s="52"/>
      <c r="G20" s="52"/>
      <c r="H20" s="63"/>
      <c r="I20" s="68"/>
      <c r="J20" s="63"/>
      <c r="K20" s="63"/>
      <c r="L20" s="56"/>
      <c r="M20" s="56"/>
      <c r="N20" s="56"/>
      <c r="O20" s="56"/>
      <c r="P20" s="56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</row>
    <row r="21" spans="1:43" s="5" customFormat="1" ht="18" customHeight="1" thickBot="1">
      <c r="A21" s="26"/>
      <c r="B21" s="288" t="s">
        <v>162</v>
      </c>
      <c r="C21" s="289" t="s">
        <v>163</v>
      </c>
      <c r="D21" s="282"/>
      <c r="E21" s="290">
        <v>106</v>
      </c>
      <c r="F21" s="52"/>
      <c r="G21" s="52"/>
      <c r="H21"/>
      <c r="I21" s="23"/>
      <c r="J21"/>
      <c r="K21" s="45"/>
      <c r="L21" s="38"/>
      <c r="M21" s="38"/>
      <c r="N21" s="38"/>
      <c r="O21" s="38"/>
      <c r="P21" s="38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14" customFormat="1" ht="21.75" customHeight="1">
      <c r="A22" s="18" t="s">
        <v>164</v>
      </c>
      <c r="B22" s="22"/>
      <c r="C22" s="22"/>
      <c r="D22" s="22"/>
      <c r="E22" s="22"/>
      <c r="F22" s="570"/>
      <c r="G22" s="570"/>
      <c r="H22"/>
      <c r="I22" s="25"/>
      <c r="J22"/>
      <c r="K22" s="45"/>
      <c r="L22" s="38"/>
      <c r="M22" s="38"/>
      <c r="N22" s="38"/>
      <c r="O22" s="40"/>
      <c r="P22" s="3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14" customFormat="1" ht="4.5" customHeight="1" thickBot="1">
      <c r="A23" s="18"/>
      <c r="B23" s="22"/>
      <c r="C23" s="22"/>
      <c r="D23" s="22"/>
      <c r="E23" s="22"/>
      <c r="F23" s="22"/>
      <c r="G23" s="22"/>
      <c r="H23"/>
      <c r="I23" s="29"/>
      <c r="J23"/>
      <c r="K23" s="45"/>
      <c r="L23" s="49"/>
      <c r="M23" s="45"/>
      <c r="N23" s="50"/>
      <c r="O23" s="50"/>
      <c r="P23" s="30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s="5" customFormat="1" ht="18" customHeight="1" thickBot="1">
      <c r="A24" s="26"/>
      <c r="B24" s="112">
        <v>12</v>
      </c>
      <c r="C24" s="113" t="s">
        <v>165</v>
      </c>
      <c r="D24" s="114"/>
      <c r="E24" s="302">
        <v>277</v>
      </c>
      <c r="F24" s="116"/>
      <c r="G24" s="117"/>
      <c r="H24" s="105"/>
      <c r="I24" s="26"/>
      <c r="J24" s="105"/>
      <c r="K24" s="106"/>
      <c r="L24" s="118"/>
      <c r="M24" s="106"/>
      <c r="N24" s="119"/>
      <c r="O24" s="119"/>
      <c r="P24" s="120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29" s="5" customFormat="1" ht="18" customHeight="1">
      <c r="A25" s="26"/>
      <c r="B25" s="121">
        <v>15</v>
      </c>
      <c r="C25" s="122" t="s">
        <v>166</v>
      </c>
      <c r="D25" s="122"/>
      <c r="E25" s="701"/>
      <c r="F25" s="122"/>
      <c r="G25" s="123"/>
      <c r="H25" s="106"/>
      <c r="I25" s="90"/>
      <c r="J25" s="106"/>
      <c r="K25" s="106"/>
      <c r="L25" s="124"/>
      <c r="M25" s="124"/>
      <c r="N25" s="124"/>
      <c r="O25" s="124"/>
      <c r="P25" s="124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s="5" customFormat="1" ht="18" customHeight="1" thickBot="1">
      <c r="A26" s="26"/>
      <c r="B26" s="125"/>
      <c r="C26" s="126" t="s">
        <v>167</v>
      </c>
      <c r="D26" s="127">
        <v>775</v>
      </c>
      <c r="E26" s="702"/>
      <c r="F26" s="127">
        <v>2189</v>
      </c>
      <c r="G26" s="128">
        <v>4</v>
      </c>
      <c r="H26" s="106"/>
      <c r="I26" s="90"/>
      <c r="J26" s="106"/>
      <c r="K26" s="106"/>
      <c r="L26" s="124"/>
      <c r="M26" s="124"/>
      <c r="N26" s="124"/>
      <c r="O26" s="124"/>
      <c r="P26" s="124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18" s="5" customFormat="1" ht="18" customHeight="1">
      <c r="A27" s="26"/>
      <c r="B27" s="121">
        <v>20</v>
      </c>
      <c r="C27" s="129" t="s">
        <v>168</v>
      </c>
      <c r="D27" s="130">
        <v>352</v>
      </c>
      <c r="E27" s="204">
        <v>558</v>
      </c>
      <c r="F27" s="130">
        <v>243</v>
      </c>
      <c r="G27" s="131">
        <v>2353</v>
      </c>
      <c r="H27" s="105"/>
      <c r="I27" s="26"/>
      <c r="J27" s="105"/>
      <c r="K27" s="106"/>
      <c r="L27" s="124"/>
      <c r="M27" s="124"/>
      <c r="N27" s="124"/>
      <c r="O27" s="124"/>
      <c r="P27" s="124"/>
      <c r="Q27" s="47"/>
      <c r="R27" s="47"/>
    </row>
    <row r="28" spans="1:18" s="15" customFormat="1" ht="18" customHeight="1">
      <c r="A28" s="23"/>
      <c r="B28" s="154">
        <v>25</v>
      </c>
      <c r="C28" s="155" t="s">
        <v>169</v>
      </c>
      <c r="D28" s="156">
        <v>224</v>
      </c>
      <c r="E28" s="703">
        <v>517</v>
      </c>
      <c r="F28" s="156">
        <v>189</v>
      </c>
      <c r="G28" s="157">
        <v>1307</v>
      </c>
      <c r="H28"/>
      <c r="I28" s="26"/>
      <c r="J28"/>
      <c r="K28" s="45"/>
      <c r="L28" s="31"/>
      <c r="M28" s="31"/>
      <c r="N28" s="31"/>
      <c r="O28" s="31"/>
      <c r="P28" s="31"/>
      <c r="Q28" s="17"/>
      <c r="R28" s="17"/>
    </row>
    <row r="29" spans="1:39" s="15" customFormat="1" ht="18" customHeight="1">
      <c r="A29" s="23"/>
      <c r="B29" s="154">
        <v>200</v>
      </c>
      <c r="C29" s="155" t="s">
        <v>170</v>
      </c>
      <c r="D29" s="714"/>
      <c r="E29" s="704">
        <v>558</v>
      </c>
      <c r="F29" s="156">
        <v>163</v>
      </c>
      <c r="G29" s="157">
        <v>2770</v>
      </c>
      <c r="H29" s="476"/>
      <c r="I29" s="90"/>
      <c r="J29" s="45"/>
      <c r="K29" s="45"/>
      <c r="L29" s="31"/>
      <c r="M29" s="31"/>
      <c r="N29" s="31"/>
      <c r="O29" s="31"/>
      <c r="P29" s="3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18" s="15" customFormat="1" ht="18" customHeight="1" thickBot="1">
      <c r="A30" s="23"/>
      <c r="B30" s="103">
        <v>205</v>
      </c>
      <c r="C30" s="104" t="s">
        <v>171</v>
      </c>
      <c r="D30" s="715"/>
      <c r="E30" s="705">
        <v>517</v>
      </c>
      <c r="F30" s="109">
        <v>137</v>
      </c>
      <c r="G30" s="96">
        <v>1381</v>
      </c>
      <c r="H30"/>
      <c r="I30" s="26"/>
      <c r="J30"/>
      <c r="K30" s="45"/>
      <c r="L30" s="31"/>
      <c r="M30" s="31"/>
      <c r="N30" s="31"/>
      <c r="O30" s="31"/>
      <c r="P30" s="31"/>
      <c r="Q30" s="17"/>
      <c r="R30" s="17"/>
    </row>
    <row r="31" spans="1:18" s="5" customFormat="1" ht="18" customHeight="1" thickBot="1">
      <c r="A31" s="26"/>
      <c r="B31" s="132">
        <v>100</v>
      </c>
      <c r="C31" s="91" t="s">
        <v>172</v>
      </c>
      <c r="D31" s="229" t="s">
        <v>173</v>
      </c>
      <c r="E31" s="706">
        <v>41</v>
      </c>
      <c r="F31" s="115">
        <v>285</v>
      </c>
      <c r="G31" s="133" t="s">
        <v>173</v>
      </c>
      <c r="H31" s="105"/>
      <c r="I31" s="26"/>
      <c r="J31" s="105"/>
      <c r="K31" s="106"/>
      <c r="L31" s="124"/>
      <c r="M31" s="134"/>
      <c r="N31" s="134"/>
      <c r="O31" s="134"/>
      <c r="P31" s="124"/>
      <c r="Q31" s="47"/>
      <c r="R31" s="47"/>
    </row>
    <row r="32" spans="1:18" s="5" customFormat="1" ht="18" customHeight="1" thickBot="1">
      <c r="A32" s="26"/>
      <c r="B32" s="132">
        <v>991</v>
      </c>
      <c r="C32" s="91" t="s">
        <v>174</v>
      </c>
      <c r="D32" s="135">
        <v>1127</v>
      </c>
      <c r="E32" s="219">
        <v>876</v>
      </c>
      <c r="F32" s="135">
        <v>2717</v>
      </c>
      <c r="G32" s="136">
        <v>2357</v>
      </c>
      <c r="H32" s="105"/>
      <c r="I32" s="26"/>
      <c r="J32" s="105"/>
      <c r="K32" s="106"/>
      <c r="L32" s="124"/>
      <c r="M32" s="134"/>
      <c r="N32" s="134"/>
      <c r="O32" s="134"/>
      <c r="P32" s="124"/>
      <c r="Q32" s="47"/>
      <c r="R32" s="47"/>
    </row>
    <row r="33" spans="1:18" s="5" customFormat="1" ht="18" customHeight="1">
      <c r="A33" s="26"/>
      <c r="B33" s="112">
        <v>30</v>
      </c>
      <c r="C33" s="137" t="s">
        <v>175</v>
      </c>
      <c r="D33" s="130">
        <v>82</v>
      </c>
      <c r="E33" s="707">
        <v>76</v>
      </c>
      <c r="F33" s="849">
        <v>735.2</v>
      </c>
      <c r="G33" s="139">
        <v>155</v>
      </c>
      <c r="H33" s="105"/>
      <c r="I33" s="26"/>
      <c r="J33" s="105"/>
      <c r="K33" s="106"/>
      <c r="L33" s="124"/>
      <c r="M33" s="134"/>
      <c r="N33" s="134"/>
      <c r="O33" s="134"/>
      <c r="P33" s="124"/>
      <c r="Q33" s="47"/>
      <c r="R33" s="47"/>
    </row>
    <row r="34" spans="1:18" s="15" customFormat="1" ht="18" customHeight="1">
      <c r="A34" s="23"/>
      <c r="B34" s="154">
        <v>35</v>
      </c>
      <c r="C34" s="158" t="s">
        <v>176</v>
      </c>
      <c r="D34" s="156">
        <v>76</v>
      </c>
      <c r="E34" s="708">
        <v>54</v>
      </c>
      <c r="F34" s="856">
        <v>643.4</v>
      </c>
      <c r="G34" s="94">
        <v>117</v>
      </c>
      <c r="H34"/>
      <c r="I34" s="23"/>
      <c r="J34"/>
      <c r="K34" s="45"/>
      <c r="L34" s="28"/>
      <c r="M34" s="32"/>
      <c r="N34" s="32"/>
      <c r="O34" s="32"/>
      <c r="P34" s="28"/>
      <c r="Q34" s="17"/>
      <c r="R34" s="17"/>
    </row>
    <row r="35" spans="1:18" s="15" customFormat="1" ht="18" customHeight="1">
      <c r="A35" s="23"/>
      <c r="B35" s="154">
        <v>300</v>
      </c>
      <c r="C35" s="155" t="s">
        <v>170</v>
      </c>
      <c r="D35" s="714"/>
      <c r="E35" s="709">
        <v>76</v>
      </c>
      <c r="F35" s="856">
        <v>79.2</v>
      </c>
      <c r="G35" s="94">
        <v>153</v>
      </c>
      <c r="H35"/>
      <c r="I35" s="23"/>
      <c r="J35"/>
      <c r="K35" s="45"/>
      <c r="L35" s="28"/>
      <c r="M35" s="32"/>
      <c r="N35" s="32"/>
      <c r="O35" s="32"/>
      <c r="P35" s="28"/>
      <c r="Q35" s="17"/>
      <c r="R35" s="17"/>
    </row>
    <row r="36" spans="1:18" s="15" customFormat="1" ht="18" customHeight="1" thickBot="1">
      <c r="A36" s="23"/>
      <c r="B36" s="103">
        <v>305</v>
      </c>
      <c r="C36" s="104" t="s">
        <v>171</v>
      </c>
      <c r="D36" s="715"/>
      <c r="E36" s="710">
        <v>54</v>
      </c>
      <c r="F36" s="857">
        <v>55.4</v>
      </c>
      <c r="G36" s="102">
        <v>108</v>
      </c>
      <c r="H36"/>
      <c r="I36" s="23"/>
      <c r="J36"/>
      <c r="K36" s="45"/>
      <c r="L36" s="28"/>
      <c r="M36" s="32"/>
      <c r="N36" s="32"/>
      <c r="O36" s="32"/>
      <c r="P36" s="28"/>
      <c r="Q36" s="17"/>
      <c r="R36" s="17"/>
    </row>
    <row r="37" spans="1:18" s="5" customFormat="1" ht="18" customHeight="1" thickBot="1">
      <c r="A37" s="26"/>
      <c r="B37" s="132">
        <v>40</v>
      </c>
      <c r="C37" s="140" t="s">
        <v>177</v>
      </c>
      <c r="D37" s="229" t="s">
        <v>173</v>
      </c>
      <c r="E37" s="711">
        <v>54</v>
      </c>
      <c r="F37" s="858">
        <v>307</v>
      </c>
      <c r="G37" s="133" t="s">
        <v>173</v>
      </c>
      <c r="H37" s="105"/>
      <c r="I37" s="26"/>
      <c r="J37" s="105"/>
      <c r="K37" s="106"/>
      <c r="L37" s="124"/>
      <c r="M37" s="134"/>
      <c r="N37" s="134"/>
      <c r="O37" s="134"/>
      <c r="P37" s="124"/>
      <c r="Q37" s="47"/>
      <c r="R37" s="47"/>
    </row>
    <row r="38" spans="1:18" s="5" customFormat="1" ht="18" customHeight="1">
      <c r="A38" s="26"/>
      <c r="B38" s="112">
        <v>50</v>
      </c>
      <c r="C38" s="137" t="s">
        <v>178</v>
      </c>
      <c r="D38" s="130">
        <v>1045</v>
      </c>
      <c r="E38" s="223">
        <v>746</v>
      </c>
      <c r="F38" s="849">
        <v>1674.8</v>
      </c>
      <c r="G38" s="139">
        <v>2202</v>
      </c>
      <c r="H38" s="105"/>
      <c r="I38" s="26"/>
      <c r="J38" s="105"/>
      <c r="K38" s="106"/>
      <c r="L38" s="124"/>
      <c r="M38" s="134"/>
      <c r="N38" s="134"/>
      <c r="O38" s="134"/>
      <c r="P38" s="124"/>
      <c r="Q38" s="47"/>
      <c r="R38" s="47"/>
    </row>
    <row r="39" spans="1:18" s="5" customFormat="1" ht="18" customHeight="1">
      <c r="A39" s="26"/>
      <c r="B39" s="141">
        <v>53</v>
      </c>
      <c r="C39" s="142" t="s">
        <v>179</v>
      </c>
      <c r="D39" s="230">
        <v>85</v>
      </c>
      <c r="E39" s="712"/>
      <c r="F39" s="852">
        <v>477</v>
      </c>
      <c r="G39" s="144">
        <v>19</v>
      </c>
      <c r="H39" s="105"/>
      <c r="I39" s="26"/>
      <c r="J39" s="105"/>
      <c r="K39" s="106"/>
      <c r="L39" s="124"/>
      <c r="M39" s="134"/>
      <c r="N39" s="134"/>
      <c r="O39" s="134"/>
      <c r="P39" s="124"/>
      <c r="Q39" s="47"/>
      <c r="R39" s="47"/>
    </row>
    <row r="40" spans="1:18" s="5" customFormat="1" ht="18" customHeight="1">
      <c r="A40" s="26"/>
      <c r="B40" s="141">
        <v>55</v>
      </c>
      <c r="C40" s="142" t="s">
        <v>180</v>
      </c>
      <c r="D40" s="674" t="s">
        <v>173</v>
      </c>
      <c r="E40" s="226"/>
      <c r="F40" s="859">
        <v>21</v>
      </c>
      <c r="G40" s="144" t="s">
        <v>173</v>
      </c>
      <c r="H40" s="105"/>
      <c r="I40" s="26"/>
      <c r="J40" s="105"/>
      <c r="K40" s="106"/>
      <c r="L40" s="124"/>
      <c r="M40" s="134"/>
      <c r="N40" s="134"/>
      <c r="O40" s="134"/>
      <c r="P40" s="124"/>
      <c r="Q40" s="47"/>
      <c r="R40" s="47"/>
    </row>
    <row r="41" spans="1:18" s="5" customFormat="1" ht="18" customHeight="1">
      <c r="A41" s="26"/>
      <c r="B41" s="141">
        <v>65</v>
      </c>
      <c r="C41" s="142" t="s">
        <v>181</v>
      </c>
      <c r="D41" s="230">
        <v>277</v>
      </c>
      <c r="E41" s="226"/>
      <c r="F41" s="860"/>
      <c r="G41" s="145"/>
      <c r="H41" s="105"/>
      <c r="I41" s="26"/>
      <c r="J41" s="105"/>
      <c r="K41" s="106"/>
      <c r="L41" s="124"/>
      <c r="M41" s="134"/>
      <c r="N41" s="134"/>
      <c r="O41" s="134"/>
      <c r="P41" s="124"/>
      <c r="Q41" s="47"/>
      <c r="R41" s="47"/>
    </row>
    <row r="42" spans="1:18" s="5" customFormat="1" ht="18" customHeight="1">
      <c r="A42" s="26"/>
      <c r="B42" s="141">
        <v>70</v>
      </c>
      <c r="C42" s="142" t="s">
        <v>182</v>
      </c>
      <c r="D42" s="230">
        <v>683</v>
      </c>
      <c r="E42" s="227">
        <v>746</v>
      </c>
      <c r="F42" s="852">
        <v>1176.8</v>
      </c>
      <c r="G42" s="144">
        <v>2183</v>
      </c>
      <c r="H42" s="105"/>
      <c r="I42" s="26"/>
      <c r="J42" s="105"/>
      <c r="K42" s="106"/>
      <c r="L42" s="124"/>
      <c r="M42" s="134"/>
      <c r="N42" s="134"/>
      <c r="O42" s="134"/>
      <c r="P42" s="124"/>
      <c r="Q42" s="47"/>
      <c r="R42" s="47"/>
    </row>
    <row r="43" spans="1:18" s="15" customFormat="1" ht="18" customHeight="1" thickBot="1">
      <c r="A43" s="23"/>
      <c r="B43" s="42">
        <v>73</v>
      </c>
      <c r="C43" s="93" t="s">
        <v>183</v>
      </c>
      <c r="D43" s="716"/>
      <c r="E43" s="713">
        <v>746</v>
      </c>
      <c r="F43" s="861">
        <v>408.8</v>
      </c>
      <c r="G43" s="95">
        <v>1835</v>
      </c>
      <c r="H43"/>
      <c r="I43" s="23"/>
      <c r="J43"/>
      <c r="K43" s="45"/>
      <c r="L43" s="28"/>
      <c r="M43" s="32"/>
      <c r="N43" s="32"/>
      <c r="O43" s="32"/>
      <c r="P43" s="28"/>
      <c r="Q43" s="17"/>
      <c r="R43" s="17"/>
    </row>
    <row r="44" spans="1:41" s="15" customFormat="1" ht="18" customHeight="1">
      <c r="A44" s="23"/>
      <c r="B44" s="71"/>
      <c r="C44" s="20"/>
      <c r="D44" s="28"/>
      <c r="E44" s="32"/>
      <c r="F44" s="32"/>
      <c r="G44" s="32"/>
      <c r="H44" s="45"/>
      <c r="I44" s="34"/>
      <c r="J44" s="45"/>
      <c r="K44" s="45"/>
      <c r="L44" s="28"/>
      <c r="M44" s="32"/>
      <c r="N44" s="32"/>
      <c r="O44" s="32"/>
      <c r="P44" s="28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35" s="15" customFormat="1" ht="18" customHeight="1">
      <c r="A45" s="251" t="s">
        <v>184</v>
      </c>
      <c r="B45" s="56"/>
      <c r="C45" s="27"/>
      <c r="D45" s="28"/>
      <c r="E45" s="32"/>
      <c r="F45" s="32"/>
      <c r="G45" s="32"/>
      <c r="H45" s="45"/>
      <c r="I45" s="34"/>
      <c r="J45" s="45"/>
      <c r="K45" s="45"/>
      <c r="L45" s="28"/>
      <c r="M45" s="32"/>
      <c r="N45" s="32"/>
      <c r="O45" s="32"/>
      <c r="P45" s="28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18" s="15" customFormat="1" ht="18" customHeight="1" thickBot="1">
      <c r="A46" s="34"/>
      <c r="B46" s="71"/>
      <c r="C46" s="20"/>
      <c r="D46" s="28"/>
      <c r="E46" s="32"/>
      <c r="F46" s="32"/>
      <c r="G46" s="32"/>
      <c r="H46" s="45"/>
      <c r="I46" s="34"/>
      <c r="J46" s="45"/>
      <c r="K46" s="45"/>
      <c r="L46" s="28"/>
      <c r="M46" s="32"/>
      <c r="N46" s="32"/>
      <c r="O46" s="32"/>
      <c r="P46" s="28"/>
      <c r="Q46" s="17"/>
      <c r="R46" s="17"/>
    </row>
    <row r="47" spans="1:18" s="5" customFormat="1" ht="18" customHeight="1">
      <c r="A47" s="26"/>
      <c r="B47" s="112">
        <v>45</v>
      </c>
      <c r="C47" s="137" t="s">
        <v>185</v>
      </c>
      <c r="D47" s="680" t="s">
        <v>173</v>
      </c>
      <c r="E47" s="228" t="s">
        <v>186</v>
      </c>
      <c r="F47" s="149" t="s">
        <v>187</v>
      </c>
      <c r="G47" s="150" t="s">
        <v>173</v>
      </c>
      <c r="H47" s="105"/>
      <c r="I47" s="26"/>
      <c r="J47" s="105"/>
      <c r="K47" s="106"/>
      <c r="L47" s="124"/>
      <c r="M47" s="134"/>
      <c r="N47" s="134"/>
      <c r="O47" s="134"/>
      <c r="P47" s="124"/>
      <c r="Q47" s="47"/>
      <c r="R47" s="47"/>
    </row>
    <row r="48" spans="1:18" s="5" customFormat="1" ht="18" customHeight="1">
      <c r="A48" s="26"/>
      <c r="B48" s="141">
        <v>80</v>
      </c>
      <c r="C48" s="151" t="s">
        <v>188</v>
      </c>
      <c r="D48" s="681">
        <v>0.7416267942583732</v>
      </c>
      <c r="E48" s="698">
        <v>0.37131367292225204</v>
      </c>
      <c r="F48" s="463">
        <f>+F26/F38</f>
        <v>1.3070217339383807</v>
      </c>
      <c r="G48" s="463">
        <f>+G26/G38</f>
        <v>0.0018165304268846503</v>
      </c>
      <c r="H48" s="105"/>
      <c r="I48" s="26"/>
      <c r="J48" s="105"/>
      <c r="K48" s="106"/>
      <c r="L48" s="124"/>
      <c r="M48" s="134"/>
      <c r="N48" s="134"/>
      <c r="O48" s="134"/>
      <c r="P48" s="124"/>
      <c r="Q48" s="47"/>
      <c r="R48" s="47"/>
    </row>
    <row r="49" spans="1:18" s="5" customFormat="1" ht="18" customHeight="1" thickBot="1">
      <c r="A49" s="26"/>
      <c r="B49" s="152">
        <v>90</v>
      </c>
      <c r="C49" s="153" t="s">
        <v>189</v>
      </c>
      <c r="D49" s="700">
        <v>11.825815946671284</v>
      </c>
      <c r="E49" s="699">
        <v>12.916630594753702</v>
      </c>
      <c r="F49" s="556">
        <v>20.375725045450608</v>
      </c>
      <c r="G49" s="556">
        <v>37.797593281966925</v>
      </c>
      <c r="H49" s="105"/>
      <c r="I49" s="26"/>
      <c r="J49" s="105"/>
      <c r="K49" s="106"/>
      <c r="L49" s="124"/>
      <c r="M49" s="134"/>
      <c r="N49" s="134"/>
      <c r="O49" s="134"/>
      <c r="P49" s="124"/>
      <c r="Q49" s="47"/>
      <c r="R49" s="47"/>
    </row>
    <row r="50" spans="1:18" s="15" customFormat="1" ht="14.25" customHeight="1">
      <c r="A50" s="23"/>
      <c r="B50" s="38"/>
      <c r="C50" s="458" t="s">
        <v>190</v>
      </c>
      <c r="D50" s="28"/>
      <c r="E50" s="32"/>
      <c r="F50" s="32"/>
      <c r="G50" s="32"/>
      <c r="H50"/>
      <c r="I50" s="23"/>
      <c r="J50"/>
      <c r="K50" s="45"/>
      <c r="L50" s="28"/>
      <c r="M50" s="32"/>
      <c r="N50" s="32"/>
      <c r="O50" s="32"/>
      <c r="P50" s="28"/>
      <c r="Q50" s="17"/>
      <c r="R50" s="17"/>
    </row>
    <row r="51" spans="1:18" s="15" customFormat="1" ht="19.5" customHeight="1">
      <c r="A51" s="23"/>
      <c r="B51" s="56"/>
      <c r="C51" s="22" t="s">
        <v>79</v>
      </c>
      <c r="D51" s="459">
        <v>57755</v>
      </c>
      <c r="E51" s="754">
        <v>57755</v>
      </c>
      <c r="F51" s="754">
        <v>57755</v>
      </c>
      <c r="G51" s="754">
        <v>57755</v>
      </c>
      <c r="H51"/>
      <c r="I51" s="23"/>
      <c r="J51"/>
      <c r="K51" s="45"/>
      <c r="L51" s="28"/>
      <c r="M51" s="32"/>
      <c r="N51" s="32"/>
      <c r="O51" s="32"/>
      <c r="P51" s="28"/>
      <c r="Q51" s="17"/>
      <c r="R51" s="17"/>
    </row>
    <row r="52" spans="1:18" s="15" customFormat="1" ht="18" customHeight="1">
      <c r="A52" s="23"/>
      <c r="B52" s="71"/>
      <c r="E52" s="27"/>
      <c r="F52" s="32"/>
      <c r="G52" s="32"/>
      <c r="H52" s="45"/>
      <c r="I52" s="34"/>
      <c r="J52" s="45"/>
      <c r="K52" s="45"/>
      <c r="L52" s="28"/>
      <c r="M52" s="32"/>
      <c r="N52" s="32"/>
      <c r="O52" s="32"/>
      <c r="P52" s="28"/>
      <c r="Q52" s="17"/>
      <c r="R52" s="17"/>
    </row>
    <row r="53" spans="1:18" s="15" customFormat="1" ht="19.5" customHeight="1">
      <c r="A53" s="23"/>
      <c r="C53" s="19"/>
      <c r="D53" s="19"/>
      <c r="E53" s="54"/>
      <c r="F53" s="100"/>
      <c r="G53" s="98"/>
      <c r="H53"/>
      <c r="I53"/>
      <c r="J53"/>
      <c r="K53" s="45"/>
      <c r="L53" s="45"/>
      <c r="M53" s="45"/>
      <c r="N53" s="45"/>
      <c r="O53" s="45"/>
      <c r="P53" s="45"/>
      <c r="Q53" s="17"/>
      <c r="R53" s="17"/>
    </row>
    <row r="54" spans="1:18" ht="19.5" customHeight="1">
      <c r="A54" s="23"/>
      <c r="B54" s="33"/>
      <c r="C54" s="22"/>
      <c r="D54" s="22"/>
      <c r="E54" s="54"/>
      <c r="F54" s="101"/>
      <c r="G54" s="99"/>
      <c r="H54" s="23"/>
      <c r="I54" s="23"/>
      <c r="J54"/>
      <c r="K54" s="45"/>
      <c r="L54" s="43"/>
      <c r="M54" s="54"/>
      <c r="N54" s="30"/>
      <c r="O54" s="34"/>
      <c r="P54" s="34"/>
      <c r="Q54" s="55"/>
      <c r="R54" s="55"/>
    </row>
    <row r="55" spans="1:18" ht="19.5" customHeight="1">
      <c r="A55" s="23"/>
      <c r="B55" s="19"/>
      <c r="E55" s="97"/>
      <c r="F55" s="101"/>
      <c r="G55" s="99"/>
      <c r="H55" s="23"/>
      <c r="I55" s="23"/>
      <c r="J55"/>
      <c r="K55" s="45"/>
      <c r="L55" s="43"/>
      <c r="M55" s="54"/>
      <c r="N55" s="30"/>
      <c r="O55" s="34"/>
      <c r="P55" s="34"/>
      <c r="Q55" s="55"/>
      <c r="R55" s="55"/>
    </row>
    <row r="56" spans="1:18" ht="19.5" customHeight="1">
      <c r="A56" s="23"/>
      <c r="B56" s="33"/>
      <c r="C56" s="23"/>
      <c r="D56" s="23"/>
      <c r="E56" s="23"/>
      <c r="F56" s="23"/>
      <c r="G56" s="23"/>
      <c r="H56" s="23"/>
      <c r="I56" s="23"/>
      <c r="J56" s="33"/>
      <c r="K56" s="34"/>
      <c r="L56" s="34"/>
      <c r="M56" s="34"/>
      <c r="N56" s="34"/>
      <c r="O56" s="34"/>
      <c r="P56" s="34"/>
      <c r="Q56" s="55"/>
      <c r="R56" s="55"/>
    </row>
    <row r="57" spans="2:18" ht="19.5" customHeight="1">
      <c r="B57" s="1"/>
      <c r="C57" s="57"/>
      <c r="D57" s="57"/>
      <c r="E57" s="57"/>
      <c r="F57" s="45"/>
      <c r="G57"/>
      <c r="H57" s="23"/>
      <c r="I57" s="23"/>
      <c r="J57" s="33"/>
      <c r="K57" s="34"/>
      <c r="L57" s="34"/>
      <c r="M57" s="34"/>
      <c r="N57" s="34"/>
      <c r="O57" s="34"/>
      <c r="P57" s="34"/>
      <c r="Q57" s="55"/>
      <c r="R57" s="55"/>
    </row>
    <row r="58" spans="1:18" ht="19.5" customHeight="1">
      <c r="A58" s="5"/>
      <c r="B58" s="527"/>
      <c r="C58" s="63"/>
      <c r="D58" s="603"/>
      <c r="E58" s="208"/>
      <c r="F58" s="63"/>
      <c r="G58" s="527"/>
      <c r="H58" s="567"/>
      <c r="I58" s="23"/>
      <c r="J58" s="33"/>
      <c r="K58" s="34"/>
      <c r="L58" s="34"/>
      <c r="M58" s="34"/>
      <c r="N58" s="34"/>
      <c r="O58" s="34"/>
      <c r="P58" s="34"/>
      <c r="Q58" s="55"/>
      <c r="R58" s="55"/>
    </row>
    <row r="59" spans="1:18" ht="19.5" customHeight="1">
      <c r="A59" s="5"/>
      <c r="B59" s="604"/>
      <c r="C59" s="602"/>
      <c r="D59" s="63"/>
      <c r="E59" s="207"/>
      <c r="F59" s="209"/>
      <c r="G59" s="527"/>
      <c r="H59" s="593"/>
      <c r="J59" s="7"/>
      <c r="K59" s="34"/>
      <c r="L59" s="55"/>
      <c r="M59" s="55"/>
      <c r="N59" s="55"/>
      <c r="O59" s="55"/>
      <c r="P59" s="55"/>
      <c r="Q59" s="55"/>
      <c r="R59" s="55"/>
    </row>
    <row r="60" spans="1:18" ht="19.5" customHeight="1">
      <c r="A60" s="63"/>
      <c r="B60" s="63"/>
      <c r="C60" s="63"/>
      <c r="D60" s="211"/>
      <c r="E60" s="211"/>
      <c r="F60" s="209"/>
      <c r="G60" s="527"/>
      <c r="H60" s="593"/>
      <c r="J60" s="7"/>
      <c r="K60" s="34"/>
      <c r="L60" s="55"/>
      <c r="M60" s="55"/>
      <c r="N60" s="55"/>
      <c r="O60" s="55"/>
      <c r="P60" s="55"/>
      <c r="Q60" s="55"/>
      <c r="R60" s="55"/>
    </row>
    <row r="61" spans="1:18" ht="19.5" customHeight="1">
      <c r="A61" s="64"/>
      <c r="B61" s="65"/>
      <c r="C61" s="66"/>
      <c r="D61" s="79"/>
      <c r="E61" s="52"/>
      <c r="F61" s="66"/>
      <c r="G61" s="595"/>
      <c r="H61" s="593"/>
      <c r="J61" s="7"/>
      <c r="K61" s="34"/>
      <c r="L61" s="55"/>
      <c r="M61" s="55"/>
      <c r="N61" s="55"/>
      <c r="O61" s="55"/>
      <c r="P61" s="55"/>
      <c r="Q61" s="55"/>
      <c r="R61" s="55"/>
    </row>
    <row r="62" spans="1:18" ht="19.5" customHeight="1">
      <c r="A62" s="66"/>
      <c r="B62" s="65"/>
      <c r="C62" s="67"/>
      <c r="D62" s="52"/>
      <c r="E62" s="52"/>
      <c r="F62" s="52"/>
      <c r="G62" s="66"/>
      <c r="H62" s="593"/>
      <c r="J62" s="7"/>
      <c r="K62" s="34"/>
      <c r="L62" s="55"/>
      <c r="M62" s="55"/>
      <c r="N62" s="55"/>
      <c r="O62" s="55"/>
      <c r="P62" s="55"/>
      <c r="Q62" s="55"/>
      <c r="R62" s="55"/>
    </row>
    <row r="63" spans="1:18" ht="19.5" customHeight="1">
      <c r="A63" s="68"/>
      <c r="B63" s="56"/>
      <c r="C63" s="56"/>
      <c r="D63" s="56"/>
      <c r="E63" s="56"/>
      <c r="F63" s="56"/>
      <c r="G63" s="56"/>
      <c r="H63" s="593"/>
      <c r="J63" s="7"/>
      <c r="K63" s="34"/>
      <c r="L63" s="55"/>
      <c r="M63" s="55"/>
      <c r="N63" s="55"/>
      <c r="O63" s="55"/>
      <c r="P63" s="55"/>
      <c r="Q63" s="55"/>
      <c r="R63" s="55"/>
    </row>
    <row r="64" spans="1:18" ht="19.5" customHeight="1">
      <c r="A64" s="68"/>
      <c r="B64" s="56"/>
      <c r="C64" s="56"/>
      <c r="D64" s="56"/>
      <c r="E64" s="56"/>
      <c r="F64" s="56"/>
      <c r="G64" s="56"/>
      <c r="H64" s="593"/>
      <c r="J64" s="7"/>
      <c r="K64" s="34"/>
      <c r="L64" s="55"/>
      <c r="M64" s="55"/>
      <c r="N64" s="55"/>
      <c r="O64" s="55"/>
      <c r="P64" s="55"/>
      <c r="Q64" s="55"/>
      <c r="R64" s="55"/>
    </row>
    <row r="65" spans="1:18" ht="15.75">
      <c r="A65" s="68"/>
      <c r="B65" s="56"/>
      <c r="C65" s="56"/>
      <c r="D65" s="56"/>
      <c r="E65" s="56"/>
      <c r="F65" s="56"/>
      <c r="G65" s="56"/>
      <c r="H65" s="593"/>
      <c r="J65" s="7"/>
      <c r="K65" s="34"/>
      <c r="L65" s="55"/>
      <c r="M65" s="55"/>
      <c r="N65" s="55"/>
      <c r="O65" s="55"/>
      <c r="P65" s="55"/>
      <c r="Q65" s="55"/>
      <c r="R65" s="55"/>
    </row>
    <row r="66" spans="1:18" ht="15.75">
      <c r="A66" s="68"/>
      <c r="B66" s="56"/>
      <c r="C66" s="56"/>
      <c r="D66" s="56"/>
      <c r="E66" s="56"/>
      <c r="F66" s="56"/>
      <c r="G66" s="56"/>
      <c r="H66" s="593"/>
      <c r="J66" s="7"/>
      <c r="K66" s="34"/>
      <c r="L66" s="55"/>
      <c r="M66" s="55"/>
      <c r="N66" s="55"/>
      <c r="O66" s="55"/>
      <c r="P66" s="55"/>
      <c r="Q66" s="55"/>
      <c r="R66" s="55"/>
    </row>
    <row r="67" spans="1:18" ht="15.75">
      <c r="A67" s="69"/>
      <c r="B67" s="70"/>
      <c r="C67" s="67"/>
      <c r="D67" s="56"/>
      <c r="E67" s="56"/>
      <c r="F67" s="56"/>
      <c r="G67" s="159"/>
      <c r="H67" s="593"/>
      <c r="J67" s="7"/>
      <c r="K67" s="34"/>
      <c r="L67" s="55"/>
      <c r="M67" s="55"/>
      <c r="N67" s="55"/>
      <c r="O67" s="55"/>
      <c r="P67" s="55"/>
      <c r="Q67" s="55"/>
      <c r="R67" s="55"/>
    </row>
    <row r="68" spans="1:18" ht="15.75">
      <c r="A68" s="66"/>
      <c r="B68" s="71"/>
      <c r="C68" s="67"/>
      <c r="D68" s="56"/>
      <c r="E68" s="56"/>
      <c r="F68" s="56"/>
      <c r="G68" s="56"/>
      <c r="H68" s="593"/>
      <c r="J68" s="7"/>
      <c r="K68" s="34"/>
      <c r="L68" s="55"/>
      <c r="M68" s="55"/>
      <c r="N68" s="55"/>
      <c r="O68" s="55"/>
      <c r="P68" s="55"/>
      <c r="Q68" s="55"/>
      <c r="R68" s="55"/>
    </row>
    <row r="69" spans="1:18" ht="15.75">
      <c r="A69" s="72"/>
      <c r="B69" s="73"/>
      <c r="C69" s="49"/>
      <c r="D69" s="49"/>
      <c r="E69" s="63"/>
      <c r="F69" s="49"/>
      <c r="G69" s="49"/>
      <c r="H69" s="593"/>
      <c r="J69" s="7"/>
      <c r="K69" s="34"/>
      <c r="L69" s="55"/>
      <c r="M69" s="55"/>
      <c r="N69" s="55"/>
      <c r="O69" s="55"/>
      <c r="P69" s="55"/>
      <c r="Q69" s="55"/>
      <c r="R69" s="55"/>
    </row>
    <row r="70" spans="1:18" ht="15.75">
      <c r="A70" s="64"/>
      <c r="B70" s="56"/>
      <c r="C70" s="74"/>
      <c r="D70" s="51"/>
      <c r="E70" s="63"/>
      <c r="F70" s="51"/>
      <c r="G70" s="51"/>
      <c r="H70" s="593"/>
      <c r="J70" s="7"/>
      <c r="K70" s="34"/>
      <c r="L70" s="55"/>
      <c r="M70" s="55"/>
      <c r="N70" s="55"/>
      <c r="O70" s="55"/>
      <c r="P70" s="55"/>
      <c r="Q70" s="55"/>
      <c r="R70" s="55"/>
    </row>
    <row r="71" spans="1:18" ht="15.75">
      <c r="A71" s="64"/>
      <c r="B71" s="56"/>
      <c r="C71" s="52"/>
      <c r="D71" s="52"/>
      <c r="E71" s="63"/>
      <c r="F71" s="52"/>
      <c r="G71" s="52"/>
      <c r="H71" s="593"/>
      <c r="J71" s="7"/>
      <c r="K71" s="34"/>
      <c r="L71" s="55"/>
      <c r="M71" s="55"/>
      <c r="N71" s="55"/>
      <c r="O71" s="55"/>
      <c r="P71" s="55"/>
      <c r="Q71" s="55"/>
      <c r="R71" s="55"/>
    </row>
    <row r="72" spans="1:18" ht="15.75">
      <c r="A72" s="75"/>
      <c r="B72" s="76"/>
      <c r="C72" s="76"/>
      <c r="D72" s="76"/>
      <c r="E72" s="76"/>
      <c r="F72" s="76"/>
      <c r="G72" s="76"/>
      <c r="H72" s="593"/>
      <c r="J72" s="7"/>
      <c r="K72" s="34"/>
      <c r="L72" s="55"/>
      <c r="M72" s="55"/>
      <c r="N72" s="55"/>
      <c r="O72" s="55"/>
      <c r="P72" s="55"/>
      <c r="Q72" s="55"/>
      <c r="R72" s="55"/>
    </row>
    <row r="73" spans="1:18" ht="15.75">
      <c r="A73" s="75"/>
      <c r="B73" s="76"/>
      <c r="C73" s="76"/>
      <c r="D73" s="76"/>
      <c r="E73" s="76"/>
      <c r="F73" s="76"/>
      <c r="G73" s="76"/>
      <c r="H73" s="593"/>
      <c r="J73" s="7"/>
      <c r="K73" s="34"/>
      <c r="L73" s="55"/>
      <c r="M73" s="55"/>
      <c r="N73" s="55"/>
      <c r="O73" s="55"/>
      <c r="P73" s="55"/>
      <c r="Q73" s="55"/>
      <c r="R73" s="55"/>
    </row>
    <row r="74" spans="1:18" ht="15.75">
      <c r="A74" s="75"/>
      <c r="B74" s="76"/>
      <c r="C74" s="76"/>
      <c r="D74" s="76"/>
      <c r="E74" s="76"/>
      <c r="F74" s="76"/>
      <c r="G74" s="76"/>
      <c r="H74" s="593"/>
      <c r="J74" s="7"/>
      <c r="K74" s="34"/>
      <c r="L74" s="55"/>
      <c r="M74" s="55"/>
      <c r="N74" s="55"/>
      <c r="O74" s="55"/>
      <c r="P74" s="55"/>
      <c r="Q74" s="55"/>
      <c r="R74" s="55"/>
    </row>
    <row r="75" spans="1:18" ht="15.75">
      <c r="A75" s="64"/>
      <c r="B75" s="71"/>
      <c r="C75" s="52"/>
      <c r="D75" s="52"/>
      <c r="E75" s="52"/>
      <c r="F75" s="52"/>
      <c r="G75" s="52"/>
      <c r="H75" s="593"/>
      <c r="J75" s="7"/>
      <c r="K75" s="34"/>
      <c r="L75" s="55"/>
      <c r="M75" s="55"/>
      <c r="N75" s="55"/>
      <c r="O75" s="55"/>
      <c r="P75" s="55"/>
      <c r="Q75" s="55"/>
      <c r="R75" s="55"/>
    </row>
    <row r="76" spans="1:18" ht="15.75">
      <c r="A76" s="64"/>
      <c r="B76" s="71"/>
      <c r="C76" s="77"/>
      <c r="D76" s="52"/>
      <c r="E76" s="52"/>
      <c r="F76" s="52"/>
      <c r="G76" s="52"/>
      <c r="H76" s="593"/>
      <c r="J76" s="7"/>
      <c r="K76" s="34"/>
      <c r="L76" s="55"/>
      <c r="M76" s="55"/>
      <c r="N76" s="55"/>
      <c r="O76" s="55"/>
      <c r="P76" s="55"/>
      <c r="Q76" s="55"/>
      <c r="R76" s="55"/>
    </row>
    <row r="77" spans="1:18" ht="15.75">
      <c r="A77" s="64"/>
      <c r="B77" s="71"/>
      <c r="C77" s="77"/>
      <c r="D77" s="52"/>
      <c r="E77" s="52"/>
      <c r="F77" s="52"/>
      <c r="G77" s="52"/>
      <c r="H77" s="593"/>
      <c r="J77" s="7"/>
      <c r="K77" s="34"/>
      <c r="L77" s="55"/>
      <c r="M77" s="55"/>
      <c r="N77" s="55"/>
      <c r="O77" s="55"/>
      <c r="P77" s="55"/>
      <c r="Q77" s="55"/>
      <c r="R77" s="55"/>
    </row>
    <row r="78" spans="1:18" ht="15.75">
      <c r="A78" s="64"/>
      <c r="B78" s="71"/>
      <c r="C78" s="52"/>
      <c r="D78" s="31"/>
      <c r="E78" s="31"/>
      <c r="F78" s="31"/>
      <c r="G78" s="31"/>
      <c r="J78" s="7"/>
      <c r="K78" s="34"/>
      <c r="L78" s="55"/>
      <c r="M78" s="55"/>
      <c r="N78" s="55"/>
      <c r="O78" s="55"/>
      <c r="P78" s="55"/>
      <c r="Q78" s="55"/>
      <c r="R78" s="55"/>
    </row>
    <row r="79" spans="1:18" ht="15.75">
      <c r="A79" s="64"/>
      <c r="B79" s="71"/>
      <c r="C79" s="78"/>
      <c r="D79" s="28"/>
      <c r="E79" s="28"/>
      <c r="F79" s="28"/>
      <c r="G79" s="28"/>
      <c r="J79" s="7"/>
      <c r="K79" s="34"/>
      <c r="L79" s="55"/>
      <c r="M79" s="55"/>
      <c r="N79" s="55"/>
      <c r="O79" s="55"/>
      <c r="P79" s="55"/>
      <c r="Q79" s="55"/>
      <c r="R79" s="55"/>
    </row>
    <row r="80" spans="1:18" ht="15.75">
      <c r="A80" s="64"/>
      <c r="B80" s="71"/>
      <c r="C80" s="79"/>
      <c r="D80" s="28"/>
      <c r="E80" s="28"/>
      <c r="F80" s="28"/>
      <c r="G80" s="28"/>
      <c r="J80" s="7"/>
      <c r="K80" s="34"/>
      <c r="L80" s="55"/>
      <c r="M80" s="55"/>
      <c r="N80" s="55"/>
      <c r="O80" s="55"/>
      <c r="P80" s="55"/>
      <c r="Q80" s="55"/>
      <c r="R80" s="55"/>
    </row>
    <row r="81" spans="1:18" ht="15.75">
      <c r="A81" s="64"/>
      <c r="B81" s="71"/>
      <c r="C81" s="78"/>
      <c r="D81" s="28"/>
      <c r="E81" s="28"/>
      <c r="F81" s="28"/>
      <c r="G81" s="28"/>
      <c r="J81" s="7"/>
      <c r="K81" s="34"/>
      <c r="L81" s="55"/>
      <c r="M81" s="55"/>
      <c r="N81" s="55"/>
      <c r="O81" s="55"/>
      <c r="P81" s="55"/>
      <c r="Q81" s="55"/>
      <c r="R81" s="55"/>
    </row>
    <row r="82" spans="1:18" ht="15.75">
      <c r="A82" s="64"/>
      <c r="B82" s="71"/>
      <c r="C82" s="79"/>
      <c r="D82" s="31"/>
      <c r="E82" s="31"/>
      <c r="F82" s="31"/>
      <c r="G82" s="31"/>
      <c r="J82" s="7"/>
      <c r="K82" s="34"/>
      <c r="L82" s="55"/>
      <c r="M82" s="55"/>
      <c r="N82" s="55"/>
      <c r="O82" s="55"/>
      <c r="P82" s="55"/>
      <c r="Q82" s="55"/>
      <c r="R82" s="55"/>
    </row>
    <row r="83" spans="1:18" ht="15.75">
      <c r="A83" s="64"/>
      <c r="B83" s="71"/>
      <c r="C83" s="80"/>
      <c r="D83" s="31"/>
      <c r="E83" s="31"/>
      <c r="F83" s="31"/>
      <c r="G83" s="31"/>
      <c r="J83" s="7"/>
      <c r="K83" s="34"/>
      <c r="L83" s="55"/>
      <c r="M83" s="55"/>
      <c r="N83" s="55"/>
      <c r="O83" s="55"/>
      <c r="P83" s="55"/>
      <c r="Q83" s="55"/>
      <c r="R83" s="55"/>
    </row>
    <row r="84" spans="1:18" ht="15.75">
      <c r="A84" s="64"/>
      <c r="B84" s="71"/>
      <c r="C84" s="52"/>
      <c r="D84" s="53"/>
      <c r="E84" s="53"/>
      <c r="F84" s="53"/>
      <c r="G84" s="31"/>
      <c r="J84" s="7"/>
      <c r="K84" s="34"/>
      <c r="L84" s="55"/>
      <c r="M84" s="55"/>
      <c r="N84" s="55"/>
      <c r="O84" s="55"/>
      <c r="P84" s="55"/>
      <c r="Q84" s="55"/>
      <c r="R84" s="55"/>
    </row>
    <row r="85" spans="1:18" ht="15.75">
      <c r="A85" s="64"/>
      <c r="B85" s="71"/>
      <c r="C85" s="52"/>
      <c r="D85" s="31"/>
      <c r="E85" s="31"/>
      <c r="F85" s="31"/>
      <c r="G85" s="31"/>
      <c r="J85" s="7"/>
      <c r="K85" s="34"/>
      <c r="L85" s="55"/>
      <c r="M85" s="55"/>
      <c r="N85" s="55"/>
      <c r="O85" s="55"/>
      <c r="P85" s="55"/>
      <c r="Q85" s="55"/>
      <c r="R85" s="55"/>
    </row>
    <row r="86" spans="1:18" ht="15.75">
      <c r="A86" s="68"/>
      <c r="B86" s="71"/>
      <c r="C86" s="78"/>
      <c r="D86" s="28"/>
      <c r="E86" s="28"/>
      <c r="F86" s="28"/>
      <c r="G86" s="28"/>
      <c r="J86" s="7"/>
      <c r="K86" s="34"/>
      <c r="L86" s="55"/>
      <c r="M86" s="55"/>
      <c r="N86" s="55"/>
      <c r="O86" s="55"/>
      <c r="P86" s="55"/>
      <c r="Q86" s="55"/>
      <c r="R86" s="55"/>
    </row>
    <row r="87" spans="1:18" ht="15.75">
      <c r="A87" s="68"/>
      <c r="B87" s="71"/>
      <c r="C87" s="81"/>
      <c r="D87" s="28"/>
      <c r="E87" s="28"/>
      <c r="F87" s="28"/>
      <c r="G87" s="28"/>
      <c r="J87" s="7"/>
      <c r="K87" s="34"/>
      <c r="L87" s="55"/>
      <c r="M87" s="55"/>
      <c r="N87" s="55"/>
      <c r="O87" s="55"/>
      <c r="P87" s="55"/>
      <c r="Q87" s="55"/>
      <c r="R87" s="55"/>
    </row>
    <row r="88" spans="1:18" ht="15.75">
      <c r="A88" s="68"/>
      <c r="B88" s="71"/>
      <c r="C88" s="80"/>
      <c r="D88" s="28"/>
      <c r="E88" s="28"/>
      <c r="F88" s="28"/>
      <c r="G88" s="28"/>
      <c r="J88" s="7"/>
      <c r="K88" s="34"/>
      <c r="L88" s="55"/>
      <c r="M88" s="55"/>
      <c r="N88" s="55"/>
      <c r="O88" s="55"/>
      <c r="P88" s="55"/>
      <c r="Q88" s="55"/>
      <c r="R88" s="55"/>
    </row>
    <row r="89" spans="1:18" ht="15.75">
      <c r="A89" s="64"/>
      <c r="B89" s="71"/>
      <c r="C89" s="52"/>
      <c r="D89" s="31"/>
      <c r="E89" s="31"/>
      <c r="F89" s="31"/>
      <c r="G89" s="31"/>
      <c r="J89" s="7"/>
      <c r="K89" s="34"/>
      <c r="L89" s="55"/>
      <c r="M89" s="55"/>
      <c r="N89" s="55"/>
      <c r="O89" s="55"/>
      <c r="P89" s="55"/>
      <c r="Q89" s="55"/>
      <c r="R89" s="55"/>
    </row>
    <row r="90" spans="1:18" ht="15.75">
      <c r="A90" s="64"/>
      <c r="B90" s="71"/>
      <c r="C90" s="80"/>
      <c r="D90" s="31"/>
      <c r="E90" s="31"/>
      <c r="F90" s="31"/>
      <c r="G90" s="31"/>
      <c r="J90" s="7"/>
      <c r="K90" s="34"/>
      <c r="L90" s="55"/>
      <c r="M90" s="55"/>
      <c r="N90" s="55"/>
      <c r="O90" s="55"/>
      <c r="P90" s="55"/>
      <c r="Q90" s="55"/>
      <c r="R90" s="55"/>
    </row>
    <row r="91" spans="1:18" ht="15.75">
      <c r="A91" s="64"/>
      <c r="B91" s="71"/>
      <c r="C91" s="52"/>
      <c r="D91" s="31"/>
      <c r="E91" s="31"/>
      <c r="F91" s="31"/>
      <c r="G91" s="31"/>
      <c r="K91" s="55"/>
      <c r="L91" s="55"/>
      <c r="M91" s="55"/>
      <c r="N91" s="55"/>
      <c r="O91" s="55"/>
      <c r="P91" s="55"/>
      <c r="Q91" s="55"/>
      <c r="R91" s="55"/>
    </row>
    <row r="92" spans="1:18" ht="15.75">
      <c r="A92" s="64"/>
      <c r="B92" s="71"/>
      <c r="C92" s="82"/>
      <c r="D92" s="31"/>
      <c r="E92" s="31"/>
      <c r="F92" s="31"/>
      <c r="G92" s="31"/>
      <c r="K92" s="55"/>
      <c r="L92" s="55"/>
      <c r="M92" s="55"/>
      <c r="N92" s="55"/>
      <c r="O92" s="55"/>
      <c r="P92" s="55"/>
      <c r="Q92" s="55"/>
      <c r="R92" s="55"/>
    </row>
    <row r="93" spans="1:18" ht="15.75">
      <c r="A93" s="68"/>
      <c r="B93" s="71"/>
      <c r="C93" s="83"/>
      <c r="D93" s="28"/>
      <c r="E93" s="32"/>
      <c r="F93" s="32"/>
      <c r="G93" s="32"/>
      <c r="K93" s="55"/>
      <c r="L93" s="55"/>
      <c r="M93" s="55"/>
      <c r="N93" s="55"/>
      <c r="O93" s="55"/>
      <c r="P93" s="55"/>
      <c r="Q93" s="55"/>
      <c r="R93" s="55"/>
    </row>
    <row r="94" spans="1:18" ht="15.75">
      <c r="A94" s="68"/>
      <c r="B94" s="71"/>
      <c r="C94" s="83"/>
      <c r="D94" s="28"/>
      <c r="E94" s="32"/>
      <c r="F94" s="32"/>
      <c r="G94" s="32"/>
      <c r="K94" s="55"/>
      <c r="L94" s="55"/>
      <c r="M94" s="55"/>
      <c r="N94" s="55"/>
      <c r="O94" s="55"/>
      <c r="P94" s="55"/>
      <c r="Q94" s="55"/>
      <c r="R94" s="55"/>
    </row>
    <row r="95" spans="1:18" ht="15.75">
      <c r="A95" s="68"/>
      <c r="B95" s="71"/>
      <c r="C95" s="83"/>
      <c r="D95" s="28"/>
      <c r="E95" s="32"/>
      <c r="F95" s="32"/>
      <c r="G95" s="32"/>
      <c r="K95" s="55"/>
      <c r="L95" s="55"/>
      <c r="M95" s="55"/>
      <c r="N95" s="55"/>
      <c r="O95" s="55"/>
      <c r="P95" s="55"/>
      <c r="Q95" s="55"/>
      <c r="R95" s="55"/>
    </row>
    <row r="96" spans="1:18" ht="15.75">
      <c r="A96" s="68"/>
      <c r="B96" s="71"/>
      <c r="C96" s="78"/>
      <c r="D96" s="28"/>
      <c r="E96" s="32"/>
      <c r="F96" s="32"/>
      <c r="G96" s="32"/>
      <c r="K96" s="55"/>
      <c r="L96" s="55"/>
      <c r="M96" s="55"/>
      <c r="N96" s="55"/>
      <c r="O96" s="55"/>
      <c r="P96" s="55"/>
      <c r="Q96" s="55"/>
      <c r="R96" s="55"/>
    </row>
    <row r="97" spans="1:18" ht="15.75">
      <c r="A97" s="64"/>
      <c r="B97" s="71"/>
      <c r="C97" s="82"/>
      <c r="D97" s="31"/>
      <c r="E97" s="31"/>
      <c r="F97" s="31"/>
      <c r="G97" s="31"/>
      <c r="K97" s="55"/>
      <c r="L97" s="55"/>
      <c r="M97" s="55"/>
      <c r="N97" s="55"/>
      <c r="O97" s="55"/>
      <c r="P97" s="55"/>
      <c r="Q97" s="55"/>
      <c r="R97" s="55"/>
    </row>
    <row r="98" spans="1:7" ht="15.75">
      <c r="A98" s="64"/>
      <c r="B98" s="71"/>
      <c r="C98" s="82"/>
      <c r="D98" s="31"/>
      <c r="E98" s="31"/>
      <c r="F98" s="31"/>
      <c r="G98" s="31"/>
    </row>
    <row r="99" spans="1:7" ht="15.75">
      <c r="A99" s="68"/>
      <c r="B99" s="71"/>
      <c r="C99" s="83"/>
      <c r="D99" s="28"/>
      <c r="E99" s="28"/>
      <c r="F99" s="28"/>
      <c r="G99" s="28"/>
    </row>
    <row r="100" spans="1:7" ht="15.75">
      <c r="A100" s="68"/>
      <c r="B100" s="71"/>
      <c r="C100" s="83"/>
      <c r="D100" s="28"/>
      <c r="E100" s="32"/>
      <c r="F100" s="32"/>
      <c r="G100" s="32"/>
    </row>
    <row r="101" spans="1:7" ht="15.75">
      <c r="A101" s="68"/>
      <c r="B101" s="71"/>
      <c r="C101" s="83"/>
      <c r="D101" s="28"/>
      <c r="E101" s="28"/>
      <c r="F101" s="28"/>
      <c r="G101" s="28"/>
    </row>
    <row r="102" spans="1:7" ht="15.75">
      <c r="A102" s="68"/>
      <c r="B102" s="71"/>
      <c r="C102" s="78"/>
      <c r="D102" s="28"/>
      <c r="E102" s="28"/>
      <c r="F102" s="28"/>
      <c r="G102" s="28"/>
    </row>
    <row r="103" spans="1:7" ht="15.75">
      <c r="A103" s="64"/>
      <c r="B103" s="71"/>
      <c r="C103" s="82"/>
      <c r="D103" s="31"/>
      <c r="E103" s="31"/>
      <c r="F103" s="31"/>
      <c r="G103" s="31"/>
    </row>
    <row r="104" spans="1:7" ht="15.75">
      <c r="A104" s="68"/>
      <c r="B104" s="71"/>
      <c r="C104" s="83"/>
      <c r="D104" s="32"/>
      <c r="E104" s="32"/>
      <c r="F104" s="32"/>
      <c r="G104" s="32"/>
    </row>
    <row r="105" spans="1:7" ht="15.75">
      <c r="A105" s="68"/>
      <c r="B105" s="71"/>
      <c r="C105" s="83"/>
      <c r="D105" s="32"/>
      <c r="E105" s="32"/>
      <c r="F105" s="32"/>
      <c r="G105" s="32"/>
    </row>
    <row r="106" spans="1:7" ht="15.75">
      <c r="A106" s="64"/>
      <c r="B106" s="71"/>
      <c r="C106" s="82"/>
      <c r="D106" s="31"/>
      <c r="E106" s="31"/>
      <c r="F106" s="31"/>
      <c r="G106" s="92"/>
    </row>
    <row r="107" spans="1:7" ht="15.75">
      <c r="A107" s="64"/>
      <c r="B107" s="71"/>
      <c r="C107" s="82"/>
      <c r="D107" s="31"/>
      <c r="E107" s="31"/>
      <c r="F107" s="31"/>
      <c r="G107" s="31"/>
    </row>
    <row r="108" spans="1:7" ht="15.75">
      <c r="A108" s="68"/>
      <c r="B108" s="71"/>
      <c r="C108" s="83"/>
      <c r="D108" s="28"/>
      <c r="E108" s="28"/>
      <c r="F108" s="28"/>
      <c r="G108" s="28"/>
    </row>
    <row r="109" spans="1:7" ht="15.75">
      <c r="A109" s="69"/>
      <c r="B109" s="84"/>
      <c r="C109" s="68"/>
      <c r="D109" s="34"/>
      <c r="E109" s="60"/>
      <c r="F109" s="28"/>
      <c r="G109" s="34"/>
    </row>
    <row r="110" spans="1:7" ht="15.75">
      <c r="A110" s="69"/>
      <c r="B110" s="84"/>
      <c r="C110" s="68"/>
      <c r="D110" s="34"/>
      <c r="E110" s="60"/>
      <c r="F110" s="28"/>
      <c r="G110" s="34"/>
    </row>
    <row r="111" spans="1:7" ht="15.75">
      <c r="A111" s="68"/>
      <c r="B111" s="56"/>
      <c r="C111" s="69"/>
      <c r="D111" s="31"/>
      <c r="E111" s="31"/>
      <c r="F111" s="31"/>
      <c r="G111" s="31"/>
    </row>
    <row r="112" spans="1:7" ht="15.75">
      <c r="A112" s="64"/>
      <c r="B112" s="85"/>
      <c r="C112" s="69"/>
      <c r="D112" s="61"/>
      <c r="E112" s="61"/>
      <c r="F112" s="61"/>
      <c r="G112" s="61"/>
    </row>
    <row r="113" spans="1:7" ht="15.75">
      <c r="A113" s="64"/>
      <c r="B113" s="85"/>
      <c r="C113" s="75"/>
      <c r="D113" s="61"/>
      <c r="E113" s="61"/>
      <c r="F113" s="61"/>
      <c r="G113" s="61"/>
    </row>
    <row r="114" spans="1:7" ht="15.75">
      <c r="A114" s="68"/>
      <c r="B114" s="86"/>
      <c r="C114" s="76"/>
      <c r="D114" s="43"/>
      <c r="E114" s="43"/>
      <c r="F114" s="43"/>
      <c r="G114" s="34"/>
    </row>
    <row r="115" spans="1:7" ht="15.75">
      <c r="A115" s="68"/>
      <c r="B115" s="87"/>
      <c r="C115" s="66"/>
      <c r="D115" s="46"/>
      <c r="E115" s="54"/>
      <c r="F115" s="30"/>
      <c r="G115" s="34"/>
    </row>
    <row r="116" spans="1:7" ht="15.75">
      <c r="A116" s="68"/>
      <c r="B116" s="86"/>
      <c r="C116" s="76"/>
      <c r="D116" s="43"/>
      <c r="E116" s="54"/>
      <c r="F116" s="30"/>
      <c r="G116" s="34"/>
    </row>
    <row r="117" spans="1:7" ht="15.75">
      <c r="A117" s="68"/>
      <c r="B117" s="66"/>
      <c r="C117" s="76"/>
      <c r="D117" s="62"/>
      <c r="E117" s="54"/>
      <c r="F117" s="30"/>
      <c r="G117" s="34"/>
    </row>
    <row r="118" spans="1:7" ht="15.75">
      <c r="A118" s="88"/>
      <c r="B118" s="89"/>
      <c r="C118" s="88"/>
      <c r="D118" s="55"/>
      <c r="E118" s="55"/>
      <c r="F118" s="55"/>
      <c r="G118" s="55"/>
    </row>
    <row r="119" spans="1:7" ht="15.75">
      <c r="A119" s="63"/>
      <c r="B119" s="63"/>
      <c r="C119" s="63"/>
      <c r="D119" s="45"/>
      <c r="E119" s="45"/>
      <c r="F119" s="45"/>
      <c r="G119" s="45"/>
    </row>
    <row r="120" spans="1:7" ht="15.75">
      <c r="A120" s="63"/>
      <c r="B120" s="63"/>
      <c r="C120" s="63"/>
      <c r="D120" s="45"/>
      <c r="E120" s="45"/>
      <c r="F120" s="45"/>
      <c r="G120" s="45"/>
    </row>
    <row r="121" spans="1:7" ht="15.75">
      <c r="A121" s="63"/>
      <c r="B121" s="63"/>
      <c r="C121" s="63"/>
      <c r="D121" s="45"/>
      <c r="E121" s="45"/>
      <c r="F121" s="45"/>
      <c r="G121" s="45"/>
    </row>
    <row r="122" spans="1:7" ht="15.75">
      <c r="A122" s="63"/>
      <c r="B122" s="63"/>
      <c r="C122" s="63"/>
      <c r="D122" s="45"/>
      <c r="E122" s="45"/>
      <c r="F122" s="45"/>
      <c r="G122" s="45"/>
    </row>
    <row r="123" spans="1:7" ht="15.75">
      <c r="A123" s="63"/>
      <c r="B123" s="63"/>
      <c r="C123" s="63"/>
      <c r="D123" s="45"/>
      <c r="E123" s="45"/>
      <c r="F123" s="45"/>
      <c r="G123" s="45"/>
    </row>
    <row r="124" spans="1:7" ht="15.75">
      <c r="A124" s="63"/>
      <c r="B124" s="63"/>
      <c r="C124" s="63"/>
      <c r="D124" s="45"/>
      <c r="E124" s="45"/>
      <c r="F124" s="45"/>
      <c r="G124" s="45"/>
    </row>
    <row r="125" spans="1:7" ht="15.75">
      <c r="A125" s="63"/>
      <c r="B125" s="63"/>
      <c r="C125" s="63"/>
      <c r="D125" s="45"/>
      <c r="E125" s="45"/>
      <c r="F125" s="45"/>
      <c r="G125" s="45"/>
    </row>
    <row r="126" spans="1:7" ht="15.75">
      <c r="A126" s="63"/>
      <c r="B126" s="63"/>
      <c r="C126" s="63"/>
      <c r="D126" s="45"/>
      <c r="E126" s="45"/>
      <c r="F126" s="45"/>
      <c r="G126"/>
    </row>
    <row r="127" spans="1:7" ht="15.75">
      <c r="A127" s="63"/>
      <c r="B127" s="63"/>
      <c r="C127" s="63"/>
      <c r="D127" s="45"/>
      <c r="E127" s="45"/>
      <c r="F127" s="45"/>
      <c r="G127"/>
    </row>
    <row r="128" spans="1:7" ht="15.75">
      <c r="A128" s="63"/>
      <c r="B128" s="63"/>
      <c r="C128" s="63"/>
      <c r="D128" s="45"/>
      <c r="E128" s="45"/>
      <c r="F128" s="45"/>
      <c r="G128"/>
    </row>
    <row r="129" spans="1:7" ht="15.75">
      <c r="A129" s="63"/>
      <c r="B129" s="63"/>
      <c r="C129" s="63"/>
      <c r="D129" s="45"/>
      <c r="E129" s="45"/>
      <c r="F129" s="45"/>
      <c r="G129"/>
    </row>
    <row r="130" spans="1:7" ht="15.75">
      <c r="A130" s="63"/>
      <c r="B130" s="63"/>
      <c r="C130" s="63"/>
      <c r="D130" s="45"/>
      <c r="E130" s="45"/>
      <c r="F130" s="45"/>
      <c r="G130"/>
    </row>
    <row r="131" spans="1:7" ht="15.75">
      <c r="A131" s="63"/>
      <c r="B131" s="63"/>
      <c r="C131" s="63"/>
      <c r="D131" s="45"/>
      <c r="E131" s="45"/>
      <c r="F131" s="45"/>
      <c r="G131"/>
    </row>
    <row r="132" spans="1:7" ht="15.75">
      <c r="A132" s="63"/>
      <c r="B132" s="63"/>
      <c r="C132" s="63"/>
      <c r="D132" s="45"/>
      <c r="E132" s="45"/>
      <c r="F132" s="45"/>
      <c r="G132"/>
    </row>
    <row r="133" spans="1:7" ht="15.75">
      <c r="A133" s="63"/>
      <c r="B133" s="63"/>
      <c r="C133" s="63"/>
      <c r="D133" s="45"/>
      <c r="E133" s="45"/>
      <c r="F133" s="45"/>
      <c r="G133"/>
    </row>
    <row r="134" spans="1:7" ht="15.75">
      <c r="A134" s="63"/>
      <c r="B134" s="63"/>
      <c r="C134" s="63"/>
      <c r="D134" s="45"/>
      <c r="E134" s="45"/>
      <c r="F134" s="45"/>
      <c r="G134"/>
    </row>
    <row r="135" spans="1:7" ht="15.75">
      <c r="A135" s="63"/>
      <c r="B135" s="63"/>
      <c r="C135" s="63"/>
      <c r="D135" s="45"/>
      <c r="E135" s="45"/>
      <c r="F135" s="45"/>
      <c r="G135"/>
    </row>
    <row r="136" spans="1:7" ht="15.75">
      <c r="A136" s="63"/>
      <c r="B136" s="63"/>
      <c r="C136" s="63"/>
      <c r="D136" s="45"/>
      <c r="E136" s="45"/>
      <c r="F136" s="45"/>
      <c r="G136"/>
    </row>
    <row r="137" spans="1:7" ht="15.75">
      <c r="A137" s="63"/>
      <c r="B137" s="63"/>
      <c r="C137" s="63"/>
      <c r="D137" s="45"/>
      <c r="E137" s="45"/>
      <c r="F137" s="45"/>
      <c r="G137"/>
    </row>
    <row r="138" spans="1:7" ht="15.75">
      <c r="A138" s="63"/>
      <c r="B138" s="63"/>
      <c r="C138" s="63"/>
      <c r="D138" s="45"/>
      <c r="E138" s="45"/>
      <c r="F138" s="45"/>
      <c r="G138"/>
    </row>
    <row r="139" spans="1:7" ht="15.75">
      <c r="A139" s="63"/>
      <c r="B139" s="63"/>
      <c r="C139" s="63"/>
      <c r="D139" s="45"/>
      <c r="E139" s="45"/>
      <c r="F139" s="45"/>
      <c r="G139"/>
    </row>
    <row r="140" spans="1:7" ht="15.75">
      <c r="A140" s="63"/>
      <c r="B140" s="63"/>
      <c r="C140" s="63"/>
      <c r="D140" s="45"/>
      <c r="E140" s="45"/>
      <c r="F140" s="45"/>
      <c r="G140"/>
    </row>
    <row r="141" spans="1:7" ht="15.75">
      <c r="A141" s="63"/>
      <c r="B141" s="63"/>
      <c r="C141" s="63"/>
      <c r="D141" s="45"/>
      <c r="E141" s="45"/>
      <c r="F141" s="45"/>
      <c r="G141"/>
    </row>
    <row r="142" spans="1:7" ht="15.75">
      <c r="A142" s="63"/>
      <c r="B142" s="63"/>
      <c r="C142" s="63"/>
      <c r="D142" s="45"/>
      <c r="E142" s="45"/>
      <c r="F142" s="45"/>
      <c r="G142"/>
    </row>
    <row r="143" spans="1:7" ht="15.75">
      <c r="A143" s="63"/>
      <c r="B143" s="63"/>
      <c r="C143" s="63"/>
      <c r="D143" s="45"/>
      <c r="E143" s="45"/>
      <c r="F143" s="45"/>
      <c r="G143"/>
    </row>
    <row r="144" spans="1:7" ht="15.75">
      <c r="A144" s="63"/>
      <c r="B144" s="63"/>
      <c r="C144" s="63"/>
      <c r="D144" s="45"/>
      <c r="E144" s="45"/>
      <c r="F144" s="45"/>
      <c r="G144"/>
    </row>
    <row r="145" spans="1:7" ht="15.75">
      <c r="A145" s="63"/>
      <c r="B145" s="63"/>
      <c r="C145" s="63"/>
      <c r="D145" s="45"/>
      <c r="E145" s="45"/>
      <c r="F145" s="45"/>
      <c r="G145"/>
    </row>
    <row r="146" spans="1:7" ht="15.75">
      <c r="A146" s="63"/>
      <c r="B146" s="63"/>
      <c r="C146" s="63"/>
      <c r="D146" s="45"/>
      <c r="E146" s="45"/>
      <c r="F146" s="45"/>
      <c r="G146"/>
    </row>
    <row r="147" spans="1:7" ht="15.75">
      <c r="A147" s="63"/>
      <c r="B147" s="63"/>
      <c r="C147" s="63"/>
      <c r="D147" s="45"/>
      <c r="E147" s="45"/>
      <c r="F147" s="45"/>
      <c r="G147"/>
    </row>
    <row r="148" spans="1:7" ht="15.75">
      <c r="A148" s="63"/>
      <c r="B148" s="63"/>
      <c r="C148" s="63"/>
      <c r="D148" s="45"/>
      <c r="E148" s="45"/>
      <c r="F148" s="45"/>
      <c r="G148"/>
    </row>
    <row r="149" spans="1:7" ht="15.75">
      <c r="A149" s="63"/>
      <c r="B149" s="63"/>
      <c r="C149" s="63"/>
      <c r="D149" s="45"/>
      <c r="E149" s="45"/>
      <c r="F149" s="45"/>
      <c r="G149"/>
    </row>
    <row r="150" spans="1:7" ht="15.75">
      <c r="A150" s="63"/>
      <c r="B150" s="63"/>
      <c r="C150" s="63"/>
      <c r="D150" s="45"/>
      <c r="E150" s="45"/>
      <c r="F150" s="45"/>
      <c r="G150"/>
    </row>
    <row r="151" spans="1:7" ht="15.75">
      <c r="A151" s="63"/>
      <c r="B151" s="63"/>
      <c r="C151" s="63"/>
      <c r="D151" s="45"/>
      <c r="E151" s="45"/>
      <c r="F151" s="45"/>
      <c r="G151"/>
    </row>
    <row r="152" spans="1:7" ht="15.75">
      <c r="A152" s="63"/>
      <c r="B152" s="63"/>
      <c r="C152" s="63"/>
      <c r="D152" s="45"/>
      <c r="E152" s="45"/>
      <c r="F152" s="45"/>
      <c r="G152"/>
    </row>
    <row r="153" spans="1:7" ht="15.75">
      <c r="A153" s="63"/>
      <c r="B153" s="63"/>
      <c r="C153" s="63"/>
      <c r="D153" s="45"/>
      <c r="E153" s="45"/>
      <c r="F153" s="45"/>
      <c r="G153"/>
    </row>
    <row r="154" spans="1:7" ht="15.75">
      <c r="A154" s="63"/>
      <c r="B154" s="63"/>
      <c r="C154" s="63"/>
      <c r="D154" s="45"/>
      <c r="E154" s="45"/>
      <c r="F154" s="45"/>
      <c r="G154"/>
    </row>
    <row r="155" spans="1:7" ht="15.75">
      <c r="A155" s="63"/>
      <c r="B155" s="63"/>
      <c r="C155" s="63"/>
      <c r="D155" s="45"/>
      <c r="E155" s="45"/>
      <c r="F155" s="45"/>
      <c r="G155"/>
    </row>
    <row r="156" spans="1:7" ht="15.75">
      <c r="A156" s="63"/>
      <c r="B156" s="63"/>
      <c r="C156" s="63"/>
      <c r="D156" s="45"/>
      <c r="E156" s="45"/>
      <c r="F156" s="45"/>
      <c r="G156"/>
    </row>
    <row r="157" spans="1:7" ht="15.75">
      <c r="A157" s="63"/>
      <c r="B157" s="63"/>
      <c r="C157" s="63"/>
      <c r="D157" s="45"/>
      <c r="E157" s="45"/>
      <c r="F157" s="45"/>
      <c r="G157"/>
    </row>
    <row r="158" spans="1:7" ht="15.75">
      <c r="A158" s="63"/>
      <c r="B158" s="63"/>
      <c r="C158" s="63"/>
      <c r="D158" s="45"/>
      <c r="E158" s="45"/>
      <c r="F158" s="45"/>
      <c r="G158"/>
    </row>
    <row r="159" spans="1:7" ht="15.75">
      <c r="A159" s="63"/>
      <c r="B159" s="63"/>
      <c r="C159" s="63"/>
      <c r="D159" s="45"/>
      <c r="E159" s="45"/>
      <c r="F159" s="45"/>
      <c r="G159"/>
    </row>
    <row r="160" spans="1:7" ht="15.75">
      <c r="A160" s="63"/>
      <c r="B160" s="63"/>
      <c r="C160" s="63"/>
      <c r="D160" s="45"/>
      <c r="E160" s="45"/>
      <c r="F160" s="45"/>
      <c r="G160"/>
    </row>
    <row r="161" spans="1:7" ht="15.75">
      <c r="A161" s="63"/>
      <c r="B161" s="63"/>
      <c r="C161" s="63"/>
      <c r="D161" s="45"/>
      <c r="E161" s="45"/>
      <c r="F161" s="45"/>
      <c r="G161"/>
    </row>
    <row r="162" spans="1:7" ht="15.75">
      <c r="A162" s="63"/>
      <c r="B162" s="63"/>
      <c r="C162" s="63"/>
      <c r="D162" s="45"/>
      <c r="E162" s="45"/>
      <c r="F162" s="45"/>
      <c r="G162"/>
    </row>
    <row r="163" spans="1:7" ht="15.75">
      <c r="A163" s="63"/>
      <c r="B163" s="63"/>
      <c r="C163" s="63"/>
      <c r="D163" s="45"/>
      <c r="E163" s="45"/>
      <c r="F163" s="45"/>
      <c r="G163"/>
    </row>
    <row r="164" spans="1:7" ht="15.75">
      <c r="A164" s="63"/>
      <c r="B164" s="63"/>
      <c r="C164" s="63"/>
      <c r="D164" s="45"/>
      <c r="E164" s="45"/>
      <c r="F164" s="45"/>
      <c r="G164"/>
    </row>
    <row r="165" spans="1:7" ht="15.75">
      <c r="A165" s="63"/>
      <c r="B165" s="63"/>
      <c r="C165" s="63"/>
      <c r="D165" s="45"/>
      <c r="E165" s="45"/>
      <c r="F165" s="45"/>
      <c r="G165"/>
    </row>
    <row r="166" spans="1:7" ht="15.75">
      <c r="A166" s="63"/>
      <c r="B166" s="63"/>
      <c r="C166" s="63"/>
      <c r="D166" s="45"/>
      <c r="E166" s="45"/>
      <c r="F166" s="45"/>
      <c r="G166"/>
    </row>
    <row r="167" spans="1:7" ht="15.75">
      <c r="A167" s="63"/>
      <c r="B167" s="63"/>
      <c r="C167" s="63"/>
      <c r="D167" s="45"/>
      <c r="E167" s="45"/>
      <c r="F167" s="45"/>
      <c r="G167"/>
    </row>
    <row r="168" spans="1:7" ht="15.75">
      <c r="A168" s="63"/>
      <c r="B168" s="63"/>
      <c r="C168" s="63"/>
      <c r="D168" s="45"/>
      <c r="E168" s="45"/>
      <c r="F168" s="45"/>
      <c r="G168"/>
    </row>
    <row r="169" spans="1:7" ht="15.75">
      <c r="A169" s="63"/>
      <c r="B169" s="63"/>
      <c r="C169" s="63"/>
      <c r="D169" s="45"/>
      <c r="E169" s="45"/>
      <c r="F169" s="45"/>
      <c r="G169"/>
    </row>
    <row r="170" spans="1:7" ht="15.75">
      <c r="A170" s="63"/>
      <c r="B170" s="63"/>
      <c r="C170" s="63"/>
      <c r="D170" s="45"/>
      <c r="E170" s="45"/>
      <c r="F170" s="45"/>
      <c r="G170"/>
    </row>
    <row r="171" spans="1:7" ht="15.75">
      <c r="A171" s="63"/>
      <c r="B171" s="63"/>
      <c r="C171" s="63"/>
      <c r="D171" s="45"/>
      <c r="E171" s="45"/>
      <c r="F171" s="45"/>
      <c r="G171"/>
    </row>
    <row r="172" spans="1:7" ht="15.75">
      <c r="A172" s="63"/>
      <c r="B172" s="63"/>
      <c r="C172" s="63"/>
      <c r="D172" s="45"/>
      <c r="E172" s="45"/>
      <c r="F172" s="45"/>
      <c r="G172"/>
    </row>
    <row r="173" spans="1:7" ht="15.75">
      <c r="A173" s="63"/>
      <c r="B173" s="63"/>
      <c r="C173" s="63"/>
      <c r="D173" s="45"/>
      <c r="E173" s="45"/>
      <c r="F173" s="45"/>
      <c r="G173"/>
    </row>
    <row r="174" spans="1:7" ht="15.75">
      <c r="A174" s="63"/>
      <c r="B174" s="63"/>
      <c r="C174" s="63"/>
      <c r="D174" s="45"/>
      <c r="E174" s="45"/>
      <c r="F174" s="45"/>
      <c r="G174"/>
    </row>
    <row r="175" spans="1:7" ht="15.75">
      <c r="A175" s="63"/>
      <c r="B175" s="63"/>
      <c r="C175" s="63"/>
      <c r="D175" s="45"/>
      <c r="E175" s="45"/>
      <c r="F175" s="45"/>
      <c r="G175"/>
    </row>
    <row r="176" spans="1:7" ht="19.5" customHeight="1">
      <c r="A176" s="63"/>
      <c r="B176" s="63"/>
      <c r="C176" s="63"/>
      <c r="D176" s="45"/>
      <c r="E176" s="45"/>
      <c r="F176" s="45"/>
      <c r="G176"/>
    </row>
    <row r="177" spans="1:7" ht="19.5" customHeight="1">
      <c r="A177" s="63"/>
      <c r="B177" s="63"/>
      <c r="C177" s="63"/>
      <c r="D177" s="45"/>
      <c r="E177" s="45"/>
      <c r="F177" s="45"/>
      <c r="G177"/>
    </row>
    <row r="178" spans="1:7" ht="19.5" customHeight="1">
      <c r="A178" s="63"/>
      <c r="B178" s="63"/>
      <c r="C178" s="63"/>
      <c r="D178" s="45"/>
      <c r="E178" s="45"/>
      <c r="F178" s="45"/>
      <c r="G178"/>
    </row>
    <row r="179" spans="1:6" ht="19.5" customHeight="1">
      <c r="A179" s="88"/>
      <c r="B179" s="89"/>
      <c r="C179" s="88"/>
      <c r="D179" s="55"/>
      <c r="E179" s="55"/>
      <c r="F179" s="55"/>
    </row>
    <row r="180" spans="1:6" ht="19.5" customHeight="1">
      <c r="A180" s="88"/>
      <c r="B180" s="89"/>
      <c r="C180" s="88"/>
      <c r="D180" s="55"/>
      <c r="E180" s="55"/>
      <c r="F180" s="55"/>
    </row>
    <row r="181" spans="1:6" ht="19.5" customHeight="1">
      <c r="A181" s="88"/>
      <c r="B181" s="89"/>
      <c r="C181" s="88"/>
      <c r="D181" s="55"/>
      <c r="E181" s="55"/>
      <c r="F181" s="55"/>
    </row>
    <row r="182" spans="1:6" ht="19.5" customHeight="1">
      <c r="A182" s="88"/>
      <c r="B182" s="89"/>
      <c r="C182" s="88"/>
      <c r="D182" s="55"/>
      <c r="E182" s="55"/>
      <c r="F182" s="55"/>
    </row>
    <row r="183" spans="1:6" ht="19.5" customHeight="1">
      <c r="A183" s="88"/>
      <c r="B183" s="89"/>
      <c r="C183" s="88"/>
      <c r="D183" s="55"/>
      <c r="E183" s="55"/>
      <c r="F183" s="55"/>
    </row>
    <row r="184" spans="1:6" ht="19.5" customHeight="1">
      <c r="A184" s="88"/>
      <c r="B184" s="89"/>
      <c r="C184" s="88"/>
      <c r="D184" s="55"/>
      <c r="E184" s="55"/>
      <c r="F184" s="55"/>
    </row>
    <row r="185" spans="1:6" ht="19.5" customHeight="1">
      <c r="A185" s="88"/>
      <c r="B185" s="89"/>
      <c r="C185" s="88"/>
      <c r="D185" s="55"/>
      <c r="E185" s="55"/>
      <c r="F185" s="55"/>
    </row>
    <row r="186" spans="1:6" ht="19.5" customHeight="1">
      <c r="A186" s="88"/>
      <c r="B186" s="89"/>
      <c r="C186" s="88"/>
      <c r="D186" s="55"/>
      <c r="E186" s="55"/>
      <c r="F186" s="55"/>
    </row>
    <row r="187" spans="1:6" ht="19.5" customHeight="1">
      <c r="A187" s="88"/>
      <c r="B187" s="89"/>
      <c r="C187" s="88"/>
      <c r="D187" s="55"/>
      <c r="E187" s="55"/>
      <c r="F187" s="55"/>
    </row>
    <row r="188" spans="1:6" ht="19.5" customHeight="1">
      <c r="A188" s="88"/>
      <c r="B188" s="89"/>
      <c r="C188" s="88"/>
      <c r="D188" s="55"/>
      <c r="E188" s="55"/>
      <c r="F188" s="55"/>
    </row>
    <row r="189" spans="1:6" ht="19.5" customHeight="1">
      <c r="A189" s="88"/>
      <c r="B189" s="89"/>
      <c r="C189" s="88"/>
      <c r="D189" s="55"/>
      <c r="E189" s="55"/>
      <c r="F189" s="55"/>
    </row>
    <row r="190" spans="1:6" ht="19.5" customHeight="1">
      <c r="A190" s="88"/>
      <c r="B190" s="89"/>
      <c r="C190" s="88"/>
      <c r="D190" s="55"/>
      <c r="E190" s="55"/>
      <c r="F190" s="55"/>
    </row>
    <row r="191" spans="1:6" ht="19.5" customHeight="1">
      <c r="A191" s="88"/>
      <c r="B191" s="89"/>
      <c r="C191" s="88"/>
      <c r="D191" s="55"/>
      <c r="E191" s="55"/>
      <c r="F191" s="55"/>
    </row>
    <row r="192" spans="1:6" ht="19.5" customHeight="1">
      <c r="A192" s="88"/>
      <c r="B192" s="89"/>
      <c r="C192" s="88"/>
      <c r="D192" s="55"/>
      <c r="E192" s="55"/>
      <c r="F192" s="55"/>
    </row>
    <row r="193" spans="1:6" ht="19.5" customHeight="1">
      <c r="A193" s="88"/>
      <c r="B193" s="89"/>
      <c r="C193" s="88"/>
      <c r="D193" s="55"/>
      <c r="E193" s="55"/>
      <c r="F193" s="55"/>
    </row>
    <row r="194" spans="1:6" ht="19.5" customHeight="1">
      <c r="A194" s="88"/>
      <c r="B194" s="89"/>
      <c r="C194" s="88"/>
      <c r="D194" s="55"/>
      <c r="E194" s="55"/>
      <c r="F194" s="55"/>
    </row>
    <row r="195" spans="1:6" ht="19.5" customHeight="1">
      <c r="A195" s="88"/>
      <c r="B195" s="89"/>
      <c r="C195" s="88"/>
      <c r="D195" s="55"/>
      <c r="E195" s="55"/>
      <c r="F195" s="55"/>
    </row>
    <row r="196" spans="1:6" ht="19.5" customHeight="1">
      <c r="A196" s="88"/>
      <c r="B196" s="89"/>
      <c r="C196" s="88"/>
      <c r="D196" s="55"/>
      <c r="E196" s="55"/>
      <c r="F196" s="55"/>
    </row>
    <row r="197" spans="1:6" ht="19.5" customHeight="1">
      <c r="A197" s="88"/>
      <c r="B197" s="89"/>
      <c r="C197" s="88"/>
      <c r="D197" s="55"/>
      <c r="E197" s="55"/>
      <c r="F197" s="55"/>
    </row>
    <row r="198" spans="1:6" ht="19.5" customHeight="1">
      <c r="A198" s="88"/>
      <c r="B198" s="89"/>
      <c r="C198" s="88"/>
      <c r="D198" s="55"/>
      <c r="E198" s="55"/>
      <c r="F198" s="55"/>
    </row>
    <row r="199" spans="1:6" ht="19.5" customHeight="1">
      <c r="A199" s="88"/>
      <c r="B199" s="89"/>
      <c r="C199" s="88"/>
      <c r="D199" s="55"/>
      <c r="E199" s="55"/>
      <c r="F199" s="55"/>
    </row>
    <row r="200" spans="1:6" ht="19.5" customHeight="1">
      <c r="A200" s="88"/>
      <c r="B200" s="89"/>
      <c r="C200" s="88"/>
      <c r="D200" s="55"/>
      <c r="E200" s="55"/>
      <c r="F200" s="55"/>
    </row>
    <row r="201" spans="1:6" ht="19.5" customHeight="1">
      <c r="A201" s="88"/>
      <c r="B201" s="89"/>
      <c r="C201" s="88"/>
      <c r="D201" s="55"/>
      <c r="E201" s="55"/>
      <c r="F201" s="55"/>
    </row>
    <row r="202" spans="1:6" ht="19.5" customHeight="1">
      <c r="A202" s="88"/>
      <c r="B202" s="89"/>
      <c r="C202" s="88"/>
      <c r="D202" s="55"/>
      <c r="E202" s="55"/>
      <c r="F202" s="55"/>
    </row>
    <row r="203" spans="1:6" ht="19.5" customHeight="1">
      <c r="A203" s="88"/>
      <c r="B203" s="89"/>
      <c r="C203" s="88"/>
      <c r="D203" s="55"/>
      <c r="E203" s="55"/>
      <c r="F203" s="55"/>
    </row>
    <row r="204" spans="1:6" ht="19.5" customHeight="1">
      <c r="A204" s="88"/>
      <c r="B204" s="89"/>
      <c r="C204" s="88"/>
      <c r="D204" s="55"/>
      <c r="E204" s="55"/>
      <c r="F204" s="55"/>
    </row>
    <row r="205" spans="1:6" ht="19.5" customHeight="1">
      <c r="A205" s="88"/>
      <c r="B205" s="89"/>
      <c r="C205" s="88"/>
      <c r="D205" s="55"/>
      <c r="E205" s="55"/>
      <c r="F205" s="55"/>
    </row>
    <row r="206" spans="1:6" ht="19.5" customHeight="1">
      <c r="A206" s="88"/>
      <c r="B206" s="89"/>
      <c r="C206" s="88"/>
      <c r="D206" s="55"/>
      <c r="E206" s="55"/>
      <c r="F206" s="55"/>
    </row>
    <row r="207" spans="1:6" ht="19.5" customHeight="1">
      <c r="A207" s="88"/>
      <c r="B207" s="89"/>
      <c r="C207" s="88"/>
      <c r="D207" s="55"/>
      <c r="E207" s="55"/>
      <c r="F207" s="55"/>
    </row>
    <row r="208" spans="1:6" ht="19.5" customHeight="1">
      <c r="A208" s="88"/>
      <c r="B208" s="89"/>
      <c r="C208" s="88"/>
      <c r="D208" s="55"/>
      <c r="E208" s="55"/>
      <c r="F208" s="55"/>
    </row>
    <row r="209" spans="1:6" ht="19.5" customHeight="1">
      <c r="A209" s="88"/>
      <c r="B209" s="89"/>
      <c r="C209" s="88"/>
      <c r="D209" s="55"/>
      <c r="E209" s="55"/>
      <c r="F209" s="55"/>
    </row>
    <row r="210" spans="1:6" ht="19.5" customHeight="1">
      <c r="A210" s="88"/>
      <c r="B210" s="89"/>
      <c r="C210" s="88"/>
      <c r="D210" s="55"/>
      <c r="E210" s="55"/>
      <c r="F210" s="55"/>
    </row>
    <row r="211" spans="1:6" ht="19.5" customHeight="1">
      <c r="A211" s="88"/>
      <c r="B211" s="89"/>
      <c r="C211" s="88"/>
      <c r="D211" s="55"/>
      <c r="E211" s="55"/>
      <c r="F211" s="55"/>
    </row>
    <row r="212" spans="1:6" ht="19.5" customHeight="1">
      <c r="A212" s="88"/>
      <c r="B212" s="89"/>
      <c r="C212" s="88"/>
      <c r="D212" s="55"/>
      <c r="E212" s="55"/>
      <c r="F212" s="55"/>
    </row>
    <row r="213" spans="1:3" ht="19.5" customHeight="1">
      <c r="A213" s="88"/>
      <c r="B213" s="89"/>
      <c r="C213" s="88"/>
    </row>
    <row r="214" spans="1:3" ht="19.5" customHeight="1">
      <c r="A214" s="88"/>
      <c r="B214" s="89"/>
      <c r="C214" s="88"/>
    </row>
    <row r="215" spans="1:3" ht="19.5" customHeight="1">
      <c r="A215" s="88"/>
      <c r="B215" s="89"/>
      <c r="C215" s="88"/>
    </row>
    <row r="216" spans="1:3" ht="19.5" customHeight="1">
      <c r="A216" s="88"/>
      <c r="B216" s="89"/>
      <c r="C216" s="88"/>
    </row>
    <row r="217" spans="1:3" ht="19.5" customHeight="1">
      <c r="A217" s="88"/>
      <c r="B217" s="89"/>
      <c r="C217" s="88"/>
    </row>
    <row r="218" spans="1:3" ht="19.5" customHeight="1">
      <c r="A218" s="88"/>
      <c r="B218" s="89"/>
      <c r="C218" s="88"/>
    </row>
    <row r="219" spans="1:3" ht="19.5" customHeight="1">
      <c r="A219" s="88"/>
      <c r="B219" s="89"/>
      <c r="C219" s="88"/>
    </row>
    <row r="220" spans="1:3" ht="19.5" customHeight="1">
      <c r="A220" s="88"/>
      <c r="B220" s="89"/>
      <c r="C220" s="88"/>
    </row>
    <row r="221" spans="1:3" ht="19.5" customHeight="1">
      <c r="A221" s="88"/>
      <c r="B221" s="89"/>
      <c r="C221" s="88"/>
    </row>
    <row r="222" spans="1:3" ht="19.5" customHeight="1">
      <c r="A222" s="88"/>
      <c r="B222" s="89"/>
      <c r="C222" s="88"/>
    </row>
    <row r="223" spans="1:3" ht="19.5" customHeight="1">
      <c r="A223" s="88"/>
      <c r="B223" s="89"/>
      <c r="C223" s="88"/>
    </row>
    <row r="224" spans="1:3" ht="19.5" customHeight="1">
      <c r="A224" s="88"/>
      <c r="B224" s="89"/>
      <c r="C224" s="88"/>
    </row>
    <row r="225" spans="1:3" ht="19.5" customHeight="1">
      <c r="A225" s="88"/>
      <c r="B225" s="89"/>
      <c r="C225" s="88"/>
    </row>
    <row r="226" spans="1:3" ht="19.5" customHeight="1">
      <c r="A226" s="88"/>
      <c r="B226" s="89"/>
      <c r="C226" s="88"/>
    </row>
    <row r="227" spans="1:3" ht="19.5" customHeight="1">
      <c r="A227" s="88"/>
      <c r="B227" s="89"/>
      <c r="C227" s="88"/>
    </row>
    <row r="228" spans="1:3" ht="19.5" customHeight="1">
      <c r="A228" s="88"/>
      <c r="B228" s="89"/>
      <c r="C228" s="88"/>
    </row>
    <row r="229" spans="1:3" ht="19.5" customHeight="1">
      <c r="A229" s="88"/>
      <c r="B229" s="89"/>
      <c r="C229" s="88"/>
    </row>
    <row r="230" spans="1:3" ht="19.5" customHeight="1">
      <c r="A230" s="88"/>
      <c r="B230" s="89"/>
      <c r="C230" s="88"/>
    </row>
    <row r="231" spans="1:3" ht="19.5" customHeight="1">
      <c r="A231" s="88"/>
      <c r="B231" s="89"/>
      <c r="C231" s="88"/>
    </row>
    <row r="232" spans="1:3" ht="19.5" customHeight="1">
      <c r="A232" s="88"/>
      <c r="B232" s="89"/>
      <c r="C232" s="88"/>
    </row>
    <row r="233" spans="1:3" ht="19.5" customHeight="1">
      <c r="A233" s="88"/>
      <c r="B233" s="89"/>
      <c r="C233" s="88"/>
    </row>
    <row r="234" spans="1:3" ht="19.5" customHeight="1">
      <c r="A234" s="88"/>
      <c r="B234" s="89"/>
      <c r="C234" s="88"/>
    </row>
    <row r="235" spans="1:3" ht="19.5" customHeight="1">
      <c r="A235" s="88"/>
      <c r="B235" s="89"/>
      <c r="C235" s="88"/>
    </row>
    <row r="236" spans="1:3" ht="19.5" customHeight="1">
      <c r="A236" s="88"/>
      <c r="B236" s="89"/>
      <c r="C236" s="88"/>
    </row>
    <row r="237" spans="1:3" ht="19.5" customHeight="1">
      <c r="A237" s="88"/>
      <c r="B237" s="89"/>
      <c r="C237" s="88"/>
    </row>
    <row r="238" spans="1:3" ht="19.5" customHeight="1">
      <c r="A238" s="88"/>
      <c r="B238" s="89"/>
      <c r="C238" s="88"/>
    </row>
    <row r="239" spans="1:3" ht="19.5" customHeight="1">
      <c r="A239" s="88"/>
      <c r="B239" s="89"/>
      <c r="C239" s="88"/>
    </row>
    <row r="240" spans="1:3" ht="19.5" customHeight="1">
      <c r="A240" s="88"/>
      <c r="B240" s="89"/>
      <c r="C240" s="88"/>
    </row>
    <row r="241" spans="1:3" ht="19.5" customHeight="1">
      <c r="A241" s="88"/>
      <c r="B241" s="89"/>
      <c r="C241" s="88"/>
    </row>
    <row r="242" spans="1:3" ht="19.5" customHeight="1">
      <c r="A242" s="88"/>
      <c r="B242" s="89"/>
      <c r="C242" s="88"/>
    </row>
    <row r="243" spans="1:3" ht="19.5" customHeight="1">
      <c r="A243" s="88"/>
      <c r="B243" s="89"/>
      <c r="C243" s="88"/>
    </row>
    <row r="244" spans="1:3" ht="19.5" customHeight="1">
      <c r="A244" s="88"/>
      <c r="B244" s="89"/>
      <c r="C244" s="88"/>
    </row>
    <row r="245" spans="1:3" ht="19.5" customHeight="1">
      <c r="A245" s="88"/>
      <c r="B245" s="89"/>
      <c r="C245" s="88"/>
    </row>
    <row r="246" spans="1:3" ht="19.5" customHeight="1">
      <c r="A246" s="88"/>
      <c r="B246" s="89"/>
      <c r="C246" s="88"/>
    </row>
    <row r="247" spans="1:3" ht="19.5" customHeight="1">
      <c r="A247" s="88"/>
      <c r="B247" s="89"/>
      <c r="C247" s="88"/>
    </row>
    <row r="248" spans="1:3" ht="19.5" customHeight="1">
      <c r="A248" s="88"/>
      <c r="B248" s="89"/>
      <c r="C248" s="88"/>
    </row>
    <row r="249" spans="1:3" ht="19.5" customHeight="1">
      <c r="A249" s="88"/>
      <c r="B249" s="89"/>
      <c r="C249" s="88"/>
    </row>
    <row r="250" spans="1:3" ht="19.5" customHeight="1">
      <c r="A250" s="88"/>
      <c r="B250" s="89"/>
      <c r="C250" s="88"/>
    </row>
    <row r="251" spans="1:3" ht="19.5" customHeight="1">
      <c r="A251" s="88"/>
      <c r="B251" s="89"/>
      <c r="C251" s="88"/>
    </row>
    <row r="252" spans="1:3" ht="19.5" customHeight="1">
      <c r="A252" s="88"/>
      <c r="B252" s="89"/>
      <c r="C252" s="88"/>
    </row>
    <row r="253" spans="1:3" ht="19.5" customHeight="1">
      <c r="A253" s="88"/>
      <c r="B253" s="89"/>
      <c r="C253" s="88"/>
    </row>
    <row r="254" spans="1:3" ht="19.5" customHeight="1">
      <c r="A254" s="88"/>
      <c r="B254" s="89"/>
      <c r="C254" s="88"/>
    </row>
    <row r="255" spans="1:3" ht="19.5" customHeight="1">
      <c r="A255" s="88"/>
      <c r="B255" s="89"/>
      <c r="C255" s="88"/>
    </row>
    <row r="256" spans="1:3" ht="19.5" customHeight="1">
      <c r="A256" s="88"/>
      <c r="B256" s="89"/>
      <c r="C256" s="88"/>
    </row>
    <row r="257" spans="1:3" ht="19.5" customHeight="1">
      <c r="A257" s="88"/>
      <c r="B257" s="89"/>
      <c r="C257" s="88"/>
    </row>
    <row r="258" spans="1:3" ht="19.5" customHeight="1">
      <c r="A258" s="88"/>
      <c r="B258" s="89"/>
      <c r="C258" s="88"/>
    </row>
    <row r="259" spans="1:3" ht="19.5" customHeight="1">
      <c r="A259" s="88"/>
      <c r="B259" s="89"/>
      <c r="C259" s="88"/>
    </row>
  </sheetData>
  <sheetProtection/>
  <printOptions horizontalCentered="1" verticalCentered="1"/>
  <pageMargins left="0" right="0" top="0" bottom="0" header="0.4921259845" footer="0.4921259845"/>
  <pageSetup orientation="portrait" paperSize="9" scale="79"/>
  <rowBreaks count="2" manualBreakCount="2">
    <brk id="117" max="65535" man="1"/>
    <brk id="118" max="65535" man="1"/>
  </rowBreaks>
  <colBreaks count="1" manualBreakCount="1">
    <brk id="1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D25">
      <selection activeCell="D16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2.42187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495" t="s">
        <v>196</v>
      </c>
      <c r="D2" s="1496"/>
      <c r="E2" s="1496"/>
      <c r="F2" s="1496"/>
      <c r="G2" s="1496"/>
      <c r="H2" s="1496"/>
      <c r="I2" s="1496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7.25">
      <c r="A4" s="1126" t="s">
        <v>246</v>
      </c>
      <c r="B4" s="1117"/>
      <c r="D4" s="1117"/>
      <c r="E4" s="1117"/>
      <c r="F4" s="1117"/>
      <c r="G4" s="1117"/>
      <c r="H4" s="1126" t="s">
        <v>122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</row>
    <row r="12" spans="1:10" ht="15">
      <c r="A12" s="1252"/>
      <c r="B12" s="1147"/>
      <c r="C12" s="1147"/>
      <c r="D12" s="1147"/>
      <c r="E12" s="1147"/>
      <c r="F12" s="1147"/>
      <c r="G12" s="1147"/>
      <c r="H12" s="1147"/>
      <c r="I12" s="1269"/>
      <c r="J12" s="527"/>
    </row>
    <row r="13" spans="1:10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  <c r="J13" s="527"/>
    </row>
    <row r="14" spans="1:10" ht="14.25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  <c r="J14" s="527"/>
    </row>
    <row r="15" spans="1:10" ht="14.25">
      <c r="A15" s="1166"/>
      <c r="B15" s="1147"/>
      <c r="C15" s="1166"/>
      <c r="D15" s="1166"/>
      <c r="E15" s="1166"/>
      <c r="F15" s="1274"/>
      <c r="G15" s="1152"/>
      <c r="H15" s="1166"/>
      <c r="I15" s="1166"/>
      <c r="J15" s="527"/>
    </row>
    <row r="16" spans="1:10" ht="14.25">
      <c r="A16" s="1251"/>
      <c r="B16" s="1147"/>
      <c r="C16" s="1166"/>
      <c r="D16" s="1166"/>
      <c r="E16" s="1166"/>
      <c r="F16" s="1166"/>
      <c r="G16" s="1152"/>
      <c r="H16" s="1166"/>
      <c r="I16" s="1166"/>
      <c r="J16" s="527"/>
    </row>
    <row r="17" spans="1:9" ht="14.25">
      <c r="A17" s="1260"/>
      <c r="B17" s="1148"/>
      <c r="C17" s="1148"/>
      <c r="D17" s="1148"/>
      <c r="E17" s="1148"/>
      <c r="F17" s="1148"/>
      <c r="G17" s="1232"/>
      <c r="H17" s="1260"/>
      <c r="I17" s="1148"/>
    </row>
    <row r="18" spans="1:9" ht="15" thickBot="1">
      <c r="A18" s="1148"/>
      <c r="B18" s="1148"/>
      <c r="C18" s="1148"/>
      <c r="D18" s="1148"/>
      <c r="E18" s="1148"/>
      <c r="F18" s="1148"/>
      <c r="G18" s="1148"/>
      <c r="H18" s="1123"/>
      <c r="I18" s="1148"/>
    </row>
    <row r="19" spans="1:9" ht="15" thickBot="1">
      <c r="A19" s="1148"/>
      <c r="B19" s="1175">
        <v>12</v>
      </c>
      <c r="C19" s="1275" t="s">
        <v>205</v>
      </c>
      <c r="D19" s="1288">
        <v>397</v>
      </c>
      <c r="E19" s="1276"/>
      <c r="F19" s="1621">
        <v>397</v>
      </c>
      <c r="G19" s="1288">
        <v>10</v>
      </c>
      <c r="H19" s="1278"/>
      <c r="I19" s="1622">
        <v>10</v>
      </c>
    </row>
    <row r="20" spans="1:9" ht="14.25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</row>
    <row r="21" spans="1:9" ht="15" thickBot="1">
      <c r="A21" s="1126"/>
      <c r="B21" s="1185"/>
      <c r="C21" s="1186" t="s">
        <v>167</v>
      </c>
      <c r="D21" s="1284">
        <v>2164</v>
      </c>
      <c r="E21" s="1623">
        <v>2164</v>
      </c>
      <c r="F21" s="1285"/>
      <c r="G21" s="1284">
        <v>4</v>
      </c>
      <c r="H21" s="1623">
        <v>4</v>
      </c>
      <c r="I21" s="1286"/>
    </row>
    <row r="22" spans="1:10" ht="15" thickBot="1">
      <c r="A22" s="1126"/>
      <c r="B22" s="1180">
        <v>20</v>
      </c>
      <c r="C22" s="1287" t="s">
        <v>168</v>
      </c>
      <c r="D22" s="1288">
        <v>217.08062</v>
      </c>
      <c r="E22" s="1624">
        <v>83</v>
      </c>
      <c r="F22" s="1280">
        <v>134.08062</v>
      </c>
      <c r="G22" s="1288">
        <v>3328.1029499999995</v>
      </c>
      <c r="H22" s="1624">
        <v>409</v>
      </c>
      <c r="I22" s="1625">
        <v>2919.1029499999995</v>
      </c>
      <c r="J22" s="1626"/>
    </row>
    <row r="23" spans="1:9" ht="15.75" thickBot="1">
      <c r="A23" s="1134"/>
      <c r="B23" s="1192">
        <v>25</v>
      </c>
      <c r="C23" s="1213" t="s">
        <v>169</v>
      </c>
      <c r="D23" s="1338">
        <v>170.04409999999996</v>
      </c>
      <c r="E23" s="1627">
        <v>56</v>
      </c>
      <c r="F23" s="1627">
        <v>114.04409999999997</v>
      </c>
      <c r="G23" s="1338">
        <v>2442.25694</v>
      </c>
      <c r="H23" s="1627">
        <v>287</v>
      </c>
      <c r="I23" s="1628">
        <v>2155.25694</v>
      </c>
    </row>
    <row r="24" spans="1:9" ht="15.75" thickBot="1">
      <c r="A24" s="1134"/>
      <c r="B24" s="1192">
        <v>200</v>
      </c>
      <c r="C24" s="1213" t="s">
        <v>170</v>
      </c>
      <c r="D24" s="1338">
        <v>134.08062</v>
      </c>
      <c r="E24" s="1292"/>
      <c r="F24" s="1629">
        <v>134.08062</v>
      </c>
      <c r="G24" s="1338">
        <v>2919.1029499999995</v>
      </c>
      <c r="H24" s="1292"/>
      <c r="I24" s="1630">
        <v>2919.1029499999995</v>
      </c>
    </row>
    <row r="25" spans="1:9" ht="15.75" thickBot="1">
      <c r="A25" s="1134"/>
      <c r="B25" s="1198">
        <v>205</v>
      </c>
      <c r="C25" s="1214" t="s">
        <v>171</v>
      </c>
      <c r="D25" s="1338">
        <v>114.04409999999997</v>
      </c>
      <c r="E25" s="1340"/>
      <c r="F25" s="1629">
        <v>114.04409999999997</v>
      </c>
      <c r="G25" s="1338">
        <v>2155.25694</v>
      </c>
      <c r="H25" s="1340"/>
      <c r="I25" s="1652">
        <v>2155.25694</v>
      </c>
    </row>
    <row r="26" spans="1:9" ht="15" thickBot="1">
      <c r="A26" s="1126"/>
      <c r="B26" s="1202">
        <v>100</v>
      </c>
      <c r="C26" s="1295" t="s">
        <v>172</v>
      </c>
      <c r="D26" s="1296">
        <v>369</v>
      </c>
      <c r="E26" s="1632">
        <v>369</v>
      </c>
      <c r="F26" s="1308" t="s">
        <v>173</v>
      </c>
      <c r="G26" s="1296" t="s">
        <v>173</v>
      </c>
      <c r="H26" s="1308" t="s">
        <v>173</v>
      </c>
      <c r="I26" s="1309" t="s">
        <v>173</v>
      </c>
    </row>
    <row r="27" spans="1:10" ht="15" thickBot="1">
      <c r="A27" s="1126"/>
      <c r="B27" s="1202">
        <v>991</v>
      </c>
      <c r="C27" s="1295" t="s">
        <v>174</v>
      </c>
      <c r="D27" s="1296">
        <v>3147.08062</v>
      </c>
      <c r="E27" s="1632">
        <v>2616</v>
      </c>
      <c r="F27" s="1632">
        <v>531.08062</v>
      </c>
      <c r="G27" s="1296">
        <v>3342.1029499999995</v>
      </c>
      <c r="H27" s="1632">
        <v>413</v>
      </c>
      <c r="I27" s="1633">
        <v>2929.1029499999995</v>
      </c>
      <c r="J27" s="766"/>
    </row>
    <row r="28" spans="1:9" ht="15" thickBot="1">
      <c r="A28" s="1126"/>
      <c r="B28" s="1175">
        <v>30</v>
      </c>
      <c r="C28" s="1190" t="s">
        <v>175</v>
      </c>
      <c r="D28" s="1288">
        <v>928.6835100000001</v>
      </c>
      <c r="E28" s="1624">
        <v>871.5</v>
      </c>
      <c r="F28" s="1280">
        <v>57.18351000000007</v>
      </c>
      <c r="G28" s="1288">
        <v>510.64498999999995</v>
      </c>
      <c r="H28" s="1634">
        <v>44</v>
      </c>
      <c r="I28" s="1635">
        <v>466.64498999999995</v>
      </c>
    </row>
    <row r="29" spans="1:9" ht="15.75" thickBot="1">
      <c r="A29" s="1134"/>
      <c r="B29" s="1192">
        <v>35</v>
      </c>
      <c r="C29" s="1193" t="s">
        <v>176</v>
      </c>
      <c r="D29" s="1338">
        <v>796.36569</v>
      </c>
      <c r="E29" s="1627">
        <v>746</v>
      </c>
      <c r="F29" s="1627">
        <v>50.36568999999997</v>
      </c>
      <c r="G29" s="1338">
        <v>461.18847</v>
      </c>
      <c r="H29" s="1636">
        <v>39</v>
      </c>
      <c r="I29" s="1637">
        <v>422.18847</v>
      </c>
    </row>
    <row r="30" spans="1:9" ht="15">
      <c r="A30" s="1134"/>
      <c r="B30" s="1192">
        <v>300</v>
      </c>
      <c r="C30" s="1213" t="s">
        <v>170</v>
      </c>
      <c r="D30" s="1342">
        <v>57.18351000000007</v>
      </c>
      <c r="E30" s="1292"/>
      <c r="F30" s="1629">
        <v>57.18351000000007</v>
      </c>
      <c r="G30" s="1342">
        <v>466.64498999999995</v>
      </c>
      <c r="H30" s="1305"/>
      <c r="I30" s="1638">
        <v>466.64498999999995</v>
      </c>
    </row>
    <row r="31" spans="1:9" ht="15.75" thickBot="1">
      <c r="A31" s="1134"/>
      <c r="B31" s="1198">
        <v>305</v>
      </c>
      <c r="C31" s="1214" t="s">
        <v>171</v>
      </c>
      <c r="D31" s="1290">
        <v>50.36568999999997</v>
      </c>
      <c r="E31" s="1340"/>
      <c r="F31" s="1629">
        <v>50.36568999999997</v>
      </c>
      <c r="G31" s="1290">
        <v>422.18847</v>
      </c>
      <c r="H31" s="1343"/>
      <c r="I31" s="1638">
        <v>422.18847</v>
      </c>
    </row>
    <row r="32" spans="1:10" ht="15" thickBot="1">
      <c r="A32" s="1126"/>
      <c r="B32" s="1202">
        <v>40</v>
      </c>
      <c r="C32" s="1203" t="s">
        <v>177</v>
      </c>
      <c r="D32" s="1296">
        <v>324</v>
      </c>
      <c r="E32" s="1632">
        <v>324</v>
      </c>
      <c r="F32" s="1308" t="s">
        <v>173</v>
      </c>
      <c r="G32" s="1296" t="s">
        <v>173</v>
      </c>
      <c r="H32" s="1308" t="s">
        <v>173</v>
      </c>
      <c r="I32" s="1309" t="s">
        <v>173</v>
      </c>
      <c r="J32" s="766"/>
    </row>
    <row r="33" spans="1:10" ht="14.25">
      <c r="A33" s="1126"/>
      <c r="B33" s="1175">
        <v>50</v>
      </c>
      <c r="C33" s="1190" t="s">
        <v>178</v>
      </c>
      <c r="D33" s="1288">
        <v>1894.3971099999999</v>
      </c>
      <c r="E33" s="1624">
        <v>1420.5</v>
      </c>
      <c r="F33" s="1624">
        <v>473.8971099999999</v>
      </c>
      <c r="G33" s="1288">
        <v>2831.4579599999997</v>
      </c>
      <c r="H33" s="1634">
        <v>369</v>
      </c>
      <c r="I33" s="1635">
        <v>2462.4579599999997</v>
      </c>
      <c r="J33" s="766"/>
    </row>
    <row r="34" spans="1:9" ht="14.25">
      <c r="A34" s="1126"/>
      <c r="B34" s="1219">
        <v>53</v>
      </c>
      <c r="C34" s="1220" t="s">
        <v>179</v>
      </c>
      <c r="D34" s="1303">
        <v>208</v>
      </c>
      <c r="E34" s="1639">
        <v>208</v>
      </c>
      <c r="F34" s="1311" t="s">
        <v>173</v>
      </c>
      <c r="G34" s="1303">
        <v>19</v>
      </c>
      <c r="H34" s="1640">
        <v>19</v>
      </c>
      <c r="I34" s="1312" t="s">
        <v>173</v>
      </c>
    </row>
    <row r="35" spans="1:9" ht="14.25">
      <c r="A35" s="1126"/>
      <c r="B35" s="1219">
        <v>55</v>
      </c>
      <c r="C35" s="1220" t="s">
        <v>180</v>
      </c>
      <c r="D35" s="1303">
        <v>5</v>
      </c>
      <c r="E35" s="1639">
        <v>5</v>
      </c>
      <c r="F35" s="1313" t="s">
        <v>173</v>
      </c>
      <c r="G35" s="1303" t="s">
        <v>173</v>
      </c>
      <c r="H35" s="1314" t="s">
        <v>173</v>
      </c>
      <c r="I35" s="1312" t="s">
        <v>173</v>
      </c>
    </row>
    <row r="36" spans="1:9" ht="14.25">
      <c r="A36" s="1126"/>
      <c r="B36" s="1219">
        <v>65</v>
      </c>
      <c r="C36" s="1220" t="s">
        <v>181</v>
      </c>
      <c r="D36" s="1303">
        <v>397</v>
      </c>
      <c r="E36" s="1639">
        <v>397</v>
      </c>
      <c r="F36" s="1316"/>
      <c r="G36" s="1303">
        <v>10</v>
      </c>
      <c r="H36" s="1318">
        <v>10</v>
      </c>
      <c r="I36" s="1319"/>
    </row>
    <row r="37" spans="1:9" ht="14.25">
      <c r="A37" s="1126"/>
      <c r="B37" s="1219">
        <v>70</v>
      </c>
      <c r="C37" s="1220" t="s">
        <v>182</v>
      </c>
      <c r="D37" s="1303">
        <v>1284.3971099999999</v>
      </c>
      <c r="E37" s="1639">
        <v>810.5</v>
      </c>
      <c r="F37" s="1639">
        <v>473.8971099999999</v>
      </c>
      <c r="G37" s="1303">
        <v>2802.4579599999997</v>
      </c>
      <c r="H37" s="1640">
        <v>340</v>
      </c>
      <c r="I37" s="1641">
        <v>2462.4579599999997</v>
      </c>
    </row>
    <row r="38" spans="1:9" ht="15.75" thickBot="1">
      <c r="A38" s="1134"/>
      <c r="B38" s="1227">
        <v>73</v>
      </c>
      <c r="C38" s="1228" t="s">
        <v>183</v>
      </c>
      <c r="D38" s="1293">
        <v>473.8971099999999</v>
      </c>
      <c r="E38" s="1294"/>
      <c r="F38" s="1293">
        <v>473.8971099999999</v>
      </c>
      <c r="G38" s="1293">
        <v>2462.4579599999997</v>
      </c>
      <c r="H38" s="1307"/>
      <c r="I38" s="1306">
        <v>2462.4579599999997</v>
      </c>
    </row>
    <row r="39" spans="1:9" ht="15">
      <c r="A39" s="1134"/>
      <c r="B39" s="1153"/>
      <c r="C39" s="1131"/>
      <c r="D39" s="1235"/>
      <c r="E39" s="1321"/>
      <c r="F39" s="1235"/>
      <c r="G39" s="1655"/>
      <c r="H39" s="1655"/>
      <c r="I39" s="1246"/>
    </row>
    <row r="40" spans="1:9" ht="15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</row>
    <row r="41" spans="1:9" ht="15.75" thickBot="1">
      <c r="A41" s="1235"/>
      <c r="B41" s="1153"/>
      <c r="C41" s="1131"/>
      <c r="D41" s="1235"/>
      <c r="E41" s="1235"/>
      <c r="F41" s="1235"/>
      <c r="G41" s="1246"/>
      <c r="H41" s="1246"/>
      <c r="I41" s="1246"/>
    </row>
    <row r="42" spans="1:9" ht="14.25">
      <c r="A42" s="1126"/>
      <c r="B42" s="1175">
        <v>45</v>
      </c>
      <c r="C42" s="1190" t="s">
        <v>185</v>
      </c>
      <c r="D42" s="1492">
        <v>-45</v>
      </c>
      <c r="E42" s="1492">
        <v>-45</v>
      </c>
      <c r="F42" s="1324" t="s">
        <v>173</v>
      </c>
      <c r="G42" s="1324" t="s">
        <v>173</v>
      </c>
      <c r="H42" s="1325" t="s">
        <v>173</v>
      </c>
      <c r="I42" s="1326" t="s">
        <v>173</v>
      </c>
    </row>
    <row r="43" spans="1:9" ht="14.25">
      <c r="A43" s="1126"/>
      <c r="B43" s="1219">
        <v>80</v>
      </c>
      <c r="C43" s="1238" t="s">
        <v>188</v>
      </c>
      <c r="D43" s="1327">
        <v>1.4451744200307695</v>
      </c>
      <c r="E43" s="1327">
        <v>1.523407250967969</v>
      </c>
      <c r="F43" s="1327"/>
      <c r="G43" s="1328">
        <v>0.001417706751866684</v>
      </c>
      <c r="H43" s="1328">
        <v>0.01084010840108401</v>
      </c>
      <c r="I43" s="1327"/>
    </row>
    <row r="44" spans="1:9" ht="15" thickBot="1">
      <c r="A44" s="1126"/>
      <c r="B44" s="1241">
        <v>90</v>
      </c>
      <c r="C44" s="1242" t="s">
        <v>189</v>
      </c>
      <c r="D44" s="1330">
        <v>21.085071164737748</v>
      </c>
      <c r="E44" s="1330">
        <v>13.305425593039482</v>
      </c>
      <c r="F44" s="1330">
        <v>7.779645571698266</v>
      </c>
      <c r="G44" s="1572">
        <v>46.00604054830501</v>
      </c>
      <c r="H44" s="1645">
        <v>5.581548058770418</v>
      </c>
      <c r="I44" s="1572">
        <v>40.42449248953459</v>
      </c>
    </row>
    <row r="45" spans="1:9" ht="1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</row>
    <row r="46" spans="1:9" ht="15">
      <c r="A46" s="1134"/>
      <c r="B46" s="1147"/>
      <c r="C46" s="1148" t="s">
        <v>87</v>
      </c>
      <c r="D46" s="1574">
        <v>60915</v>
      </c>
      <c r="E46" s="754">
        <v>60915</v>
      </c>
      <c r="F46" s="754">
        <v>60915</v>
      </c>
      <c r="G46" s="754">
        <v>60915</v>
      </c>
      <c r="H46" s="754">
        <v>60915</v>
      </c>
      <c r="I46" s="754">
        <v>60915</v>
      </c>
    </row>
    <row r="47" spans="1:9" ht="1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</row>
    <row r="48" spans="1:9" ht="15">
      <c r="A48" s="1134"/>
      <c r="C48" s="1132"/>
      <c r="D48" s="1132"/>
      <c r="E48" s="1132"/>
      <c r="F48" s="1132"/>
      <c r="G48" s="1331"/>
      <c r="H48" s="1131"/>
      <c r="I48" s="1332"/>
    </row>
    <row r="49" spans="1:9" ht="15">
      <c r="A49" s="1134"/>
      <c r="B49" s="1334"/>
      <c r="C49" s="1148"/>
      <c r="D49" s="1148"/>
      <c r="E49" s="1148"/>
      <c r="F49" s="1148"/>
      <c r="G49" s="1331"/>
      <c r="H49" s="1335"/>
      <c r="I49" s="1336"/>
    </row>
    <row r="50" spans="1:9" ht="15">
      <c r="A50" s="1134"/>
      <c r="C50" s="1148"/>
      <c r="E50" s="1337"/>
      <c r="F50" s="1337"/>
      <c r="G50" s="1250"/>
      <c r="H50" s="1335"/>
      <c r="I50" s="1336"/>
    </row>
    <row r="51" spans="1:9" ht="15">
      <c r="A51" s="1134"/>
      <c r="C51" s="1126"/>
      <c r="D51" s="1134"/>
      <c r="E51" s="1134"/>
      <c r="F51" s="1134"/>
      <c r="G51" s="1134"/>
      <c r="H51" s="1134"/>
      <c r="I51" s="1134"/>
    </row>
  </sheetData>
  <sheetProtection/>
  <mergeCells count="1">
    <mergeCell ref="G8:I8"/>
  </mergeCells>
  <printOptions horizontalCentered="1"/>
  <pageMargins left="0" right="0" top="0" bottom="0.984251968503937" header="0.5118110236220472" footer="0.5118110236220472"/>
  <pageSetup horizontalDpi="600" verticalDpi="600" orientation="portrait" paperSize="9" scale="71"/>
  <headerFooter alignWithMargins="0">
    <oddFooter>&amp;C&amp;"Times New Roman,Normal"&amp;12 67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9">
      <selection activeCell="A1" sqref="A1"/>
    </sheetView>
  </sheetViews>
  <sheetFormatPr defaultColWidth="11.421875" defaultRowHeight="19.5" customHeight="1"/>
  <cols>
    <col min="1" max="1" width="4.28125" style="237" customWidth="1"/>
    <col min="2" max="2" width="4.28125" style="393" customWidth="1"/>
    <col min="3" max="3" width="49.8515625" style="237" customWidth="1"/>
    <col min="4" max="4" width="11.00390625" style="237" customWidth="1"/>
    <col min="5" max="5" width="12.7109375" style="237" customWidth="1"/>
    <col min="6" max="6" width="19.28125" style="237" customWidth="1"/>
    <col min="7" max="7" width="20.8515625" style="237" customWidth="1"/>
    <col min="8" max="8" width="21.421875" style="237" customWidth="1"/>
    <col min="9" max="16384" width="11.421875" style="237" customWidth="1"/>
  </cols>
  <sheetData>
    <row r="1" spans="1:8" ht="18" customHeight="1">
      <c r="A1" s="509"/>
      <c r="B1" s="510"/>
      <c r="C1" s="509"/>
      <c r="D1" s="509"/>
      <c r="E1" s="509"/>
      <c r="F1" s="509"/>
      <c r="G1" s="509"/>
      <c r="H1" s="504"/>
    </row>
    <row r="2" spans="3:10" s="241" customFormat="1" ht="18" customHeight="1">
      <c r="C2" s="506" t="s">
        <v>218</v>
      </c>
      <c r="D2" s="506"/>
      <c r="E2" s="506"/>
      <c r="F2" s="506"/>
      <c r="G2" s="506"/>
      <c r="H2" s="506"/>
      <c r="I2" s="491"/>
      <c r="J2" s="491"/>
    </row>
    <row r="3" spans="1:8" s="241" customFormat="1" ht="18" customHeight="1">
      <c r="A3" s="511"/>
      <c r="B3" s="504"/>
      <c r="C3" s="504"/>
      <c r="D3" s="512"/>
      <c r="E3" s="512"/>
      <c r="F3" s="512"/>
      <c r="G3" s="491"/>
      <c r="H3" s="504"/>
    </row>
    <row r="4" spans="1:8" s="241" customFormat="1" ht="18" customHeight="1">
      <c r="A4" s="513" t="s">
        <v>73</v>
      </c>
      <c r="B4" s="504"/>
      <c r="C4" s="504"/>
      <c r="D4" s="512"/>
      <c r="E4" s="512"/>
      <c r="F4" s="512"/>
      <c r="G4" s="441"/>
      <c r="H4" s="613" t="s">
        <v>121</v>
      </c>
    </row>
    <row r="5" spans="1:8" s="241" customFormat="1" ht="18" customHeight="1">
      <c r="A5" s="511"/>
      <c r="B5" s="504"/>
      <c r="C5" s="504"/>
      <c r="D5" s="505"/>
      <c r="E5" s="505"/>
      <c r="F5" s="505"/>
      <c r="G5" s="505"/>
      <c r="H5" s="287"/>
    </row>
    <row r="6" spans="1: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</row>
    <row r="7" spans="1:8" ht="18" customHeight="1" thickBot="1">
      <c r="A7" s="514"/>
      <c r="B7" s="507"/>
      <c r="C7" s="515"/>
      <c r="D7" s="513"/>
      <c r="E7" s="513"/>
      <c r="F7" s="513"/>
      <c r="G7" s="513"/>
      <c r="H7" s="513"/>
    </row>
    <row r="8" spans="1:8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</row>
    <row r="9" spans="1:8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</row>
    <row r="10" spans="1:8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</row>
    <row r="11" spans="1:8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</row>
    <row r="12" spans="1:8" s="257" customFormat="1" ht="18" customHeight="1">
      <c r="A12" s="515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524" t="s">
        <v>93</v>
      </c>
      <c r="B13" s="286"/>
      <c r="C13" s="286"/>
      <c r="D13" s="508"/>
      <c r="E13" s="508"/>
      <c r="F13" s="508"/>
      <c r="G13" s="1685"/>
      <c r="H13" s="1685"/>
    </row>
    <row r="14" spans="1:8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504"/>
      <c r="B15" s="722" t="s">
        <v>159</v>
      </c>
      <c r="C15" s="529" t="s">
        <v>160</v>
      </c>
      <c r="D15" s="266"/>
      <c r="E15" s="266"/>
      <c r="F15" s="266"/>
      <c r="G15" s="264"/>
      <c r="H15" s="528">
        <v>0</v>
      </c>
    </row>
    <row r="16" spans="1:8" s="273" customFormat="1" ht="18" customHeight="1">
      <c r="A16" s="504"/>
      <c r="B16" s="727">
        <v>12</v>
      </c>
      <c r="C16" s="561" t="s">
        <v>216</v>
      </c>
      <c r="D16" s="266"/>
      <c r="E16" s="266"/>
      <c r="F16" s="266"/>
      <c r="G16" s="264"/>
      <c r="H16" s="280">
        <v>0</v>
      </c>
    </row>
    <row r="17" spans="1:8" s="276" customFormat="1" ht="18" customHeight="1">
      <c r="A17" s="504"/>
      <c r="B17" s="723" t="s">
        <v>211</v>
      </c>
      <c r="C17" s="561" t="s">
        <v>212</v>
      </c>
      <c r="D17" s="266"/>
      <c r="E17" s="266"/>
      <c r="F17" s="266"/>
      <c r="G17" s="274"/>
      <c r="H17" s="780">
        <v>2.9</v>
      </c>
    </row>
    <row r="18" spans="1: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7</v>
      </c>
    </row>
    <row r="19" spans="1:8" s="241" customFormat="1" ht="18" customHeight="1" thickBot="1">
      <c r="A19" s="282"/>
      <c r="B19" s="562"/>
      <c r="C19" s="284" t="s">
        <v>161</v>
      </c>
      <c r="D19" s="287"/>
      <c r="E19" s="287"/>
      <c r="F19" s="287"/>
      <c r="G19" s="282"/>
      <c r="H19" s="781">
        <v>9.9</v>
      </c>
    </row>
    <row r="20" spans="1:8" s="294" customFormat="1" ht="21.75" customHeight="1">
      <c r="A20" s="524" t="s">
        <v>164</v>
      </c>
      <c r="B20" s="524"/>
      <c r="C20" s="524"/>
      <c r="D20" s="524"/>
      <c r="E20" s="524"/>
      <c r="F20" s="524"/>
      <c r="G20" s="524"/>
      <c r="H20" s="524"/>
    </row>
    <row r="21" spans="1:8" s="294" customFormat="1" ht="14.25" customHeight="1">
      <c r="A21" s="261" t="s">
        <v>28</v>
      </c>
      <c r="B21" s="261"/>
      <c r="C21" s="261"/>
      <c r="D21" s="261"/>
      <c r="E21" s="261"/>
      <c r="F21" s="261"/>
      <c r="G21" s="261"/>
      <c r="H21" s="261"/>
    </row>
    <row r="22" s="241" customFormat="1" ht="18" customHeight="1"/>
    <row r="23" s="241" customFormat="1" ht="18" customHeight="1" thickBot="1"/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43.051</v>
      </c>
      <c r="G24" s="963"/>
      <c r="H24" s="816">
        <v>9.9</v>
      </c>
    </row>
    <row r="25" spans="1:8" s="241" customFormat="1" ht="18" customHeight="1">
      <c r="A25" s="251"/>
      <c r="B25" s="256">
        <v>15</v>
      </c>
      <c r="C25" s="624" t="s">
        <v>166</v>
      </c>
      <c r="D25" s="685"/>
      <c r="E25" s="685"/>
      <c r="F25" s="1024"/>
      <c r="G25" s="617"/>
      <c r="H25" s="1014"/>
    </row>
    <row r="26" spans="1:8" s="257" customFormat="1" ht="18" customHeight="1" thickBot="1">
      <c r="A26" s="251"/>
      <c r="B26" s="313"/>
      <c r="C26" s="625" t="s">
        <v>167</v>
      </c>
      <c r="D26" s="1002">
        <v>247.508</v>
      </c>
      <c r="E26" s="1002">
        <v>247.508</v>
      </c>
      <c r="F26" s="1012"/>
      <c r="G26" s="862">
        <v>468.797</v>
      </c>
      <c r="H26" s="1013"/>
    </row>
    <row r="27" spans="1:8" s="257" customFormat="1" ht="18" customHeight="1">
      <c r="A27" s="251"/>
      <c r="B27" s="256">
        <v>20</v>
      </c>
      <c r="C27" s="626" t="s">
        <v>168</v>
      </c>
      <c r="D27" s="548">
        <v>117.5</v>
      </c>
      <c r="E27" s="548">
        <v>98.7</v>
      </c>
      <c r="F27" s="548">
        <v>18.8</v>
      </c>
      <c r="G27" s="817">
        <v>75.9</v>
      </c>
      <c r="H27" s="617">
        <v>25.7</v>
      </c>
    </row>
    <row r="28" spans="1:8" s="257" customFormat="1" ht="18" customHeight="1">
      <c r="A28" s="254"/>
      <c r="B28" s="323">
        <v>25</v>
      </c>
      <c r="C28" s="627" t="s">
        <v>169</v>
      </c>
      <c r="D28" s="740">
        <v>78.5</v>
      </c>
      <c r="E28" s="740">
        <v>61.6</v>
      </c>
      <c r="F28" s="740">
        <v>16.9</v>
      </c>
      <c r="G28" s="815">
        <v>73.3</v>
      </c>
      <c r="H28" s="815">
        <v>25.1</v>
      </c>
    </row>
    <row r="29" spans="1:8" s="241" customFormat="1" ht="18" customHeight="1">
      <c r="A29" s="254"/>
      <c r="B29" s="323">
        <v>200</v>
      </c>
      <c r="C29" s="627" t="s">
        <v>170</v>
      </c>
      <c r="D29" s="740">
        <v>18.8</v>
      </c>
      <c r="E29" s="979"/>
      <c r="F29" s="740">
        <v>18.8</v>
      </c>
      <c r="G29" s="545"/>
      <c r="H29" s="804">
        <v>25.7</v>
      </c>
    </row>
    <row r="30" spans="1:8" s="241" customFormat="1" ht="18" customHeight="1" thickBot="1">
      <c r="A30" s="254"/>
      <c r="B30" s="330">
        <v>205</v>
      </c>
      <c r="C30" s="628" t="s">
        <v>171</v>
      </c>
      <c r="D30" s="914">
        <v>16.9</v>
      </c>
      <c r="E30" s="980"/>
      <c r="F30" s="914">
        <v>16.9</v>
      </c>
      <c r="G30" s="741"/>
      <c r="H30" s="935">
        <v>25.1</v>
      </c>
    </row>
    <row r="31" spans="1:8" s="241" customFormat="1" ht="18" customHeight="1" thickBot="1">
      <c r="A31" s="251"/>
      <c r="B31" s="335">
        <v>100</v>
      </c>
      <c r="C31" s="629" t="s">
        <v>172</v>
      </c>
      <c r="D31" s="742">
        <v>2.3</v>
      </c>
      <c r="E31" s="742">
        <v>2.3</v>
      </c>
      <c r="F31" s="866" t="s">
        <v>173</v>
      </c>
      <c r="G31" s="986" t="s">
        <v>173</v>
      </c>
      <c r="H31" s="816"/>
    </row>
    <row r="32" spans="1:8" s="257" customFormat="1" ht="18" customHeight="1" thickBot="1">
      <c r="A32" s="251"/>
      <c r="B32" s="335">
        <v>991</v>
      </c>
      <c r="C32" s="629" t="s">
        <v>174</v>
      </c>
      <c r="D32" s="742">
        <v>367.30800000000005</v>
      </c>
      <c r="E32" s="742">
        <v>348.50800000000004</v>
      </c>
      <c r="F32" s="742">
        <v>61.851</v>
      </c>
      <c r="G32" s="816">
        <v>544.697</v>
      </c>
      <c r="H32" s="816">
        <v>35.6</v>
      </c>
    </row>
    <row r="33" spans="1:8" s="257" customFormat="1" ht="18" customHeight="1">
      <c r="A33" s="251"/>
      <c r="B33" s="299">
        <v>30</v>
      </c>
      <c r="C33" s="630" t="s">
        <v>175</v>
      </c>
      <c r="D33" s="548">
        <v>38.08</v>
      </c>
      <c r="E33" s="548">
        <v>33.7</v>
      </c>
      <c r="F33" s="548">
        <v>4.38</v>
      </c>
      <c r="G33" s="817">
        <v>76.3</v>
      </c>
      <c r="H33" s="838">
        <v>3.4</v>
      </c>
    </row>
    <row r="34" spans="1:8" s="257" customFormat="1" ht="18" customHeight="1">
      <c r="A34" s="254"/>
      <c r="B34" s="323">
        <v>35</v>
      </c>
      <c r="C34" s="631" t="s">
        <v>176</v>
      </c>
      <c r="D34" s="740">
        <v>34.67</v>
      </c>
      <c r="E34" s="740">
        <v>30.87</v>
      </c>
      <c r="F34" s="740">
        <v>3.8</v>
      </c>
      <c r="G34" s="815">
        <v>70.8</v>
      </c>
      <c r="H34" s="864">
        <v>3</v>
      </c>
    </row>
    <row r="35" spans="1:8" s="241" customFormat="1" ht="18" customHeight="1">
      <c r="A35" s="254"/>
      <c r="B35" s="323">
        <v>300</v>
      </c>
      <c r="C35" s="627" t="s">
        <v>170</v>
      </c>
      <c r="D35" s="740">
        <v>4.38</v>
      </c>
      <c r="E35" s="979"/>
      <c r="F35" s="740">
        <v>4.38</v>
      </c>
      <c r="G35" s="545"/>
      <c r="H35" s="808">
        <v>3.4</v>
      </c>
    </row>
    <row r="36" spans="1:8" s="241" customFormat="1" ht="18" customHeight="1" thickBot="1">
      <c r="A36" s="254"/>
      <c r="B36" s="330">
        <v>305</v>
      </c>
      <c r="C36" s="628" t="s">
        <v>171</v>
      </c>
      <c r="D36" s="914">
        <v>3.8</v>
      </c>
      <c r="E36" s="980"/>
      <c r="F36" s="914">
        <v>3.8</v>
      </c>
      <c r="G36" s="741"/>
      <c r="H36" s="809">
        <v>3</v>
      </c>
    </row>
    <row r="37" spans="1:8" s="241" customFormat="1" ht="18" customHeight="1" thickBot="1">
      <c r="A37" s="251"/>
      <c r="B37" s="335">
        <v>40</v>
      </c>
      <c r="C37" s="632" t="s">
        <v>177</v>
      </c>
      <c r="D37" s="742">
        <v>3.87</v>
      </c>
      <c r="E37" s="742">
        <v>3.87</v>
      </c>
      <c r="F37" s="866" t="s">
        <v>173</v>
      </c>
      <c r="G37" s="986" t="s">
        <v>173</v>
      </c>
      <c r="H37" s="866"/>
    </row>
    <row r="38" spans="1:8" s="241" customFormat="1" ht="18" customHeight="1">
      <c r="A38" s="251"/>
      <c r="B38" s="299">
        <v>50</v>
      </c>
      <c r="C38" s="630" t="s">
        <v>178</v>
      </c>
      <c r="D38" s="548">
        <v>325.35800000000006</v>
      </c>
      <c r="E38" s="548">
        <v>310.93800000000005</v>
      </c>
      <c r="F38" s="548">
        <v>57.471</v>
      </c>
      <c r="G38" s="817">
        <v>468.397</v>
      </c>
      <c r="H38" s="839">
        <v>32.2</v>
      </c>
    </row>
    <row r="39" spans="1:8" s="241" customFormat="1" ht="18" customHeight="1">
      <c r="A39" s="251"/>
      <c r="B39" s="356">
        <v>53</v>
      </c>
      <c r="C39" s="633" t="s">
        <v>179</v>
      </c>
      <c r="D39" s="912">
        <v>30.59040000000001</v>
      </c>
      <c r="E39" s="912">
        <v>30.59040000000001</v>
      </c>
      <c r="F39" s="972" t="s">
        <v>173</v>
      </c>
      <c r="G39" s="818">
        <v>89.06914</v>
      </c>
      <c r="H39" s="987"/>
    </row>
    <row r="40" spans="1:8" s="241" customFormat="1" ht="18" customHeight="1">
      <c r="A40" s="251"/>
      <c r="B40" s="356">
        <v>55</v>
      </c>
      <c r="C40" s="633" t="s">
        <v>180</v>
      </c>
      <c r="D40" s="912">
        <v>1.0862</v>
      </c>
      <c r="E40" s="912">
        <v>1.0862</v>
      </c>
      <c r="F40" s="972" t="s">
        <v>173</v>
      </c>
      <c r="G40" s="972">
        <v>0.98226</v>
      </c>
      <c r="H40" s="867"/>
    </row>
    <row r="41" spans="1:8" s="257" customFormat="1" ht="18" customHeight="1">
      <c r="A41" s="251"/>
      <c r="B41" s="356">
        <v>65</v>
      </c>
      <c r="C41" s="633" t="s">
        <v>181</v>
      </c>
      <c r="D41" s="962"/>
      <c r="E41" s="915">
        <v>43.051</v>
      </c>
      <c r="F41" s="962"/>
      <c r="G41" s="818">
        <v>9.9</v>
      </c>
      <c r="H41" s="867"/>
    </row>
    <row r="42" spans="1:8" s="257" customFormat="1" ht="18" customHeight="1">
      <c r="A42" s="251"/>
      <c r="B42" s="356">
        <v>70</v>
      </c>
      <c r="C42" s="633" t="s">
        <v>182</v>
      </c>
      <c r="D42" s="912">
        <v>293.68140000000005</v>
      </c>
      <c r="E42" s="912">
        <v>236.21040000000005</v>
      </c>
      <c r="F42" s="912">
        <v>57.471</v>
      </c>
      <c r="G42" s="818">
        <v>368.4456</v>
      </c>
      <c r="H42" s="760">
        <v>32.2</v>
      </c>
    </row>
    <row r="43" spans="1:8" s="257" customFormat="1" ht="18" customHeight="1" thickBot="1">
      <c r="A43" s="254"/>
      <c r="B43" s="365">
        <v>73</v>
      </c>
      <c r="C43" s="634" t="s">
        <v>183</v>
      </c>
      <c r="D43" s="913">
        <v>57.471</v>
      </c>
      <c r="E43" s="1005"/>
      <c r="F43" s="913">
        <v>57.471</v>
      </c>
      <c r="G43" s="623"/>
      <c r="H43" s="761">
        <v>32.2</v>
      </c>
    </row>
    <row r="44" spans="1:8" s="257" customFormat="1" ht="18" customHeight="1">
      <c r="A44" s="254"/>
      <c r="B44" s="264"/>
      <c r="C44" s="252"/>
      <c r="D44" s="252"/>
      <c r="E44" s="252"/>
      <c r="F44" s="252"/>
      <c r="G44" s="487"/>
      <c r="H44" s="350"/>
    </row>
    <row r="45" spans="1:8" s="241" customFormat="1" ht="18" customHeight="1">
      <c r="A45" s="251" t="s">
        <v>184</v>
      </c>
      <c r="B45" s="286"/>
      <c r="C45" s="307"/>
      <c r="D45" s="307"/>
      <c r="E45" s="307"/>
      <c r="F45" s="307"/>
      <c r="G45" s="487"/>
      <c r="H45" s="350"/>
    </row>
    <row r="46" spans="1:8" s="241" customFormat="1" ht="18" customHeight="1" thickBot="1">
      <c r="A46" s="349"/>
      <c r="B46" s="264"/>
      <c r="C46" s="252"/>
      <c r="D46" s="252"/>
      <c r="E46" s="252"/>
      <c r="F46" s="252"/>
      <c r="G46" s="487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01">
        <v>1.57</v>
      </c>
      <c r="E47" s="733">
        <v>1.57</v>
      </c>
      <c r="F47" s="733" t="s">
        <v>173</v>
      </c>
      <c r="G47" s="683" t="s">
        <v>173</v>
      </c>
      <c r="H47" s="372">
        <v>0</v>
      </c>
    </row>
    <row r="48" spans="1:8" s="257" customFormat="1" ht="18.75" customHeight="1">
      <c r="A48" s="251"/>
      <c r="B48" s="356">
        <v>80</v>
      </c>
      <c r="C48" s="375" t="s">
        <v>188</v>
      </c>
      <c r="D48" s="502">
        <v>0.7607251089569027</v>
      </c>
      <c r="E48" s="734">
        <v>0.7960043481337115</v>
      </c>
      <c r="F48" s="734" t="s">
        <v>173</v>
      </c>
      <c r="G48" s="640">
        <v>1.0008300477277443</v>
      </c>
      <c r="H48" s="641">
        <v>0.3074534161490683</v>
      </c>
    </row>
    <row r="49" spans="1:8" s="257" customFormat="1" ht="19.5" customHeight="1" thickBot="1">
      <c r="A49" s="251"/>
      <c r="B49" s="259">
        <v>90</v>
      </c>
      <c r="C49" s="376" t="s">
        <v>189</v>
      </c>
      <c r="D49" s="453">
        <v>4.821167200196997</v>
      </c>
      <c r="E49" s="377">
        <v>3.877704998768777</v>
      </c>
      <c r="F49" s="377">
        <v>0.9434622014282196</v>
      </c>
      <c r="G49" s="618">
        <v>6.048520068948535</v>
      </c>
      <c r="H49" s="378">
        <v>0.5286054338011984</v>
      </c>
    </row>
    <row r="50" spans="1:8" s="257" customFormat="1" ht="18" customHeight="1">
      <c r="A50" s="254"/>
      <c r="B50" s="286"/>
      <c r="C50" s="381" t="s">
        <v>190</v>
      </c>
      <c r="D50" s="252"/>
      <c r="E50" s="252"/>
      <c r="F50" s="252"/>
      <c r="G50" s="349"/>
      <c r="H50" s="350"/>
    </row>
    <row r="51" spans="1:8" s="257" customFormat="1" ht="19.5" customHeight="1">
      <c r="A51" s="254"/>
      <c r="B51" s="286"/>
      <c r="C51" s="261" t="s">
        <v>87</v>
      </c>
      <c r="D51" s="459">
        <v>60915</v>
      </c>
      <c r="E51" s="754">
        <v>60915</v>
      </c>
      <c r="F51" s="754">
        <v>60915</v>
      </c>
      <c r="G51" s="754">
        <v>60915</v>
      </c>
      <c r="H51" s="754">
        <v>60915</v>
      </c>
    </row>
    <row r="52" spans="1:8" ht="19.5" customHeight="1">
      <c r="A52" s="254"/>
      <c r="B52" s="264"/>
      <c r="C52" s="251" t="s">
        <v>195</v>
      </c>
      <c r="G52" s="307"/>
      <c r="H52" s="350"/>
    </row>
    <row r="53" spans="1:8" ht="19.5" customHeight="1">
      <c r="A53" s="254"/>
      <c r="B53" s="257"/>
      <c r="D53" s="253"/>
      <c r="E53" s="253"/>
      <c r="F53" s="253"/>
      <c r="G53" s="382"/>
      <c r="H53" s="252"/>
    </row>
  </sheetData>
  <sheetProtection/>
  <mergeCells count="1">
    <mergeCell ref="G13:H13"/>
  </mergeCells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E20">
      <selection activeCell="A1" sqref="A1"/>
    </sheetView>
  </sheetViews>
  <sheetFormatPr defaultColWidth="11.421875" defaultRowHeight="12.75"/>
  <cols>
    <col min="1" max="1" width="3.00390625" style="0" customWidth="1"/>
    <col min="2" max="2" width="4.7109375" style="0" customWidth="1"/>
    <col min="3" max="3" width="50.421875" style="0" customWidth="1"/>
    <col min="4" max="4" width="18.140625" style="0" customWidth="1"/>
    <col min="5" max="5" width="12.421875" style="0" customWidth="1"/>
    <col min="6" max="6" width="28.28125" style="0" customWidth="1"/>
    <col min="7" max="7" width="12.421875" style="0" customWidth="1"/>
    <col min="8" max="8" width="12.7109375" style="0" customWidth="1"/>
  </cols>
  <sheetData>
    <row r="1" spans="1:8" ht="15.75">
      <c r="A1" s="237"/>
      <c r="B1" s="238"/>
      <c r="C1" s="237"/>
      <c r="D1" s="237"/>
      <c r="E1" s="237"/>
      <c r="F1" s="509"/>
      <c r="G1" s="239"/>
      <c r="H1" s="239"/>
    </row>
    <row r="2" spans="1:8" ht="18.75">
      <c r="A2" s="241"/>
      <c r="B2" s="239"/>
      <c r="C2" s="239"/>
      <c r="D2" s="239"/>
      <c r="E2" s="242"/>
      <c r="F2" s="441" t="s">
        <v>137</v>
      </c>
      <c r="G2" s="239"/>
      <c r="H2" s="239"/>
    </row>
    <row r="3" spans="1:8" ht="18.75">
      <c r="A3" s="241"/>
      <c r="B3" s="239"/>
      <c r="C3" s="239"/>
      <c r="D3" s="239"/>
      <c r="E3" s="242"/>
      <c r="F3" s="441"/>
      <c r="G3" s="239"/>
      <c r="H3" s="239"/>
    </row>
    <row r="4" spans="1:7" ht="18.75">
      <c r="A4" s="251" t="s">
        <v>70</v>
      </c>
      <c r="B4" s="504"/>
      <c r="C4" s="239"/>
      <c r="D4" s="239"/>
      <c r="E4" s="242"/>
      <c r="F4" s="441"/>
      <c r="G4" s="458" t="s">
        <v>123</v>
      </c>
    </row>
    <row r="5" spans="1:8" ht="12.75">
      <c r="A5" s="241"/>
      <c r="B5" s="504"/>
      <c r="C5" s="239"/>
      <c r="D5" s="239"/>
      <c r="E5" s="248"/>
      <c r="F5" s="248"/>
      <c r="G5" s="249"/>
      <c r="H5" s="239"/>
    </row>
    <row r="6" spans="1:8" ht="15">
      <c r="A6" s="251"/>
      <c r="B6" s="395" t="s">
        <v>138</v>
      </c>
      <c r="C6" s="239"/>
      <c r="D6" s="239"/>
      <c r="E6" s="252"/>
      <c r="F6" s="251"/>
      <c r="G6" s="253"/>
      <c r="H6" s="253"/>
    </row>
    <row r="7" spans="1:8" ht="15.75" thickBot="1">
      <c r="A7" s="253"/>
      <c r="B7" s="507"/>
      <c r="C7" s="254"/>
      <c r="D7" s="254"/>
      <c r="E7" s="251"/>
      <c r="F7" s="251"/>
      <c r="G7" s="251"/>
      <c r="H7" s="253"/>
    </row>
    <row r="8" spans="1:8" ht="15.75" thickBot="1">
      <c r="A8" s="254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ht="15">
      <c r="A9" s="254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ht="15">
      <c r="A10" s="254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ht="15.75" thickBot="1">
      <c r="A11" s="254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ht="15">
      <c r="A12" s="254"/>
      <c r="B12" s="286"/>
      <c r="C12" s="286"/>
      <c r="D12" s="286"/>
      <c r="E12" s="286"/>
      <c r="F12" s="286"/>
      <c r="G12" s="286"/>
      <c r="H12" s="286"/>
    </row>
    <row r="13" spans="1:8" ht="14.25">
      <c r="A13" s="261" t="s">
        <v>93</v>
      </c>
      <c r="B13" s="286"/>
      <c r="C13" s="286"/>
      <c r="D13" s="508"/>
      <c r="E13" s="508"/>
      <c r="F13" s="508"/>
      <c r="G13" s="508"/>
      <c r="H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286"/>
    </row>
    <row r="15" spans="1:8" ht="15">
      <c r="A15" s="239"/>
      <c r="B15" s="722" t="s">
        <v>151</v>
      </c>
      <c r="C15" s="529" t="s">
        <v>152</v>
      </c>
      <c r="D15" s="266"/>
      <c r="E15" s="264"/>
      <c r="F15" s="528">
        <v>3</v>
      </c>
      <c r="G15" s="281"/>
      <c r="H15" s="266"/>
    </row>
    <row r="16" spans="1:8" ht="15">
      <c r="A16" s="239"/>
      <c r="B16" s="723" t="s">
        <v>153</v>
      </c>
      <c r="C16" s="561" t="s">
        <v>154</v>
      </c>
      <c r="D16" s="266"/>
      <c r="E16" s="264"/>
      <c r="F16" s="280">
        <v>264</v>
      </c>
      <c r="G16" s="281"/>
      <c r="H16" s="264"/>
    </row>
    <row r="17" spans="1:8" ht="15">
      <c r="A17" s="239"/>
      <c r="B17" s="723" t="s">
        <v>155</v>
      </c>
      <c r="C17" s="561" t="s">
        <v>156</v>
      </c>
      <c r="D17" s="266"/>
      <c r="E17" s="274"/>
      <c r="F17" s="280">
        <v>25</v>
      </c>
      <c r="G17" s="281"/>
      <c r="H17" s="274"/>
    </row>
    <row r="18" spans="1:8" ht="15">
      <c r="A18" s="268"/>
      <c r="B18" s="277" t="s">
        <v>157</v>
      </c>
      <c r="C18" s="278" t="s">
        <v>158</v>
      </c>
      <c r="D18" s="457"/>
      <c r="E18" s="279"/>
      <c r="F18" s="280">
        <v>7</v>
      </c>
      <c r="G18" s="281"/>
      <c r="H18" s="279"/>
    </row>
    <row r="19" spans="1:8" ht="15">
      <c r="A19" s="268"/>
      <c r="B19" s="277" t="s">
        <v>159</v>
      </c>
      <c r="C19" s="278" t="s">
        <v>160</v>
      </c>
      <c r="D19" s="457"/>
      <c r="E19" s="279"/>
      <c r="F19" s="280">
        <v>9</v>
      </c>
      <c r="G19" s="281"/>
      <c r="H19" s="279"/>
    </row>
    <row r="20" spans="1:8" ht="15" thickBot="1">
      <c r="A20" s="282"/>
      <c r="B20" s="562"/>
      <c r="C20" s="284" t="s">
        <v>161</v>
      </c>
      <c r="D20" s="287"/>
      <c r="E20" s="282"/>
      <c r="F20" s="285">
        <v>308</v>
      </c>
      <c r="G20" s="281"/>
      <c r="H20" s="282"/>
    </row>
    <row r="21" spans="1:8" ht="15" thickBot="1">
      <c r="A21" s="251"/>
      <c r="B21" s="288" t="s">
        <v>162</v>
      </c>
      <c r="C21" s="563" t="s">
        <v>163</v>
      </c>
      <c r="D21" s="287"/>
      <c r="E21" s="282"/>
      <c r="F21" s="564">
        <v>205</v>
      </c>
      <c r="G21" s="282"/>
      <c r="H21" s="282"/>
    </row>
    <row r="22" spans="1:8" ht="14.25">
      <c r="A22" s="261" t="s">
        <v>164</v>
      </c>
      <c r="B22" s="524"/>
      <c r="C22" s="524"/>
      <c r="D22" s="524"/>
      <c r="E22" s="524"/>
      <c r="F22" s="524"/>
      <c r="G22" s="524"/>
      <c r="H22" s="524"/>
    </row>
    <row r="23" spans="1:8" ht="15" thickBot="1">
      <c r="A23" s="261"/>
      <c r="B23" s="261"/>
      <c r="C23" s="261"/>
      <c r="D23" s="261"/>
      <c r="E23" s="261"/>
      <c r="F23" s="261"/>
      <c r="G23" s="261"/>
      <c r="H23" s="261"/>
    </row>
    <row r="24" spans="1:8" ht="15" thickBot="1">
      <c r="A24" s="251"/>
      <c r="B24" s="299">
        <v>12</v>
      </c>
      <c r="C24" s="300" t="s">
        <v>165</v>
      </c>
      <c r="D24" s="468"/>
      <c r="E24" s="301"/>
      <c r="F24" s="302">
        <v>308</v>
      </c>
      <c r="G24" s="468"/>
      <c r="H24" s="469"/>
    </row>
    <row r="25" spans="1:8" ht="14.25">
      <c r="A25" s="251"/>
      <c r="B25" s="256">
        <v>15</v>
      </c>
      <c r="C25" s="308" t="s">
        <v>166</v>
      </c>
      <c r="D25" s="467"/>
      <c r="E25" s="309"/>
      <c r="F25" s="310"/>
      <c r="G25" s="308"/>
      <c r="H25" s="311"/>
    </row>
    <row r="26" spans="1:8" ht="15" thickBot="1">
      <c r="A26" s="251"/>
      <c r="B26" s="313"/>
      <c r="C26" s="314" t="s">
        <v>167</v>
      </c>
      <c r="D26" s="537">
        <v>456.5016584310943</v>
      </c>
      <c r="E26" s="315">
        <v>877</v>
      </c>
      <c r="F26" s="316"/>
      <c r="G26" s="862">
        <v>1958</v>
      </c>
      <c r="H26" s="881">
        <v>5</v>
      </c>
    </row>
    <row r="27" spans="1:8" ht="14.25">
      <c r="A27" s="251"/>
      <c r="B27" s="256">
        <v>20</v>
      </c>
      <c r="C27" s="342" t="s">
        <v>168</v>
      </c>
      <c r="D27" s="538">
        <v>37.8674</v>
      </c>
      <c r="E27" s="320">
        <v>382</v>
      </c>
      <c r="F27" s="308">
        <v>692</v>
      </c>
      <c r="G27" s="817">
        <v>278.16796</v>
      </c>
      <c r="H27" s="882">
        <v>3605.85398</v>
      </c>
    </row>
    <row r="28" spans="1:8" ht="15">
      <c r="A28" s="254"/>
      <c r="B28" s="323">
        <v>25</v>
      </c>
      <c r="C28" s="346" t="s">
        <v>169</v>
      </c>
      <c r="D28" s="539">
        <v>37.1792</v>
      </c>
      <c r="E28" s="325">
        <v>216</v>
      </c>
      <c r="F28" s="326">
        <v>677</v>
      </c>
      <c r="G28" s="815">
        <v>218.54326</v>
      </c>
      <c r="H28" s="883">
        <v>2744.5478399999997</v>
      </c>
    </row>
    <row r="29" spans="1:8" ht="15">
      <c r="A29" s="254"/>
      <c r="B29" s="323">
        <v>200</v>
      </c>
      <c r="C29" s="346" t="s">
        <v>170</v>
      </c>
      <c r="D29" s="540"/>
      <c r="E29" s="328"/>
      <c r="F29" s="329">
        <v>692</v>
      </c>
      <c r="G29" s="815">
        <v>146.16796000000002</v>
      </c>
      <c r="H29" s="883">
        <v>1786.3268000000003</v>
      </c>
    </row>
    <row r="30" spans="1:8" ht="15.75" thickBot="1">
      <c r="A30" s="254"/>
      <c r="B30" s="330">
        <v>205</v>
      </c>
      <c r="C30" s="418" t="s">
        <v>171</v>
      </c>
      <c r="D30" s="541"/>
      <c r="E30" s="332"/>
      <c r="F30" s="333">
        <v>677</v>
      </c>
      <c r="G30" s="863">
        <v>126.54326</v>
      </c>
      <c r="H30" s="884">
        <v>2383.5478399999997</v>
      </c>
    </row>
    <row r="31" spans="1:8" ht="15" thickBot="1">
      <c r="A31" s="251"/>
      <c r="B31" s="335">
        <v>100</v>
      </c>
      <c r="C31" s="354" t="s">
        <v>172</v>
      </c>
      <c r="D31" s="542">
        <v>0</v>
      </c>
      <c r="E31" s="337" t="s">
        <v>173</v>
      </c>
      <c r="F31" s="302">
        <v>105</v>
      </c>
      <c r="G31" s="816">
        <v>324</v>
      </c>
      <c r="H31" s="885" t="s">
        <v>173</v>
      </c>
    </row>
    <row r="32" spans="1:8" ht="15" thickBot="1">
      <c r="A32" s="251"/>
      <c r="B32" s="335">
        <v>991</v>
      </c>
      <c r="C32" s="354" t="s">
        <v>174</v>
      </c>
      <c r="D32" s="542">
        <v>494.36905843109434</v>
      </c>
      <c r="E32" s="340">
        <v>1259</v>
      </c>
      <c r="F32" s="302">
        <v>1105</v>
      </c>
      <c r="G32" s="816">
        <v>2560.1679599999998</v>
      </c>
      <c r="H32" s="886">
        <v>3610.85398</v>
      </c>
    </row>
    <row r="33" spans="1:8" ht="14.25">
      <c r="A33" s="251"/>
      <c r="B33" s="299">
        <v>30</v>
      </c>
      <c r="C33" s="342" t="s">
        <v>175</v>
      </c>
      <c r="D33" s="543">
        <v>206.799</v>
      </c>
      <c r="E33" s="320">
        <v>107</v>
      </c>
      <c r="F33" s="343">
        <v>77</v>
      </c>
      <c r="G33" s="839">
        <v>798.76599</v>
      </c>
      <c r="H33" s="887">
        <v>367.18228</v>
      </c>
    </row>
    <row r="34" spans="1:8" ht="15">
      <c r="A34" s="254"/>
      <c r="B34" s="323">
        <v>35</v>
      </c>
      <c r="C34" s="346" t="s">
        <v>176</v>
      </c>
      <c r="D34" s="544">
        <v>196.8345</v>
      </c>
      <c r="E34" s="325">
        <v>85</v>
      </c>
      <c r="F34" s="347">
        <v>68</v>
      </c>
      <c r="G34" s="864">
        <v>668.55803</v>
      </c>
      <c r="H34" s="888">
        <v>294.4955</v>
      </c>
    </row>
    <row r="35" spans="1:8" ht="15">
      <c r="A35" s="254"/>
      <c r="B35" s="323">
        <v>300</v>
      </c>
      <c r="C35" s="324" t="s">
        <v>170</v>
      </c>
      <c r="D35" s="545"/>
      <c r="E35" s="328"/>
      <c r="F35" s="351">
        <v>77</v>
      </c>
      <c r="G35" s="864">
        <v>52.76598999999998</v>
      </c>
      <c r="H35" s="888">
        <v>333.18228</v>
      </c>
    </row>
    <row r="36" spans="1:8" ht="15.75" thickBot="1">
      <c r="A36" s="254"/>
      <c r="B36" s="330">
        <v>305</v>
      </c>
      <c r="C36" s="331" t="s">
        <v>207</v>
      </c>
      <c r="D36" s="546"/>
      <c r="E36" s="332"/>
      <c r="F36" s="352">
        <v>68</v>
      </c>
      <c r="G36" s="865">
        <v>44.55803000000001</v>
      </c>
      <c r="H36" s="889">
        <v>266.4955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337" t="s">
        <v>173</v>
      </c>
      <c r="F37" s="355">
        <v>101</v>
      </c>
      <c r="G37" s="866">
        <v>285</v>
      </c>
      <c r="H37" s="885" t="s">
        <v>173</v>
      </c>
    </row>
    <row r="38" spans="1:8" ht="14.25">
      <c r="A38" s="251"/>
      <c r="B38" s="299">
        <v>50</v>
      </c>
      <c r="C38" s="342" t="s">
        <v>178</v>
      </c>
      <c r="D38" s="548">
        <v>287.57005843109437</v>
      </c>
      <c r="E38" s="344">
        <v>1152</v>
      </c>
      <c r="F38" s="344">
        <v>927</v>
      </c>
      <c r="G38" s="839">
        <v>1476.40197</v>
      </c>
      <c r="H38" s="887">
        <v>3243.6717</v>
      </c>
    </row>
    <row r="39" spans="1:8" ht="14.25">
      <c r="A39" s="251"/>
      <c r="B39" s="356">
        <v>53</v>
      </c>
      <c r="C39" s="357" t="s">
        <v>179</v>
      </c>
      <c r="D39" s="549">
        <v>14.909984337142857</v>
      </c>
      <c r="E39" s="358">
        <v>86</v>
      </c>
      <c r="F39" s="359"/>
      <c r="G39" s="760">
        <v>161</v>
      </c>
      <c r="H39" s="890">
        <v>22</v>
      </c>
    </row>
    <row r="40" spans="1:8" ht="14.25">
      <c r="A40" s="251"/>
      <c r="B40" s="356">
        <v>55</v>
      </c>
      <c r="C40" s="357" t="s">
        <v>180</v>
      </c>
      <c r="D40" s="549">
        <v>1.296520377142857</v>
      </c>
      <c r="E40" s="465">
        <v>0</v>
      </c>
      <c r="F40" s="363"/>
      <c r="G40" s="760">
        <v>2</v>
      </c>
      <c r="H40" s="890" t="s">
        <v>173</v>
      </c>
    </row>
    <row r="41" spans="1:8" ht="14.25">
      <c r="A41" s="251"/>
      <c r="B41" s="356">
        <v>65</v>
      </c>
      <c r="C41" s="357" t="s">
        <v>181</v>
      </c>
      <c r="D41" s="549"/>
      <c r="E41" s="358">
        <v>308</v>
      </c>
      <c r="F41" s="363"/>
      <c r="G41" s="867"/>
      <c r="H41" s="891"/>
    </row>
    <row r="42" spans="1:8" ht="14.25">
      <c r="A42" s="251"/>
      <c r="B42" s="356">
        <v>70</v>
      </c>
      <c r="C42" s="357" t="s">
        <v>182</v>
      </c>
      <c r="D42" s="549">
        <v>271.3635537168086</v>
      </c>
      <c r="E42" s="358">
        <v>758</v>
      </c>
      <c r="F42" s="360">
        <v>927</v>
      </c>
      <c r="G42" s="760">
        <v>1313.40197</v>
      </c>
      <c r="H42" s="890">
        <v>3221.6717</v>
      </c>
    </row>
    <row r="43" spans="1:8" ht="15.75" thickBot="1">
      <c r="A43" s="254"/>
      <c r="B43" s="365">
        <v>73</v>
      </c>
      <c r="C43" s="366" t="s">
        <v>183</v>
      </c>
      <c r="D43" s="550">
        <v>94.94005615368124</v>
      </c>
      <c r="E43" s="367"/>
      <c r="F43" s="368">
        <v>927</v>
      </c>
      <c r="G43" s="840">
        <v>494.40197</v>
      </c>
      <c r="H43" s="892">
        <v>2820.6717</v>
      </c>
    </row>
    <row r="44" spans="1:8" ht="15">
      <c r="A44" s="254"/>
      <c r="B44" s="264"/>
      <c r="C44" s="252"/>
      <c r="D44" s="252"/>
      <c r="E44" s="349"/>
      <c r="F44" s="350"/>
      <c r="G44" s="350"/>
      <c r="H44" s="350"/>
    </row>
    <row r="45" spans="1:8" ht="15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ht="15.75" thickBot="1">
      <c r="A46" s="349"/>
      <c r="B46" s="264"/>
      <c r="C46" s="252"/>
      <c r="D46" s="252"/>
      <c r="E46" s="349"/>
      <c r="F46" s="350"/>
      <c r="G46" s="350"/>
      <c r="H46" s="350"/>
    </row>
    <row r="47" spans="1:8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-4</v>
      </c>
      <c r="G47" s="373">
        <v>-39</v>
      </c>
      <c r="H47" s="374" t="s">
        <v>173</v>
      </c>
    </row>
    <row r="48" spans="1:8" ht="14.25">
      <c r="A48" s="251"/>
      <c r="B48" s="356">
        <v>80</v>
      </c>
      <c r="C48" s="375" t="s">
        <v>188</v>
      </c>
      <c r="D48" s="493">
        <v>1.5874450244286409</v>
      </c>
      <c r="E48" s="460">
        <v>0.7612847222222222</v>
      </c>
      <c r="F48" s="461">
        <v>0.33225458468176916</v>
      </c>
      <c r="G48" s="461">
        <v>1.3261970925167488</v>
      </c>
      <c r="H48" s="462">
        <v>0.0015414630278397163</v>
      </c>
    </row>
    <row r="49" spans="1:8" ht="15" thickBot="1">
      <c r="A49" s="251"/>
      <c r="B49" s="259">
        <v>90</v>
      </c>
      <c r="C49" s="376" t="s">
        <v>189</v>
      </c>
      <c r="D49" s="488">
        <v>4.424934835417418</v>
      </c>
      <c r="E49" s="377">
        <v>12.360173499005315</v>
      </c>
      <c r="F49" s="378">
        <v>15.11593777516877</v>
      </c>
      <c r="G49" s="379">
        <v>21.416723249518963</v>
      </c>
      <c r="H49" s="380">
        <v>52.53353716205198</v>
      </c>
    </row>
    <row r="50" spans="1:8" ht="15.75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ht="15">
      <c r="A51" s="254"/>
      <c r="B51" s="286"/>
      <c r="C51" s="261" t="s">
        <v>88</v>
      </c>
      <c r="D51" s="459">
        <v>61326</v>
      </c>
      <c r="E51" s="754">
        <v>61326</v>
      </c>
      <c r="F51" s="754">
        <v>61326</v>
      </c>
      <c r="G51" s="754">
        <v>61326</v>
      </c>
      <c r="H51" s="754">
        <v>61326</v>
      </c>
    </row>
    <row r="52" spans="1:8" ht="15">
      <c r="A52" s="254"/>
      <c r="B52" s="264"/>
      <c r="C52" s="251" t="s">
        <v>195</v>
      </c>
      <c r="D52" s="252"/>
      <c r="E52" s="349"/>
      <c r="F52" s="307"/>
      <c r="G52" s="350"/>
      <c r="H52" s="350"/>
    </row>
    <row r="53" spans="1:8" ht="15">
      <c r="A53" s="254"/>
      <c r="C53" s="253"/>
      <c r="D53" s="253"/>
      <c r="E53" s="253"/>
      <c r="F53" s="382"/>
      <c r="G53" s="252"/>
      <c r="H53" s="383"/>
    </row>
    <row r="54" spans="1:8" ht="15.75">
      <c r="A54" s="254"/>
      <c r="C54" s="237"/>
      <c r="F54" s="390"/>
      <c r="G54" s="385"/>
      <c r="H54" s="386"/>
    </row>
    <row r="55" spans="1:8" ht="15.75">
      <c r="A55" s="254"/>
      <c r="C55" s="237"/>
      <c r="D55" s="237"/>
      <c r="E55" s="254"/>
      <c r="F55" s="254"/>
      <c r="G55" s="254"/>
      <c r="H55" s="254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headerFooter alignWithMargins="0">
    <oddFooter>&amp;C&amp;"Times New Roman,Normal"&amp;12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D25">
      <selection activeCell="D34" sqref="A1:IV16384"/>
    </sheetView>
  </sheetViews>
  <sheetFormatPr defaultColWidth="11.421875" defaultRowHeight="12.75"/>
  <cols>
    <col min="1" max="1" width="4.421875" style="0" customWidth="1"/>
    <col min="2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2.42187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196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7.25">
      <c r="A4" s="1126" t="s">
        <v>246</v>
      </c>
      <c r="B4" s="1117"/>
      <c r="D4" s="1117"/>
      <c r="E4" s="1117"/>
      <c r="F4" s="1117"/>
      <c r="G4" s="1117"/>
      <c r="H4" s="1126" t="s">
        <v>123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</row>
    <row r="15" spans="1:9" ht="14.25">
      <c r="A15" s="1166"/>
      <c r="B15" s="1147"/>
      <c r="C15" s="1166"/>
      <c r="D15" s="1166"/>
      <c r="E15" s="1166"/>
      <c r="F15" s="1274"/>
      <c r="G15" s="1152"/>
      <c r="H15" s="1166"/>
      <c r="I15" s="1166"/>
    </row>
    <row r="16" spans="1:9" ht="14.25">
      <c r="A16" s="1251"/>
      <c r="B16" s="1147"/>
      <c r="C16" s="1166"/>
      <c r="D16" s="1166"/>
      <c r="E16" s="1166"/>
      <c r="F16" s="1166"/>
      <c r="G16" s="1152"/>
      <c r="H16" s="1166"/>
      <c r="I16" s="1166"/>
    </row>
    <row r="17" spans="1:9" ht="14.25">
      <c r="A17" s="1270"/>
      <c r="B17" s="1174"/>
      <c r="C17" s="1174"/>
      <c r="D17" s="1174"/>
      <c r="E17" s="1174"/>
      <c r="F17" s="1174"/>
      <c r="G17" s="1232"/>
      <c r="H17" s="1270"/>
      <c r="I17" s="1174"/>
    </row>
    <row r="18" spans="1:9" ht="15" thickBot="1">
      <c r="A18" s="1148"/>
      <c r="B18" s="1148"/>
      <c r="C18" s="1148"/>
      <c r="D18" s="1148"/>
      <c r="E18" s="1148"/>
      <c r="F18" s="1148"/>
      <c r="G18" s="1148"/>
      <c r="H18" s="1123"/>
      <c r="I18" s="1148"/>
    </row>
    <row r="19" spans="1:9" ht="15" thickBot="1">
      <c r="A19" s="1148"/>
      <c r="B19" s="1175">
        <v>12</v>
      </c>
      <c r="C19" s="1275" t="s">
        <v>205</v>
      </c>
      <c r="D19" s="1288">
        <v>401</v>
      </c>
      <c r="E19" s="1276"/>
      <c r="F19" s="1621">
        <v>401</v>
      </c>
      <c r="G19" s="1288">
        <v>10</v>
      </c>
      <c r="H19" s="1278"/>
      <c r="I19" s="1622">
        <v>10</v>
      </c>
    </row>
    <row r="20" spans="1:9" ht="14.25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</row>
    <row r="21" spans="1:9" ht="15" thickBot="1">
      <c r="A21" s="1126"/>
      <c r="B21" s="1185"/>
      <c r="C21" s="1186" t="s">
        <v>167</v>
      </c>
      <c r="D21" s="1284">
        <v>1958</v>
      </c>
      <c r="E21" s="1623">
        <v>1958</v>
      </c>
      <c r="F21" s="1285"/>
      <c r="G21" s="1284">
        <v>5</v>
      </c>
      <c r="H21" s="1623">
        <v>5</v>
      </c>
      <c r="I21" s="1286"/>
    </row>
    <row r="22" spans="1:10" ht="15" thickBot="1">
      <c r="A22" s="1126"/>
      <c r="B22" s="1180">
        <v>20</v>
      </c>
      <c r="C22" s="1287" t="s">
        <v>168</v>
      </c>
      <c r="D22" s="1288">
        <v>278.16796</v>
      </c>
      <c r="E22" s="1624">
        <v>132</v>
      </c>
      <c r="F22" s="1280">
        <v>146.16796000000002</v>
      </c>
      <c r="G22" s="1288">
        <v>3605.85398</v>
      </c>
      <c r="H22" s="1624">
        <v>462</v>
      </c>
      <c r="I22" s="1625">
        <v>3143.85398</v>
      </c>
      <c r="J22" s="1626"/>
    </row>
    <row r="23" spans="1:9" ht="15.75" thickBot="1">
      <c r="A23" s="1134"/>
      <c r="B23" s="1192">
        <v>25</v>
      </c>
      <c r="C23" s="1213" t="s">
        <v>169</v>
      </c>
      <c r="D23" s="1338">
        <v>218.54326</v>
      </c>
      <c r="E23" s="1627">
        <v>92</v>
      </c>
      <c r="F23" s="1627">
        <v>126.54326</v>
      </c>
      <c r="G23" s="1338">
        <v>2744.5478399999997</v>
      </c>
      <c r="H23" s="1627">
        <v>361</v>
      </c>
      <c r="I23" s="1656">
        <v>2383.5478399999997</v>
      </c>
    </row>
    <row r="24" spans="1:9" ht="15.75" thickBot="1">
      <c r="A24" s="1134"/>
      <c r="B24" s="1192">
        <v>200</v>
      </c>
      <c r="C24" s="1213" t="s">
        <v>170</v>
      </c>
      <c r="D24" s="1338">
        <v>146.16796000000002</v>
      </c>
      <c r="E24" s="1292"/>
      <c r="F24" s="1629">
        <v>146.16796000000002</v>
      </c>
      <c r="G24" s="1338">
        <v>3143.85398</v>
      </c>
      <c r="H24" s="1292"/>
      <c r="I24" s="1630">
        <v>1786.3268000000003</v>
      </c>
    </row>
    <row r="25" spans="1:9" ht="15.75" thickBot="1">
      <c r="A25" s="1134"/>
      <c r="B25" s="1198">
        <v>205</v>
      </c>
      <c r="C25" s="1214" t="s">
        <v>171</v>
      </c>
      <c r="D25" s="1338">
        <v>126.54326</v>
      </c>
      <c r="E25" s="1340"/>
      <c r="F25" s="1631">
        <v>126.54326</v>
      </c>
      <c r="G25" s="1338">
        <v>2383.5478399999997</v>
      </c>
      <c r="H25" s="1340"/>
      <c r="I25" s="1652">
        <v>2383.5478399999997</v>
      </c>
    </row>
    <row r="26" spans="1:9" ht="15" thickBot="1">
      <c r="A26" s="1126"/>
      <c r="B26" s="1202">
        <v>100</v>
      </c>
      <c r="C26" s="1295" t="s">
        <v>172</v>
      </c>
      <c r="D26" s="1296">
        <v>324</v>
      </c>
      <c r="E26" s="1632">
        <v>324</v>
      </c>
      <c r="F26" s="1308" t="s">
        <v>173</v>
      </c>
      <c r="G26" s="1296" t="s">
        <v>173</v>
      </c>
      <c r="H26" s="1308" t="s">
        <v>173</v>
      </c>
      <c r="I26" s="1309" t="s">
        <v>173</v>
      </c>
    </row>
    <row r="27" spans="1:9" ht="15" thickBot="1">
      <c r="A27" s="1126"/>
      <c r="B27" s="1202">
        <v>991</v>
      </c>
      <c r="C27" s="1295" t="s">
        <v>174</v>
      </c>
      <c r="D27" s="1296">
        <v>2961.1679599999998</v>
      </c>
      <c r="E27" s="1632">
        <v>2414</v>
      </c>
      <c r="F27" s="1632">
        <v>547.16796</v>
      </c>
      <c r="G27" s="1296">
        <v>3620.85398</v>
      </c>
      <c r="H27" s="1632">
        <v>467</v>
      </c>
      <c r="I27" s="1633">
        <v>3153.85398</v>
      </c>
    </row>
    <row r="28" spans="1:9" ht="15" thickBot="1">
      <c r="A28" s="1126"/>
      <c r="B28" s="1175">
        <v>30</v>
      </c>
      <c r="C28" s="1190" t="s">
        <v>175</v>
      </c>
      <c r="D28" s="1288">
        <v>798.76599</v>
      </c>
      <c r="E28" s="1624">
        <v>746</v>
      </c>
      <c r="F28" s="1280">
        <v>52.76598999999998</v>
      </c>
      <c r="G28" s="1288">
        <v>367.18228</v>
      </c>
      <c r="H28" s="1634">
        <v>34</v>
      </c>
      <c r="I28" s="1635">
        <v>333.18228</v>
      </c>
    </row>
    <row r="29" spans="1:9" ht="15.75" thickBot="1">
      <c r="A29" s="1134"/>
      <c r="B29" s="1192">
        <v>35</v>
      </c>
      <c r="C29" s="1193" t="s">
        <v>176</v>
      </c>
      <c r="D29" s="1338">
        <v>668.55803</v>
      </c>
      <c r="E29" s="1627">
        <v>624</v>
      </c>
      <c r="F29" s="1627">
        <v>44.55803000000001</v>
      </c>
      <c r="G29" s="1338">
        <v>294.4955</v>
      </c>
      <c r="H29" s="1636">
        <v>28</v>
      </c>
      <c r="I29" s="1637">
        <v>266.4955</v>
      </c>
    </row>
    <row r="30" spans="1:9" ht="15">
      <c r="A30" s="1134"/>
      <c r="B30" s="1192">
        <v>300</v>
      </c>
      <c r="C30" s="1213" t="s">
        <v>170</v>
      </c>
      <c r="D30" s="1342">
        <v>52.76598999999998</v>
      </c>
      <c r="E30" s="1292"/>
      <c r="F30" s="1629">
        <v>52.76598999999998</v>
      </c>
      <c r="G30" s="1342">
        <v>333.18228</v>
      </c>
      <c r="H30" s="1305"/>
      <c r="I30" s="1638">
        <v>333.18228</v>
      </c>
    </row>
    <row r="31" spans="1:9" ht="15.75" thickBot="1">
      <c r="A31" s="1134"/>
      <c r="B31" s="1198">
        <v>305</v>
      </c>
      <c r="C31" s="1214" t="s">
        <v>171</v>
      </c>
      <c r="D31" s="1290">
        <v>44.55803000000001</v>
      </c>
      <c r="E31" s="1340"/>
      <c r="F31" s="1631">
        <v>44.55803000000001</v>
      </c>
      <c r="G31" s="1290">
        <v>266.4955</v>
      </c>
      <c r="H31" s="1343"/>
      <c r="I31" s="1653">
        <v>266.4955</v>
      </c>
    </row>
    <row r="32" spans="1:9" ht="15" thickBot="1">
      <c r="A32" s="1126"/>
      <c r="B32" s="1202">
        <v>40</v>
      </c>
      <c r="C32" s="1203" t="s">
        <v>177</v>
      </c>
      <c r="D32" s="1296">
        <v>285</v>
      </c>
      <c r="E32" s="1632">
        <v>285</v>
      </c>
      <c r="F32" s="1308" t="s">
        <v>173</v>
      </c>
      <c r="G32" s="1296" t="s">
        <v>173</v>
      </c>
      <c r="H32" s="1308" t="s">
        <v>173</v>
      </c>
      <c r="I32" s="1309" t="s">
        <v>173</v>
      </c>
    </row>
    <row r="33" spans="1:9" ht="14.25">
      <c r="A33" s="1126"/>
      <c r="B33" s="1175">
        <v>50</v>
      </c>
      <c r="C33" s="1190" t="s">
        <v>178</v>
      </c>
      <c r="D33" s="1288">
        <v>1877.40197</v>
      </c>
      <c r="E33" s="1624">
        <v>1383</v>
      </c>
      <c r="F33" s="1624">
        <v>494.40197</v>
      </c>
      <c r="G33" s="1288">
        <v>3253.6717</v>
      </c>
      <c r="H33" s="1634">
        <v>433</v>
      </c>
      <c r="I33" s="1635">
        <v>2820.6717</v>
      </c>
    </row>
    <row r="34" spans="1:9" ht="14.25">
      <c r="A34" s="1126"/>
      <c r="B34" s="1219">
        <v>53</v>
      </c>
      <c r="C34" s="1220" t="s">
        <v>179</v>
      </c>
      <c r="D34" s="1303">
        <v>161</v>
      </c>
      <c r="E34" s="1639">
        <v>161</v>
      </c>
      <c r="F34" s="1311" t="s">
        <v>173</v>
      </c>
      <c r="G34" s="1303">
        <v>22</v>
      </c>
      <c r="H34" s="1640">
        <v>22</v>
      </c>
      <c r="I34" s="1312" t="s">
        <v>173</v>
      </c>
    </row>
    <row r="35" spans="1:9" ht="14.25">
      <c r="A35" s="1126"/>
      <c r="B35" s="1219">
        <v>55</v>
      </c>
      <c r="C35" s="1220" t="s">
        <v>180</v>
      </c>
      <c r="D35" s="1303">
        <v>2</v>
      </c>
      <c r="E35" s="1639">
        <v>2</v>
      </c>
      <c r="F35" s="1313" t="s">
        <v>173</v>
      </c>
      <c r="G35" s="1303" t="s">
        <v>173</v>
      </c>
      <c r="H35" s="1314" t="s">
        <v>173</v>
      </c>
      <c r="I35" s="1312" t="s">
        <v>173</v>
      </c>
    </row>
    <row r="36" spans="1:9" ht="14.25">
      <c r="A36" s="1126"/>
      <c r="B36" s="1219">
        <v>65</v>
      </c>
      <c r="C36" s="1220" t="s">
        <v>181</v>
      </c>
      <c r="D36" s="1303">
        <v>401</v>
      </c>
      <c r="E36" s="1639">
        <v>401</v>
      </c>
      <c r="F36" s="1316"/>
      <c r="G36" s="1303">
        <v>10</v>
      </c>
      <c r="H36" s="1318">
        <v>10</v>
      </c>
      <c r="I36" s="1319"/>
    </row>
    <row r="37" spans="1:9" ht="14.25">
      <c r="A37" s="1126"/>
      <c r="B37" s="1219">
        <v>70</v>
      </c>
      <c r="C37" s="1220" t="s">
        <v>182</v>
      </c>
      <c r="D37" s="1303">
        <v>1313.40197</v>
      </c>
      <c r="E37" s="1639">
        <v>819</v>
      </c>
      <c r="F37" s="1639">
        <v>494.40197</v>
      </c>
      <c r="G37" s="1303">
        <v>3221.6717</v>
      </c>
      <c r="H37" s="1640">
        <v>401</v>
      </c>
      <c r="I37" s="1641">
        <v>2820.6717</v>
      </c>
    </row>
    <row r="38" spans="1:9" ht="15.75" thickBot="1">
      <c r="A38" s="1134"/>
      <c r="B38" s="1227">
        <v>73</v>
      </c>
      <c r="C38" s="1228" t="s">
        <v>183</v>
      </c>
      <c r="D38" s="1293">
        <v>494.40197</v>
      </c>
      <c r="E38" s="1294"/>
      <c r="F38" s="1293">
        <v>494.40197</v>
      </c>
      <c r="G38" s="1293">
        <v>2820.6717</v>
      </c>
      <c r="H38" s="1307"/>
      <c r="I38" s="1306">
        <v>2820.6717</v>
      </c>
    </row>
    <row r="39" spans="1:9" ht="15">
      <c r="A39" s="1134"/>
      <c r="B39" s="1153"/>
      <c r="C39" s="1131"/>
      <c r="D39" s="1235"/>
      <c r="E39" s="1321"/>
      <c r="F39" s="1235"/>
      <c r="G39" s="1655"/>
      <c r="H39" s="1246"/>
      <c r="I39" s="1246"/>
    </row>
    <row r="40" spans="1:9" ht="15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</row>
    <row r="41" spans="1:9" ht="15.75" thickBot="1">
      <c r="A41" s="1235"/>
      <c r="B41" s="1153"/>
      <c r="C41" s="1131"/>
      <c r="D41" s="1235"/>
      <c r="E41" s="1235"/>
      <c r="F41" s="1235"/>
      <c r="G41" s="1246"/>
      <c r="H41" s="1246"/>
      <c r="I41" s="1246"/>
    </row>
    <row r="42" spans="1:9" ht="14.25">
      <c r="A42" s="1126"/>
      <c r="B42" s="1175">
        <v>45</v>
      </c>
      <c r="C42" s="1190" t="s">
        <v>185</v>
      </c>
      <c r="D42" s="1492">
        <v>-39</v>
      </c>
      <c r="E42" s="1492">
        <v>-39</v>
      </c>
      <c r="F42" s="1324" t="s">
        <v>173</v>
      </c>
      <c r="G42" s="1324" t="s">
        <v>173</v>
      </c>
      <c r="H42" s="1325" t="s">
        <v>173</v>
      </c>
      <c r="I42" s="1326" t="s">
        <v>173</v>
      </c>
    </row>
    <row r="43" spans="1:9" ht="14.25">
      <c r="A43" s="1126"/>
      <c r="B43" s="1219">
        <v>80</v>
      </c>
      <c r="C43" s="1238" t="s">
        <v>188</v>
      </c>
      <c r="D43" s="1327">
        <v>1.3261970925167488</v>
      </c>
      <c r="E43" s="1327">
        <v>1.415762834417932</v>
      </c>
      <c r="F43" s="1327"/>
      <c r="G43" s="1328">
        <v>0.0015414630278397163</v>
      </c>
      <c r="H43" s="1328">
        <v>0.011547344110854504</v>
      </c>
      <c r="I43" s="1327"/>
    </row>
    <row r="44" spans="1:9" ht="15" thickBot="1">
      <c r="A44" s="1126"/>
      <c r="B44" s="1241">
        <v>90</v>
      </c>
      <c r="C44" s="1242" t="s">
        <v>189</v>
      </c>
      <c r="D44" s="1330">
        <v>21.416723249518963</v>
      </c>
      <c r="E44" s="1330">
        <v>13.354857646022895</v>
      </c>
      <c r="F44" s="1330">
        <v>8.06186560349607</v>
      </c>
      <c r="G44" s="1572">
        <v>52.53353716205198</v>
      </c>
      <c r="H44" s="1645">
        <v>6.559361402820035</v>
      </c>
      <c r="I44" s="1572">
        <v>45.99471186772331</v>
      </c>
    </row>
    <row r="45" spans="1:9" ht="1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</row>
    <row r="46" spans="1:9" ht="15">
      <c r="A46" s="1134"/>
      <c r="B46" s="1147"/>
      <c r="C46" s="1148" t="s">
        <v>88</v>
      </c>
      <c r="D46" s="1574">
        <v>61326</v>
      </c>
      <c r="E46" s="754">
        <v>61326</v>
      </c>
      <c r="F46" s="754">
        <v>61326</v>
      </c>
      <c r="G46" s="754">
        <v>61326</v>
      </c>
      <c r="H46" s="754">
        <v>61326</v>
      </c>
      <c r="I46" s="754">
        <v>61326</v>
      </c>
    </row>
    <row r="47" spans="1:9" ht="1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</row>
    <row r="48" spans="1:9" ht="15">
      <c r="A48" s="1134"/>
      <c r="B48" s="527"/>
      <c r="C48" s="1132"/>
      <c r="D48" s="1132"/>
      <c r="E48" s="1132"/>
      <c r="F48" s="1132"/>
      <c r="G48" s="1331"/>
      <c r="H48" s="1131"/>
      <c r="I48" s="1332"/>
    </row>
    <row r="49" spans="1:9" ht="15">
      <c r="A49" s="1134"/>
      <c r="B49" s="1334"/>
      <c r="C49" s="1148"/>
      <c r="D49" s="1148"/>
      <c r="E49" s="1148"/>
      <c r="F49" s="1148"/>
      <c r="G49" s="1331"/>
      <c r="H49" s="1335"/>
      <c r="I49" s="1336"/>
    </row>
    <row r="50" spans="1:9" ht="15">
      <c r="A50" s="1134"/>
      <c r="C50" s="1148"/>
      <c r="E50" s="1337"/>
      <c r="F50" s="1337"/>
      <c r="G50" s="1250"/>
      <c r="H50" s="1335"/>
      <c r="I50" s="1336"/>
    </row>
    <row r="51" spans="1:9" ht="15">
      <c r="A51" s="1134"/>
      <c r="C51" s="1126"/>
      <c r="D51" s="1134"/>
      <c r="E51" s="1134"/>
      <c r="F51" s="1134"/>
      <c r="G51" s="1134"/>
      <c r="H51" s="1134"/>
      <c r="I51" s="1134"/>
    </row>
  </sheetData>
  <sheetProtection/>
  <mergeCells count="1">
    <mergeCell ref="G8:I8"/>
  </mergeCells>
  <printOptions horizontalCentered="1"/>
  <pageMargins left="0" right="0" top="0" bottom="0.984251968503937" header="0.5118110236220472" footer="0.5118110236220472"/>
  <pageSetup horizontalDpi="600" verticalDpi="600" orientation="portrait" paperSize="9" scale="71"/>
  <headerFooter alignWithMargins="0">
    <oddFooter>&amp;C&amp;"Times New Roman,Normal"&amp;12 67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F7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11.28125" style="237" customWidth="1"/>
    <col min="5" max="5" width="14.00390625" style="237" customWidth="1"/>
    <col min="6" max="6" width="19.7109375" style="237" customWidth="1"/>
    <col min="7" max="8" width="21.7109375" style="237" customWidth="1"/>
    <col min="9" max="16384" width="11.421875" style="237" customWidth="1"/>
  </cols>
  <sheetData>
    <row r="1" spans="1:8" ht="18" customHeight="1">
      <c r="A1" s="509"/>
      <c r="B1" s="510"/>
      <c r="C1" s="509"/>
      <c r="D1" s="509"/>
      <c r="E1" s="509"/>
      <c r="F1" s="509"/>
      <c r="G1" s="509"/>
      <c r="H1" s="504"/>
    </row>
    <row r="2" spans="2:8" s="241" customFormat="1" ht="18" customHeight="1">
      <c r="B2" s="615"/>
      <c r="C2" s="506" t="s">
        <v>218</v>
      </c>
      <c r="D2" s="506"/>
      <c r="E2" s="506"/>
      <c r="F2" s="506"/>
      <c r="G2" s="506"/>
      <c r="H2" s="506"/>
    </row>
    <row r="3" spans="1:8" s="241" customFormat="1" ht="18" customHeight="1">
      <c r="A3" s="511"/>
      <c r="B3" s="504"/>
      <c r="C3" s="504"/>
      <c r="D3" s="512"/>
      <c r="E3" s="512"/>
      <c r="F3" s="512"/>
      <c r="G3" s="491"/>
      <c r="H3" s="504"/>
    </row>
    <row r="4" spans="1:8" s="241" customFormat="1" ht="18" customHeight="1">
      <c r="A4" s="513" t="s">
        <v>74</v>
      </c>
      <c r="B4" s="504"/>
      <c r="C4" s="504"/>
      <c r="D4" s="512"/>
      <c r="E4" s="512"/>
      <c r="F4" s="512"/>
      <c r="G4" s="441"/>
      <c r="H4" s="613" t="s">
        <v>123</v>
      </c>
    </row>
    <row r="5" spans="1:8" s="241" customFormat="1" ht="18" customHeight="1">
      <c r="A5" s="511"/>
      <c r="B5" s="504"/>
      <c r="C5" s="504"/>
      <c r="D5" s="505"/>
      <c r="E5" s="505"/>
      <c r="F5" s="505"/>
      <c r="G5" s="505"/>
      <c r="H5" s="287"/>
    </row>
    <row r="6" spans="1: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</row>
    <row r="7" spans="1:8" ht="18" customHeight="1" thickBot="1">
      <c r="A7" s="514"/>
      <c r="B7" s="507"/>
      <c r="C7" s="515"/>
      <c r="D7" s="513"/>
      <c r="E7" s="513"/>
      <c r="F7" s="513"/>
      <c r="G7" s="513"/>
      <c r="H7" s="513"/>
    </row>
    <row r="8" spans="1:8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</row>
    <row r="9" spans="1:8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</row>
    <row r="10" spans="1:8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</row>
    <row r="11" spans="1:8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</row>
    <row r="12" spans="1:8" s="257" customFormat="1" ht="18" customHeight="1">
      <c r="A12" s="515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524" t="s">
        <v>93</v>
      </c>
      <c r="B13" s="286"/>
      <c r="C13" s="286"/>
      <c r="D13" s="286"/>
      <c r="E13" s="286"/>
      <c r="F13" s="286"/>
      <c r="G13" s="1684"/>
      <c r="H13" s="1684"/>
    </row>
    <row r="14" spans="1:8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4"/>
      <c r="H15" s="616">
        <v>0</v>
      </c>
    </row>
    <row r="16" spans="1:8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64"/>
      <c r="H16" s="480">
        <v>0</v>
      </c>
    </row>
    <row r="17" spans="1:8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74"/>
      <c r="H17" s="479">
        <v>3.82</v>
      </c>
    </row>
    <row r="18" spans="1: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7.196</v>
      </c>
    </row>
    <row r="19" spans="1: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11.016</v>
      </c>
    </row>
    <row r="20" spans="1:8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</row>
    <row r="21" spans="1:8" s="294" customFormat="1" ht="15.75" customHeight="1">
      <c r="A21" s="261" t="s">
        <v>28</v>
      </c>
      <c r="B21" s="261"/>
      <c r="C21" s="261"/>
      <c r="D21" s="261"/>
      <c r="E21" s="261"/>
      <c r="F21" s="261"/>
      <c r="G21" s="261"/>
      <c r="H21" s="261"/>
    </row>
    <row r="22" s="241" customFormat="1" ht="18" customHeight="1"/>
    <row r="23" s="241" customFormat="1" ht="18" customHeight="1" thickBot="1"/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50.771</v>
      </c>
      <c r="G24" s="963"/>
      <c r="H24" s="816">
        <v>11.016</v>
      </c>
    </row>
    <row r="25" spans="1:8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1025"/>
      <c r="H25" s="1026"/>
    </row>
    <row r="26" spans="1:8" s="257" customFormat="1" ht="18" customHeight="1" thickBot="1">
      <c r="A26" s="251"/>
      <c r="B26" s="313"/>
      <c r="C26" s="314" t="s">
        <v>167</v>
      </c>
      <c r="D26" s="537">
        <v>246.984</v>
      </c>
      <c r="E26" s="537">
        <v>246.984</v>
      </c>
      <c r="F26" s="968"/>
      <c r="G26" s="983">
        <v>450.765</v>
      </c>
      <c r="H26" s="1027"/>
    </row>
    <row r="27" spans="1:8" s="257" customFormat="1" ht="18" customHeight="1">
      <c r="A27" s="251"/>
      <c r="B27" s="256">
        <v>20</v>
      </c>
      <c r="C27" s="342" t="s">
        <v>168</v>
      </c>
      <c r="D27" s="548">
        <v>118.44399999999999</v>
      </c>
      <c r="E27" s="548">
        <v>98.341</v>
      </c>
      <c r="F27" s="548">
        <v>20.103</v>
      </c>
      <c r="G27" s="817">
        <v>90.551</v>
      </c>
      <c r="H27" s="617">
        <v>24.728</v>
      </c>
    </row>
    <row r="28" spans="1:8" s="257" customFormat="1" ht="18" customHeight="1">
      <c r="A28" s="254"/>
      <c r="B28" s="323">
        <v>25</v>
      </c>
      <c r="C28" s="346" t="s">
        <v>169</v>
      </c>
      <c r="D28" s="740">
        <v>77.281</v>
      </c>
      <c r="E28" s="740">
        <v>59.257</v>
      </c>
      <c r="F28" s="740">
        <v>18.024</v>
      </c>
      <c r="G28" s="815">
        <v>87.76</v>
      </c>
      <c r="H28" s="815">
        <v>24.005</v>
      </c>
    </row>
    <row r="29" spans="1:8" s="241" customFormat="1" ht="18" customHeight="1">
      <c r="A29" s="254"/>
      <c r="B29" s="323">
        <v>200</v>
      </c>
      <c r="C29" s="346" t="s">
        <v>170</v>
      </c>
      <c r="D29" s="740">
        <v>20.103</v>
      </c>
      <c r="E29" s="979"/>
      <c r="F29" s="740">
        <v>20.103</v>
      </c>
      <c r="G29" s="545"/>
      <c r="H29" s="804">
        <v>24.728</v>
      </c>
    </row>
    <row r="30" spans="1:8" s="241" customFormat="1" ht="18" customHeight="1" thickBot="1">
      <c r="A30" s="254"/>
      <c r="B30" s="330">
        <v>205</v>
      </c>
      <c r="C30" s="418" t="s">
        <v>171</v>
      </c>
      <c r="D30" s="914">
        <v>18.024</v>
      </c>
      <c r="E30" s="980"/>
      <c r="F30" s="914">
        <v>18.024</v>
      </c>
      <c r="G30" s="741"/>
      <c r="H30" s="935">
        <v>24.005</v>
      </c>
    </row>
    <row r="31" spans="1:8" s="241" customFormat="1" ht="18" customHeight="1" thickBot="1">
      <c r="A31" s="251"/>
      <c r="B31" s="335">
        <v>100</v>
      </c>
      <c r="C31" s="354" t="s">
        <v>172</v>
      </c>
      <c r="D31" s="742">
        <v>3.874</v>
      </c>
      <c r="E31" s="742">
        <v>3.874</v>
      </c>
      <c r="F31" s="866" t="s">
        <v>173</v>
      </c>
      <c r="G31" s="986" t="s">
        <v>173</v>
      </c>
      <c r="H31" s="816"/>
    </row>
    <row r="32" spans="1:8" s="257" customFormat="1" ht="18" customHeight="1" thickBot="1">
      <c r="A32" s="251"/>
      <c r="B32" s="335">
        <v>991</v>
      </c>
      <c r="C32" s="354" t="s">
        <v>174</v>
      </c>
      <c r="D32" s="742">
        <v>369.302</v>
      </c>
      <c r="E32" s="742">
        <v>349.199</v>
      </c>
      <c r="F32" s="742">
        <v>70.874</v>
      </c>
      <c r="G32" s="816">
        <v>541.316</v>
      </c>
      <c r="H32" s="816">
        <v>35.744</v>
      </c>
    </row>
    <row r="33" spans="1:8" s="257" customFormat="1" ht="18" customHeight="1">
      <c r="A33" s="251"/>
      <c r="B33" s="299">
        <v>30</v>
      </c>
      <c r="C33" s="342" t="s">
        <v>175</v>
      </c>
      <c r="D33" s="548">
        <v>56.121</v>
      </c>
      <c r="E33" s="548">
        <v>52.539</v>
      </c>
      <c r="F33" s="548">
        <v>3.582</v>
      </c>
      <c r="G33" s="817">
        <v>72.952</v>
      </c>
      <c r="H33" s="838">
        <v>3.161</v>
      </c>
    </row>
    <row r="34" spans="1:8" s="257" customFormat="1" ht="18" customHeight="1">
      <c r="A34" s="254"/>
      <c r="B34" s="323">
        <v>35</v>
      </c>
      <c r="C34" s="346" t="s">
        <v>176</v>
      </c>
      <c r="D34" s="740">
        <v>50.935</v>
      </c>
      <c r="E34" s="740">
        <v>47.955</v>
      </c>
      <c r="F34" s="740">
        <v>2.98</v>
      </c>
      <c r="G34" s="815">
        <v>66.015</v>
      </c>
      <c r="H34" s="864">
        <v>2.71</v>
      </c>
    </row>
    <row r="35" spans="1:8" s="241" customFormat="1" ht="18" customHeight="1">
      <c r="A35" s="254"/>
      <c r="B35" s="323">
        <v>300</v>
      </c>
      <c r="C35" s="346" t="s">
        <v>170</v>
      </c>
      <c r="D35" s="740">
        <v>3.582</v>
      </c>
      <c r="E35" s="979"/>
      <c r="F35" s="740">
        <v>3.582</v>
      </c>
      <c r="G35" s="545"/>
      <c r="H35" s="808">
        <v>3.161</v>
      </c>
    </row>
    <row r="36" spans="1:8" s="241" customFormat="1" ht="18" customHeight="1" thickBot="1">
      <c r="A36" s="254"/>
      <c r="B36" s="330">
        <v>305</v>
      </c>
      <c r="C36" s="418" t="s">
        <v>171</v>
      </c>
      <c r="D36" s="914">
        <v>2.98</v>
      </c>
      <c r="E36" s="980"/>
      <c r="F36" s="914">
        <v>2.98</v>
      </c>
      <c r="G36" s="741"/>
      <c r="H36" s="809">
        <v>2.71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742">
        <v>1.501</v>
      </c>
      <c r="E37" s="742">
        <v>1.501</v>
      </c>
      <c r="F37" s="866" t="s">
        <v>173</v>
      </c>
      <c r="G37" s="986" t="s">
        <v>173</v>
      </c>
      <c r="H37" s="866"/>
    </row>
    <row r="38" spans="1:8" s="241" customFormat="1" ht="18" customHeight="1">
      <c r="A38" s="251"/>
      <c r="B38" s="299">
        <v>50</v>
      </c>
      <c r="C38" s="342" t="s">
        <v>178</v>
      </c>
      <c r="D38" s="548">
        <v>311.68</v>
      </c>
      <c r="E38" s="548">
        <v>295.15900000000005</v>
      </c>
      <c r="F38" s="548">
        <v>67.292</v>
      </c>
      <c r="G38" s="817">
        <v>468.36400000000003</v>
      </c>
      <c r="H38" s="839">
        <v>32.583</v>
      </c>
    </row>
    <row r="39" spans="1:8" s="241" customFormat="1" ht="18" customHeight="1">
      <c r="A39" s="251"/>
      <c r="B39" s="356">
        <v>53</v>
      </c>
      <c r="C39" s="357" t="s">
        <v>179</v>
      </c>
      <c r="D39" s="912">
        <v>26.474633030000007</v>
      </c>
      <c r="E39" s="912">
        <v>26.474633030000007</v>
      </c>
      <c r="F39" s="972" t="s">
        <v>173</v>
      </c>
      <c r="G39" s="818">
        <v>69.47797</v>
      </c>
      <c r="H39" s="987"/>
    </row>
    <row r="40" spans="1:8" s="241" customFormat="1" ht="18" customHeight="1">
      <c r="A40" s="251"/>
      <c r="B40" s="356">
        <v>55</v>
      </c>
      <c r="C40" s="357" t="s">
        <v>180</v>
      </c>
      <c r="D40" s="912">
        <v>0.8724998700000001</v>
      </c>
      <c r="E40" s="912">
        <v>0.8724998700000001</v>
      </c>
      <c r="F40" s="972" t="s">
        <v>173</v>
      </c>
      <c r="G40" s="972">
        <v>0.81873</v>
      </c>
      <c r="H40" s="867"/>
    </row>
    <row r="41" spans="1:8" s="257" customFormat="1" ht="18" customHeight="1">
      <c r="A41" s="251"/>
      <c r="B41" s="356">
        <v>65</v>
      </c>
      <c r="C41" s="357" t="s">
        <v>181</v>
      </c>
      <c r="D41" s="962"/>
      <c r="E41" s="915">
        <v>50.771</v>
      </c>
      <c r="F41" s="962"/>
      <c r="G41" s="818">
        <v>11.016</v>
      </c>
      <c r="H41" s="867"/>
    </row>
    <row r="42" spans="1:8" s="257" customFormat="1" ht="18" customHeight="1">
      <c r="A42" s="251"/>
      <c r="B42" s="356">
        <v>70</v>
      </c>
      <c r="C42" s="357" t="s">
        <v>182</v>
      </c>
      <c r="D42" s="912">
        <v>284.33286710000004</v>
      </c>
      <c r="E42" s="912">
        <v>217.0408671</v>
      </c>
      <c r="F42" s="912">
        <v>67.292</v>
      </c>
      <c r="G42" s="818">
        <v>387.05129999999997</v>
      </c>
      <c r="H42" s="760">
        <v>32.583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913">
        <v>67.292</v>
      </c>
      <c r="E43" s="1005"/>
      <c r="F43" s="913">
        <v>67.292</v>
      </c>
      <c r="G43" s="623"/>
      <c r="H43" s="761">
        <v>32.583</v>
      </c>
    </row>
    <row r="44" spans="1:8" s="257" customFormat="1" ht="18" customHeight="1">
      <c r="A44" s="254"/>
      <c r="B44" s="370"/>
      <c r="C44" s="252"/>
      <c r="D44" s="252"/>
      <c r="E44" s="252"/>
      <c r="F44" s="252"/>
      <c r="G44" s="487"/>
      <c r="H44" s="350"/>
    </row>
    <row r="45" spans="1:8" s="241" customFormat="1" ht="18" customHeight="1">
      <c r="A45" s="251" t="s">
        <v>184</v>
      </c>
      <c r="B45" s="260"/>
      <c r="C45" s="307"/>
      <c r="D45" s="307"/>
      <c r="E45" s="307"/>
      <c r="F45" s="307"/>
      <c r="G45" s="487"/>
      <c r="H45" s="350"/>
    </row>
    <row r="46" spans="1:8" s="241" customFormat="1" ht="18" customHeight="1" thickBot="1">
      <c r="A46" s="349"/>
      <c r="B46" s="370"/>
      <c r="C46" s="252"/>
      <c r="D46" s="252"/>
      <c r="E46" s="252"/>
      <c r="F46" s="252"/>
      <c r="G46" s="487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01">
        <v>-2.373</v>
      </c>
      <c r="E47" s="733">
        <v>-2.373</v>
      </c>
      <c r="F47" s="733" t="s">
        <v>173</v>
      </c>
      <c r="G47" s="683" t="s">
        <v>173</v>
      </c>
      <c r="H47" s="372">
        <v>0</v>
      </c>
    </row>
    <row r="48" spans="1:8" s="257" customFormat="1" ht="18" customHeight="1">
      <c r="A48" s="251"/>
      <c r="B48" s="356">
        <v>80</v>
      </c>
      <c r="C48" s="375" t="s">
        <v>188</v>
      </c>
      <c r="D48" s="502">
        <v>0.7924281314168377</v>
      </c>
      <c r="E48" s="734">
        <v>0.8367828865120155</v>
      </c>
      <c r="F48" s="737" t="s">
        <v>173</v>
      </c>
      <c r="G48" s="640">
        <v>0.9624245245151206</v>
      </c>
      <c r="H48" s="641">
        <v>0.33809041524721484</v>
      </c>
    </row>
    <row r="49" spans="1:8" s="257" customFormat="1" ht="19.5" customHeight="1" thickBot="1">
      <c r="A49" s="251"/>
      <c r="B49" s="259">
        <v>90</v>
      </c>
      <c r="C49" s="376" t="s">
        <v>189</v>
      </c>
      <c r="D49" s="453">
        <v>4.636416317711901</v>
      </c>
      <c r="E49" s="377">
        <v>3.539132946874083</v>
      </c>
      <c r="F49" s="377">
        <v>1.0972833708378176</v>
      </c>
      <c r="G49" s="618">
        <v>6.311373642500733</v>
      </c>
      <c r="H49" s="378">
        <v>0.5313080911848156</v>
      </c>
    </row>
    <row r="50" spans="1:8" s="257" customFormat="1" ht="18" customHeight="1">
      <c r="A50" s="254"/>
      <c r="B50" s="260"/>
      <c r="C50" s="381" t="s">
        <v>190</v>
      </c>
      <c r="D50" s="252"/>
      <c r="E50" s="252"/>
      <c r="F50" s="252"/>
      <c r="G50" s="349"/>
      <c r="H50" s="350"/>
    </row>
    <row r="51" spans="1:8" s="257" customFormat="1" ht="19.5" customHeight="1">
      <c r="A51" s="254"/>
      <c r="B51" s="260"/>
      <c r="C51" s="261" t="s">
        <v>88</v>
      </c>
      <c r="D51" s="459">
        <v>61326</v>
      </c>
      <c r="E51" s="754">
        <v>61326</v>
      </c>
      <c r="F51" s="754">
        <v>61326</v>
      </c>
      <c r="G51" s="754">
        <v>61326</v>
      </c>
      <c r="H51" s="754">
        <v>61326</v>
      </c>
    </row>
    <row r="52" spans="1:8" ht="19.5" customHeight="1">
      <c r="A52" s="254"/>
      <c r="B52" s="370"/>
      <c r="C52" s="251" t="s">
        <v>195</v>
      </c>
      <c r="G52" s="307"/>
      <c r="H52" s="350"/>
    </row>
    <row r="53" spans="1:8" ht="19.5" customHeight="1">
      <c r="A53" s="254"/>
      <c r="B53" s="257"/>
      <c r="D53" s="253"/>
      <c r="E53" s="253"/>
      <c r="F53" s="253"/>
      <c r="G53" s="382"/>
      <c r="H53" s="252"/>
    </row>
  </sheetData>
  <sheetProtection/>
  <mergeCells count="1">
    <mergeCell ref="G13:H13"/>
  </mergeCells>
  <printOptions/>
  <pageMargins left="0" right="0" top="0.1968503937007874" bottom="0.1968503937007874" header="0.5118110236220472" footer="0.5118110236220472"/>
  <pageSetup horizontalDpi="600" verticalDpi="600" orientation="portrait" paperSize="9" scale="72"/>
  <headerFooter alignWithMargins="0">
    <oddFooter>&amp;C&amp;"Times New Roman,Normal"&amp;11 71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E19">
      <selection activeCell="A1" sqref="A1"/>
    </sheetView>
  </sheetViews>
  <sheetFormatPr defaultColWidth="11.421875" defaultRowHeight="12.75"/>
  <cols>
    <col min="1" max="1" width="3.421875" style="0" customWidth="1"/>
    <col min="2" max="2" width="4.7109375" style="0" customWidth="1"/>
    <col min="3" max="3" width="50.421875" style="0" customWidth="1"/>
    <col min="4" max="4" width="18.140625" style="0" customWidth="1"/>
    <col min="5" max="5" width="12.421875" style="0" customWidth="1"/>
    <col min="6" max="6" width="27.7109375" style="0" customWidth="1"/>
    <col min="7" max="7" width="12.421875" style="0" customWidth="1"/>
    <col min="8" max="8" width="12.7109375" style="0" customWidth="1"/>
  </cols>
  <sheetData>
    <row r="1" spans="1:8" ht="15.75">
      <c r="A1" s="237"/>
      <c r="B1" s="238"/>
      <c r="C1" s="237"/>
      <c r="D1" s="237"/>
      <c r="E1" s="237"/>
      <c r="F1" s="509"/>
      <c r="G1" s="239"/>
      <c r="H1" s="239"/>
    </row>
    <row r="2" spans="1:8" ht="18.75">
      <c r="A2" s="241"/>
      <c r="B2" s="239"/>
      <c r="C2" s="239"/>
      <c r="D2" s="239"/>
      <c r="E2" s="242"/>
      <c r="F2" s="441" t="s">
        <v>137</v>
      </c>
      <c r="G2" s="239"/>
      <c r="H2" s="239"/>
    </row>
    <row r="3" spans="1:8" ht="18.75">
      <c r="A3" s="241"/>
      <c r="B3" s="239"/>
      <c r="C3" s="239"/>
      <c r="D3" s="239"/>
      <c r="E3" s="242"/>
      <c r="F3" s="441"/>
      <c r="G3" s="239"/>
      <c r="H3" s="239"/>
    </row>
    <row r="4" spans="1:7" ht="18.75">
      <c r="A4" s="251" t="s">
        <v>69</v>
      </c>
      <c r="B4" s="504"/>
      <c r="C4" s="239"/>
      <c r="D4" s="239"/>
      <c r="E4" s="242"/>
      <c r="F4" s="441"/>
      <c r="G4" s="458" t="s">
        <v>124</v>
      </c>
    </row>
    <row r="5" spans="1:8" ht="12.75">
      <c r="A5" s="241"/>
      <c r="B5" s="504"/>
      <c r="C5" s="239"/>
      <c r="D5" s="239"/>
      <c r="E5" s="248"/>
      <c r="F5" s="248"/>
      <c r="G5" s="249"/>
      <c r="H5" s="239"/>
    </row>
    <row r="6" spans="1:8" ht="15">
      <c r="A6" s="251"/>
      <c r="B6" s="395" t="s">
        <v>138</v>
      </c>
      <c r="C6" s="239"/>
      <c r="D6" s="239"/>
      <c r="E6" s="252"/>
      <c r="F6" s="251"/>
      <c r="G6" s="253"/>
      <c r="H6" s="253"/>
    </row>
    <row r="7" spans="1:8" ht="15.75" thickBot="1">
      <c r="A7" s="253"/>
      <c r="B7" s="507"/>
      <c r="C7" s="254"/>
      <c r="D7" s="254"/>
      <c r="E7" s="251"/>
      <c r="F7" s="251"/>
      <c r="G7" s="251"/>
      <c r="H7" s="253"/>
    </row>
    <row r="8" spans="1:8" ht="15.75" thickBot="1">
      <c r="A8" s="254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ht="15">
      <c r="A9" s="254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ht="15">
      <c r="A10" s="254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ht="15.75" thickBot="1">
      <c r="A11" s="254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ht="15">
      <c r="A12" s="254"/>
      <c r="B12" s="286"/>
      <c r="C12" s="286"/>
      <c r="D12" s="286"/>
      <c r="E12" s="286"/>
      <c r="F12" s="286"/>
      <c r="G12" s="286"/>
      <c r="H12" s="286"/>
    </row>
    <row r="13" spans="1:8" ht="14.25">
      <c r="A13" s="261" t="s">
        <v>93</v>
      </c>
      <c r="B13" s="286"/>
      <c r="C13" s="286"/>
      <c r="D13" s="508"/>
      <c r="E13" s="508"/>
      <c r="F13" s="508"/>
      <c r="G13" s="508"/>
      <c r="H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286"/>
    </row>
    <row r="15" spans="1:8" ht="15">
      <c r="A15" s="239"/>
      <c r="B15" s="722" t="s">
        <v>151</v>
      </c>
      <c r="C15" s="529" t="s">
        <v>152</v>
      </c>
      <c r="D15" s="266"/>
      <c r="E15" s="264"/>
      <c r="F15" s="528">
        <v>3</v>
      </c>
      <c r="G15" s="281"/>
      <c r="H15" s="266"/>
    </row>
    <row r="16" spans="1:8" ht="15">
      <c r="A16" s="239"/>
      <c r="B16" s="723" t="s">
        <v>153</v>
      </c>
      <c r="C16" s="561" t="s">
        <v>154</v>
      </c>
      <c r="D16" s="266"/>
      <c r="E16" s="264"/>
      <c r="F16" s="280">
        <v>205</v>
      </c>
      <c r="G16" s="281"/>
      <c r="H16" s="264"/>
    </row>
    <row r="17" spans="1:8" ht="15">
      <c r="A17" s="239"/>
      <c r="B17" s="723" t="s">
        <v>155</v>
      </c>
      <c r="C17" s="561" t="s">
        <v>156</v>
      </c>
      <c r="D17" s="266"/>
      <c r="E17" s="274"/>
      <c r="F17" s="280">
        <v>23</v>
      </c>
      <c r="G17" s="281"/>
      <c r="H17" s="274"/>
    </row>
    <row r="18" spans="1:8" ht="15">
      <c r="A18" s="268"/>
      <c r="B18" s="277" t="s">
        <v>157</v>
      </c>
      <c r="C18" s="278" t="s">
        <v>158</v>
      </c>
      <c r="D18" s="457"/>
      <c r="E18" s="279"/>
      <c r="F18" s="280">
        <v>7</v>
      </c>
      <c r="G18" s="281"/>
      <c r="H18" s="279"/>
    </row>
    <row r="19" spans="1:8" ht="15">
      <c r="A19" s="268"/>
      <c r="B19" s="277" t="s">
        <v>159</v>
      </c>
      <c r="C19" s="278" t="s">
        <v>160</v>
      </c>
      <c r="D19" s="457"/>
      <c r="E19" s="279"/>
      <c r="F19" s="280">
        <v>9</v>
      </c>
      <c r="G19" s="281"/>
      <c r="H19" s="279"/>
    </row>
    <row r="20" spans="1:8" ht="15" thickBot="1">
      <c r="A20" s="282"/>
      <c r="B20" s="562"/>
      <c r="C20" s="284" t="s">
        <v>161</v>
      </c>
      <c r="D20" s="287"/>
      <c r="E20" s="282"/>
      <c r="F20" s="285">
        <v>247</v>
      </c>
      <c r="G20" s="281"/>
      <c r="H20" s="282"/>
    </row>
    <row r="21" spans="1:8" ht="15" thickBot="1">
      <c r="A21" s="251"/>
      <c r="B21" s="288" t="s">
        <v>162</v>
      </c>
      <c r="C21" s="563" t="s">
        <v>163</v>
      </c>
      <c r="D21" s="287"/>
      <c r="E21" s="282"/>
      <c r="F21" s="564">
        <v>120</v>
      </c>
      <c r="G21" s="282"/>
      <c r="H21" s="282"/>
    </row>
    <row r="22" spans="1:8" ht="14.25">
      <c r="A22" s="261" t="s">
        <v>164</v>
      </c>
      <c r="B22" s="524"/>
      <c r="C22" s="524"/>
      <c r="D22" s="524"/>
      <c r="E22" s="524"/>
      <c r="F22" s="524"/>
      <c r="G22" s="524"/>
      <c r="H22" s="524"/>
    </row>
    <row r="23" spans="1:8" ht="15" thickBot="1">
      <c r="A23" s="261"/>
      <c r="B23" s="261"/>
      <c r="C23" s="261"/>
      <c r="D23" s="261"/>
      <c r="E23" s="261"/>
      <c r="F23" s="261"/>
      <c r="G23" s="261"/>
      <c r="H23" s="261"/>
    </row>
    <row r="24" spans="1:8" ht="15" thickBot="1">
      <c r="A24" s="251"/>
      <c r="B24" s="299">
        <v>12</v>
      </c>
      <c r="C24" s="300" t="s">
        <v>165</v>
      </c>
      <c r="D24" s="468"/>
      <c r="E24" s="301"/>
      <c r="F24" s="302">
        <v>247</v>
      </c>
      <c r="G24" s="468"/>
      <c r="H24" s="469"/>
    </row>
    <row r="25" spans="1:8" ht="14.25">
      <c r="A25" s="251"/>
      <c r="B25" s="256">
        <v>15</v>
      </c>
      <c r="C25" s="308" t="s">
        <v>166</v>
      </c>
      <c r="D25" s="467"/>
      <c r="E25" s="309"/>
      <c r="F25" s="310"/>
      <c r="G25" s="308"/>
      <c r="H25" s="311"/>
    </row>
    <row r="26" spans="1:8" ht="15" thickBot="1">
      <c r="A26" s="251"/>
      <c r="B26" s="313"/>
      <c r="C26" s="314" t="s">
        <v>167</v>
      </c>
      <c r="D26" s="537">
        <v>428.171670620599</v>
      </c>
      <c r="E26" s="315">
        <v>833</v>
      </c>
      <c r="F26" s="316"/>
      <c r="G26" s="862">
        <v>2060</v>
      </c>
      <c r="H26" s="868">
        <v>5</v>
      </c>
    </row>
    <row r="27" spans="1:8" ht="14.25">
      <c r="A27" s="251"/>
      <c r="B27" s="256">
        <v>20</v>
      </c>
      <c r="C27" s="342" t="s">
        <v>168</v>
      </c>
      <c r="D27" s="538">
        <v>44.2466</v>
      </c>
      <c r="E27" s="320">
        <v>411</v>
      </c>
      <c r="F27" s="308">
        <v>763</v>
      </c>
      <c r="G27" s="817">
        <v>283.24418000000003</v>
      </c>
      <c r="H27" s="869">
        <v>3586.6672200000003</v>
      </c>
    </row>
    <row r="28" spans="1:8" ht="15">
      <c r="A28" s="254"/>
      <c r="B28" s="323">
        <v>25</v>
      </c>
      <c r="C28" s="346" t="s">
        <v>169</v>
      </c>
      <c r="D28" s="539">
        <v>43.4969</v>
      </c>
      <c r="E28" s="325">
        <v>240</v>
      </c>
      <c r="F28" s="326">
        <v>737</v>
      </c>
      <c r="G28" s="815">
        <v>208.99979</v>
      </c>
      <c r="H28" s="870">
        <v>2812.0742499999997</v>
      </c>
    </row>
    <row r="29" spans="1:8" ht="15">
      <c r="A29" s="254"/>
      <c r="B29" s="323">
        <v>200</v>
      </c>
      <c r="C29" s="346" t="s">
        <v>170</v>
      </c>
      <c r="D29" s="540"/>
      <c r="E29" s="328"/>
      <c r="F29" s="329">
        <v>763</v>
      </c>
      <c r="G29" s="815">
        <v>152.24418</v>
      </c>
      <c r="H29" s="870">
        <v>3122.6672200000003</v>
      </c>
    </row>
    <row r="30" spans="1:8" ht="15.75" thickBot="1">
      <c r="A30" s="254"/>
      <c r="B30" s="330">
        <v>205</v>
      </c>
      <c r="C30" s="418" t="s">
        <v>171</v>
      </c>
      <c r="D30" s="541"/>
      <c r="E30" s="332"/>
      <c r="F30" s="333">
        <v>737</v>
      </c>
      <c r="G30" s="863">
        <v>119.99978999999999</v>
      </c>
      <c r="H30" s="871">
        <v>2445.0742499999997</v>
      </c>
    </row>
    <row r="31" spans="1:8" ht="15" thickBot="1">
      <c r="A31" s="251"/>
      <c r="B31" s="335">
        <v>100</v>
      </c>
      <c r="C31" s="354" t="s">
        <v>172</v>
      </c>
      <c r="D31" s="542">
        <v>0</v>
      </c>
      <c r="E31" s="337" t="s">
        <v>173</v>
      </c>
      <c r="F31" s="302">
        <v>101</v>
      </c>
      <c r="G31" s="816">
        <v>285</v>
      </c>
      <c r="H31" s="872" t="s">
        <v>173</v>
      </c>
    </row>
    <row r="32" spans="1:8" ht="15" thickBot="1">
      <c r="A32" s="251"/>
      <c r="B32" s="335">
        <v>991</v>
      </c>
      <c r="C32" s="354" t="s">
        <v>174</v>
      </c>
      <c r="D32" s="542">
        <v>472.418270620599</v>
      </c>
      <c r="E32" s="340">
        <v>1244</v>
      </c>
      <c r="F32" s="302">
        <v>1111</v>
      </c>
      <c r="G32" s="816">
        <v>2628.24418</v>
      </c>
      <c r="H32" s="873">
        <v>3591.6672200000003</v>
      </c>
    </row>
    <row r="33" spans="1:8" ht="14.25">
      <c r="A33" s="251"/>
      <c r="B33" s="299">
        <v>30</v>
      </c>
      <c r="C33" s="342" t="s">
        <v>175</v>
      </c>
      <c r="D33" s="543">
        <v>210.0847</v>
      </c>
      <c r="E33" s="320">
        <v>115</v>
      </c>
      <c r="F33" s="343">
        <v>87</v>
      </c>
      <c r="G33" s="839">
        <v>855.59865</v>
      </c>
      <c r="H33" s="874">
        <v>542.09358</v>
      </c>
    </row>
    <row r="34" spans="1:8" ht="15">
      <c r="A34" s="254"/>
      <c r="B34" s="323">
        <v>35</v>
      </c>
      <c r="C34" s="346" t="s">
        <v>176</v>
      </c>
      <c r="D34" s="544">
        <v>198.9923</v>
      </c>
      <c r="E34" s="325">
        <v>87</v>
      </c>
      <c r="F34" s="347">
        <v>71</v>
      </c>
      <c r="G34" s="864">
        <v>706.13058</v>
      </c>
      <c r="H34" s="875">
        <v>484.66396</v>
      </c>
    </row>
    <row r="35" spans="1:8" ht="15">
      <c r="A35" s="254"/>
      <c r="B35" s="323">
        <v>300</v>
      </c>
      <c r="C35" s="324" t="s">
        <v>170</v>
      </c>
      <c r="D35" s="545"/>
      <c r="E35" s="328"/>
      <c r="F35" s="351">
        <v>87</v>
      </c>
      <c r="G35" s="864">
        <v>52.59865</v>
      </c>
      <c r="H35" s="875">
        <v>514.09358</v>
      </c>
    </row>
    <row r="36" spans="1:8" ht="15.75" thickBot="1">
      <c r="A36" s="254"/>
      <c r="B36" s="330">
        <v>305</v>
      </c>
      <c r="C36" s="331" t="s">
        <v>207</v>
      </c>
      <c r="D36" s="546"/>
      <c r="E36" s="332"/>
      <c r="F36" s="352">
        <v>71</v>
      </c>
      <c r="G36" s="865">
        <v>43.130579999999995</v>
      </c>
      <c r="H36" s="876">
        <v>461.66396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337" t="s">
        <v>173</v>
      </c>
      <c r="F37" s="355">
        <v>56</v>
      </c>
      <c r="G37" s="866">
        <v>256</v>
      </c>
      <c r="H37" s="872" t="s">
        <v>173</v>
      </c>
    </row>
    <row r="38" spans="1:8" ht="14.25">
      <c r="A38" s="251"/>
      <c r="B38" s="299">
        <v>50</v>
      </c>
      <c r="C38" s="342" t="s">
        <v>178</v>
      </c>
      <c r="D38" s="548">
        <v>262.333570620599</v>
      </c>
      <c r="E38" s="344">
        <v>1129</v>
      </c>
      <c r="F38" s="344">
        <v>968</v>
      </c>
      <c r="G38" s="839">
        <v>1516.6455300000002</v>
      </c>
      <c r="H38" s="874">
        <v>3049.5736400000005</v>
      </c>
    </row>
    <row r="39" spans="1:8" ht="14.25">
      <c r="A39" s="251"/>
      <c r="B39" s="356">
        <v>53</v>
      </c>
      <c r="C39" s="357" t="s">
        <v>179</v>
      </c>
      <c r="D39" s="549">
        <v>6.488644605714286</v>
      </c>
      <c r="E39" s="358">
        <v>88</v>
      </c>
      <c r="F39" s="359"/>
      <c r="G39" s="760">
        <v>149</v>
      </c>
      <c r="H39" s="877">
        <v>22</v>
      </c>
    </row>
    <row r="40" spans="1:8" ht="14.25">
      <c r="A40" s="251"/>
      <c r="B40" s="356">
        <v>55</v>
      </c>
      <c r="C40" s="357" t="s">
        <v>180</v>
      </c>
      <c r="D40" s="549">
        <v>1.296520377142857</v>
      </c>
      <c r="E40" s="465">
        <v>0</v>
      </c>
      <c r="F40" s="363"/>
      <c r="G40" s="760">
        <v>1</v>
      </c>
      <c r="H40" s="877" t="s">
        <v>173</v>
      </c>
    </row>
    <row r="41" spans="1:8" ht="14.25">
      <c r="A41" s="251"/>
      <c r="B41" s="356">
        <v>65</v>
      </c>
      <c r="C41" s="357" t="s">
        <v>181</v>
      </c>
      <c r="D41" s="549"/>
      <c r="E41" s="358">
        <v>247</v>
      </c>
      <c r="F41" s="363"/>
      <c r="G41" s="867"/>
      <c r="H41" s="878"/>
    </row>
    <row r="42" spans="1:8" ht="14.25">
      <c r="A42" s="251"/>
      <c r="B42" s="356">
        <v>70</v>
      </c>
      <c r="C42" s="357" t="s">
        <v>182</v>
      </c>
      <c r="D42" s="549">
        <v>254.54840563774187</v>
      </c>
      <c r="E42" s="358">
        <v>794</v>
      </c>
      <c r="F42" s="360">
        <v>968</v>
      </c>
      <c r="G42" s="760">
        <v>1366.6455300000002</v>
      </c>
      <c r="H42" s="877">
        <v>3027.5736400000005</v>
      </c>
    </row>
    <row r="43" spans="1:8" ht="15.75" thickBot="1">
      <c r="A43" s="254"/>
      <c r="B43" s="365">
        <v>73</v>
      </c>
      <c r="C43" s="366" t="s">
        <v>183</v>
      </c>
      <c r="D43" s="550">
        <v>90.50805307681564</v>
      </c>
      <c r="E43" s="367"/>
      <c r="F43" s="368">
        <v>968</v>
      </c>
      <c r="G43" s="840">
        <v>497.64553</v>
      </c>
      <c r="H43" s="879">
        <v>2617.5736400000005</v>
      </c>
    </row>
    <row r="44" spans="1:8" ht="15">
      <c r="A44" s="254"/>
      <c r="B44" s="264"/>
      <c r="C44" s="252"/>
      <c r="D44" s="252"/>
      <c r="E44" s="349"/>
      <c r="F44" s="350"/>
      <c r="G44" s="350"/>
      <c r="H44" s="350"/>
    </row>
    <row r="45" spans="1:8" ht="15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ht="15.75" thickBot="1">
      <c r="A46" s="349"/>
      <c r="B46" s="264"/>
      <c r="C46" s="252"/>
      <c r="D46" s="252"/>
      <c r="E46" s="349"/>
      <c r="F46" s="350"/>
      <c r="G46" s="350"/>
      <c r="H46" s="350"/>
    </row>
    <row r="47" spans="1:8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-45</v>
      </c>
      <c r="G47" s="373">
        <v>-29</v>
      </c>
      <c r="H47" s="374" t="s">
        <v>173</v>
      </c>
    </row>
    <row r="48" spans="1:8" ht="14.25">
      <c r="A48" s="251"/>
      <c r="B48" s="356">
        <v>80</v>
      </c>
      <c r="C48" s="375" t="s">
        <v>188</v>
      </c>
      <c r="D48" s="493">
        <v>1.6331729115012827</v>
      </c>
      <c r="E48" s="460">
        <v>0.7378210806023029</v>
      </c>
      <c r="F48" s="461">
        <v>0.25516528925619836</v>
      </c>
      <c r="G48" s="461">
        <v>1.358260687320919</v>
      </c>
      <c r="H48" s="462">
        <v>0.0016395734585376333</v>
      </c>
    </row>
    <row r="49" spans="1:8" ht="15" thickBot="1">
      <c r="A49" s="251"/>
      <c r="B49" s="259">
        <v>90</v>
      </c>
      <c r="C49" s="376" t="s">
        <v>189</v>
      </c>
      <c r="D49" s="488">
        <v>4.123242984332094</v>
      </c>
      <c r="E49" s="377">
        <v>12.861423827650441</v>
      </c>
      <c r="F49" s="378">
        <v>15.67992224831943</v>
      </c>
      <c r="G49" s="379">
        <v>22.137288896088123</v>
      </c>
      <c r="H49" s="380">
        <v>49.04144553332794</v>
      </c>
    </row>
    <row r="50" spans="1:8" ht="15.75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ht="15">
      <c r="A51" s="254"/>
      <c r="B51" s="286"/>
      <c r="C51" s="261" t="s">
        <v>89</v>
      </c>
      <c r="D51" s="459">
        <v>61735</v>
      </c>
      <c r="E51" s="754">
        <v>61735</v>
      </c>
      <c r="F51" s="754">
        <v>61735</v>
      </c>
      <c r="G51" s="754">
        <v>61735</v>
      </c>
      <c r="H51" s="754">
        <v>61735</v>
      </c>
    </row>
    <row r="52" spans="1:8" ht="15">
      <c r="A52" s="254"/>
      <c r="B52" s="264"/>
      <c r="C52" s="251" t="s">
        <v>195</v>
      </c>
      <c r="D52" s="252"/>
      <c r="E52" s="349"/>
      <c r="F52" s="307"/>
      <c r="G52" s="350"/>
      <c r="H52" s="350"/>
    </row>
    <row r="53" spans="1:8" ht="15">
      <c r="A53" s="254"/>
      <c r="C53" s="253"/>
      <c r="D53" s="253"/>
      <c r="E53" s="253"/>
      <c r="F53" s="382"/>
      <c r="G53" s="252"/>
      <c r="H53" s="383"/>
    </row>
    <row r="54" spans="1:8" ht="15.75">
      <c r="A54" s="254"/>
      <c r="C54" s="237"/>
      <c r="F54" s="390"/>
      <c r="G54" s="385"/>
      <c r="H54" s="386"/>
    </row>
    <row r="55" spans="1:8" ht="15.75">
      <c r="A55" s="254"/>
      <c r="C55" s="237"/>
      <c r="D55" s="237"/>
      <c r="E55" s="254"/>
      <c r="F55" s="254"/>
      <c r="G55" s="254"/>
      <c r="H55" s="254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headerFooter alignWithMargins="0">
    <oddFooter>&amp;C&amp;"Times New Roman,Normal"&amp;12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D26">
      <selection activeCell="D8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2.42187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196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7.25">
      <c r="A4" s="1126" t="s">
        <v>250</v>
      </c>
      <c r="B4" s="1117"/>
      <c r="D4" s="1117"/>
      <c r="E4" s="1117"/>
      <c r="F4" s="1117"/>
      <c r="G4" s="1117"/>
      <c r="H4" s="1126" t="s">
        <v>124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</row>
    <row r="15" spans="1:9" ht="14.25">
      <c r="A15" s="1166"/>
      <c r="B15" s="1147"/>
      <c r="C15" s="1166"/>
      <c r="D15" s="1166"/>
      <c r="E15" s="1166"/>
      <c r="F15" s="1274"/>
      <c r="G15" s="1152"/>
      <c r="H15" s="1166"/>
      <c r="I15" s="1166"/>
    </row>
    <row r="16" spans="1:9" ht="14.25">
      <c r="A16" s="1251"/>
      <c r="B16" s="1147"/>
      <c r="C16" s="1166"/>
      <c r="D16" s="1166"/>
      <c r="E16" s="1166"/>
      <c r="F16" s="1166"/>
      <c r="G16" s="1152"/>
      <c r="H16" s="1166"/>
      <c r="I16" s="1166"/>
    </row>
    <row r="17" spans="1:9" ht="14.25">
      <c r="A17" s="1270"/>
      <c r="B17" s="1174"/>
      <c r="C17" s="1174"/>
      <c r="D17" s="1174"/>
      <c r="E17" s="1174"/>
      <c r="F17" s="1174"/>
      <c r="G17" s="1232"/>
      <c r="H17" s="1270"/>
      <c r="I17" s="1174"/>
    </row>
    <row r="18" spans="1:9" ht="15" thickBot="1">
      <c r="A18" s="1148"/>
      <c r="B18" s="1148"/>
      <c r="C18" s="1148"/>
      <c r="D18" s="1148"/>
      <c r="E18" s="1148"/>
      <c r="F18" s="1148"/>
      <c r="G18" s="1148"/>
      <c r="H18" s="1123"/>
      <c r="I18" s="1148"/>
    </row>
    <row r="19" spans="1:9" ht="15" thickBot="1">
      <c r="A19" s="1148"/>
      <c r="B19" s="1175">
        <v>12</v>
      </c>
      <c r="C19" s="1275" t="s">
        <v>205</v>
      </c>
      <c r="D19" s="1288">
        <v>398</v>
      </c>
      <c r="E19" s="1276"/>
      <c r="F19" s="1621">
        <v>398</v>
      </c>
      <c r="G19" s="1288">
        <v>9</v>
      </c>
      <c r="H19" s="1278"/>
      <c r="I19" s="1622">
        <v>9</v>
      </c>
    </row>
    <row r="20" spans="1:9" ht="14.25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</row>
    <row r="21" spans="1:9" ht="15" thickBot="1">
      <c r="A21" s="1126"/>
      <c r="B21" s="1185"/>
      <c r="C21" s="1186" t="s">
        <v>167</v>
      </c>
      <c r="D21" s="1284">
        <v>2060</v>
      </c>
      <c r="E21" s="1623">
        <v>2060</v>
      </c>
      <c r="F21" s="1285"/>
      <c r="G21" s="1284">
        <v>5</v>
      </c>
      <c r="H21" s="1623">
        <v>5</v>
      </c>
      <c r="I21" s="1286"/>
    </row>
    <row r="22" spans="1:10" ht="15" thickBot="1">
      <c r="A22" s="1126"/>
      <c r="B22" s="1180">
        <v>20</v>
      </c>
      <c r="C22" s="1287" t="s">
        <v>168</v>
      </c>
      <c r="D22" s="1288">
        <v>283.24418000000003</v>
      </c>
      <c r="E22" s="1624">
        <v>131</v>
      </c>
      <c r="F22" s="1280">
        <v>152.24418</v>
      </c>
      <c r="G22" s="1288">
        <v>3586.6672200000003</v>
      </c>
      <c r="H22" s="1624">
        <v>464</v>
      </c>
      <c r="I22" s="1625">
        <v>3122.6672200000003</v>
      </c>
      <c r="J22" s="766"/>
    </row>
    <row r="23" spans="1:9" ht="15.75" thickBot="1">
      <c r="A23" s="1134"/>
      <c r="B23" s="1192">
        <v>25</v>
      </c>
      <c r="C23" s="1213" t="s">
        <v>169</v>
      </c>
      <c r="D23" s="1338">
        <v>208.99979</v>
      </c>
      <c r="E23" s="1627">
        <v>89</v>
      </c>
      <c r="F23" s="1627">
        <v>119.99978999999999</v>
      </c>
      <c r="G23" s="1338">
        <v>2812.0742499999997</v>
      </c>
      <c r="H23" s="1627">
        <v>367</v>
      </c>
      <c r="I23" s="1628">
        <v>2445.0742499999997</v>
      </c>
    </row>
    <row r="24" spans="1:9" ht="15.75" thickBot="1">
      <c r="A24" s="1134"/>
      <c r="B24" s="1192">
        <v>200</v>
      </c>
      <c r="C24" s="1213" t="s">
        <v>170</v>
      </c>
      <c r="D24" s="1338">
        <v>152.24418</v>
      </c>
      <c r="E24" s="1292"/>
      <c r="F24" s="1629">
        <v>152.24418</v>
      </c>
      <c r="G24" s="1338">
        <v>3122.6672200000003</v>
      </c>
      <c r="H24" s="1292"/>
      <c r="I24" s="1630">
        <v>3122.6672200000003</v>
      </c>
    </row>
    <row r="25" spans="1:9" ht="15.75" thickBot="1">
      <c r="A25" s="1134"/>
      <c r="B25" s="1198">
        <v>205</v>
      </c>
      <c r="C25" s="1214" t="s">
        <v>171</v>
      </c>
      <c r="D25" s="1338">
        <v>119.99978999999999</v>
      </c>
      <c r="E25" s="1340"/>
      <c r="F25" s="1629">
        <v>119.99978999999999</v>
      </c>
      <c r="G25" s="1338">
        <v>2445.0742499999997</v>
      </c>
      <c r="H25" s="1340"/>
      <c r="I25" s="1630">
        <v>2445.0742499999997</v>
      </c>
    </row>
    <row r="26" spans="1:9" ht="15" thickBot="1">
      <c r="A26" s="1126"/>
      <c r="B26" s="1202">
        <v>100</v>
      </c>
      <c r="C26" s="1295" t="s">
        <v>172</v>
      </c>
      <c r="D26" s="1296">
        <v>285</v>
      </c>
      <c r="E26" s="1632">
        <v>285</v>
      </c>
      <c r="F26" s="1308" t="s">
        <v>173</v>
      </c>
      <c r="G26" s="1296" t="s">
        <v>173</v>
      </c>
      <c r="H26" s="1308" t="s">
        <v>173</v>
      </c>
      <c r="I26" s="1309" t="s">
        <v>173</v>
      </c>
    </row>
    <row r="27" spans="1:9" ht="15" thickBot="1">
      <c r="A27" s="1126"/>
      <c r="B27" s="1202">
        <v>991</v>
      </c>
      <c r="C27" s="1295" t="s">
        <v>174</v>
      </c>
      <c r="D27" s="1296">
        <v>3026.24418</v>
      </c>
      <c r="E27" s="1632">
        <v>2476</v>
      </c>
      <c r="F27" s="1632">
        <v>550.24418</v>
      </c>
      <c r="G27" s="1296">
        <v>3600.6672200000003</v>
      </c>
      <c r="H27" s="1632">
        <v>469</v>
      </c>
      <c r="I27" s="1633">
        <v>3131.6672200000003</v>
      </c>
    </row>
    <row r="28" spans="1:9" ht="15" thickBot="1">
      <c r="A28" s="1126"/>
      <c r="B28" s="1175">
        <v>30</v>
      </c>
      <c r="C28" s="1190" t="s">
        <v>175</v>
      </c>
      <c r="D28" s="1288">
        <v>855.59865</v>
      </c>
      <c r="E28" s="1624">
        <v>803</v>
      </c>
      <c r="F28" s="1280">
        <v>52.59865</v>
      </c>
      <c r="G28" s="1288">
        <v>542.09358</v>
      </c>
      <c r="H28" s="1634">
        <v>28</v>
      </c>
      <c r="I28" s="1635">
        <v>514.09358</v>
      </c>
    </row>
    <row r="29" spans="1:9" ht="15.75" thickBot="1">
      <c r="A29" s="1134"/>
      <c r="B29" s="1192">
        <v>35</v>
      </c>
      <c r="C29" s="1193" t="s">
        <v>176</v>
      </c>
      <c r="D29" s="1338">
        <v>706.13058</v>
      </c>
      <c r="E29" s="1627">
        <v>663</v>
      </c>
      <c r="F29" s="1627">
        <v>43.130579999999995</v>
      </c>
      <c r="G29" s="1338">
        <v>484.66396</v>
      </c>
      <c r="H29" s="1636">
        <v>23</v>
      </c>
      <c r="I29" s="1637">
        <v>461.66396</v>
      </c>
    </row>
    <row r="30" spans="1:9" ht="15">
      <c r="A30" s="1134"/>
      <c r="B30" s="1192">
        <v>300</v>
      </c>
      <c r="C30" s="1213" t="s">
        <v>170</v>
      </c>
      <c r="D30" s="1342">
        <v>52.59865</v>
      </c>
      <c r="E30" s="1292"/>
      <c r="F30" s="1629">
        <v>52.59865</v>
      </c>
      <c r="G30" s="1342">
        <v>514.09358</v>
      </c>
      <c r="H30" s="1305"/>
      <c r="I30" s="1638">
        <v>514.09358</v>
      </c>
    </row>
    <row r="31" spans="1:9" ht="15.75" thickBot="1">
      <c r="A31" s="1134"/>
      <c r="B31" s="1198">
        <v>305</v>
      </c>
      <c r="C31" s="1214" t="s">
        <v>171</v>
      </c>
      <c r="D31" s="1290">
        <v>43.130579999999995</v>
      </c>
      <c r="E31" s="1340"/>
      <c r="F31" s="1629">
        <v>43.130579999999995</v>
      </c>
      <c r="G31" s="1290">
        <v>461.66396</v>
      </c>
      <c r="H31" s="1343"/>
      <c r="I31" s="1638">
        <v>461.66396</v>
      </c>
    </row>
    <row r="32" spans="1:9" ht="15" thickBot="1">
      <c r="A32" s="1126"/>
      <c r="B32" s="1202">
        <v>40</v>
      </c>
      <c r="C32" s="1203" t="s">
        <v>177</v>
      </c>
      <c r="D32" s="1296">
        <v>256</v>
      </c>
      <c r="E32" s="1632">
        <v>256</v>
      </c>
      <c r="F32" s="1308" t="s">
        <v>173</v>
      </c>
      <c r="G32" s="1296" t="s">
        <v>173</v>
      </c>
      <c r="H32" s="1308" t="s">
        <v>173</v>
      </c>
      <c r="I32" s="1309" t="s">
        <v>173</v>
      </c>
    </row>
    <row r="33" spans="1:9" ht="14.25">
      <c r="A33" s="1126"/>
      <c r="B33" s="1175">
        <v>50</v>
      </c>
      <c r="C33" s="1190" t="s">
        <v>178</v>
      </c>
      <c r="D33" s="1288">
        <v>1914.6455300000002</v>
      </c>
      <c r="E33" s="1624">
        <v>1417</v>
      </c>
      <c r="F33" s="1624">
        <v>497.64553</v>
      </c>
      <c r="G33" s="1288">
        <v>3058.5736400000005</v>
      </c>
      <c r="H33" s="1634">
        <v>441</v>
      </c>
      <c r="I33" s="1635">
        <v>2617.5736400000005</v>
      </c>
    </row>
    <row r="34" spans="1:9" ht="14.25">
      <c r="A34" s="1126"/>
      <c r="B34" s="1219">
        <v>53</v>
      </c>
      <c r="C34" s="1220" t="s">
        <v>179</v>
      </c>
      <c r="D34" s="1303">
        <v>149</v>
      </c>
      <c r="E34" s="1639">
        <v>149</v>
      </c>
      <c r="F34" s="1311" t="s">
        <v>173</v>
      </c>
      <c r="G34" s="1303">
        <v>22</v>
      </c>
      <c r="H34" s="1640">
        <v>22</v>
      </c>
      <c r="I34" s="1312" t="s">
        <v>173</v>
      </c>
    </row>
    <row r="35" spans="1:9" ht="14.25">
      <c r="A35" s="1126"/>
      <c r="B35" s="1219">
        <v>55</v>
      </c>
      <c r="C35" s="1220" t="s">
        <v>180</v>
      </c>
      <c r="D35" s="1303">
        <v>1</v>
      </c>
      <c r="E35" s="1639">
        <v>1</v>
      </c>
      <c r="F35" s="1313" t="s">
        <v>173</v>
      </c>
      <c r="G35" s="1303" t="s">
        <v>173</v>
      </c>
      <c r="H35" s="1314" t="s">
        <v>173</v>
      </c>
      <c r="I35" s="1312" t="s">
        <v>173</v>
      </c>
    </row>
    <row r="36" spans="1:9" ht="14.25">
      <c r="A36" s="1126"/>
      <c r="B36" s="1219">
        <v>65</v>
      </c>
      <c r="C36" s="1220" t="s">
        <v>181</v>
      </c>
      <c r="D36" s="1303">
        <v>398</v>
      </c>
      <c r="E36" s="1639">
        <v>398</v>
      </c>
      <c r="F36" s="1316"/>
      <c r="G36" s="1303">
        <v>9</v>
      </c>
      <c r="H36" s="1318">
        <v>9</v>
      </c>
      <c r="I36" s="1319"/>
    </row>
    <row r="37" spans="1:9" ht="14.25">
      <c r="A37" s="1126"/>
      <c r="B37" s="1219">
        <v>70</v>
      </c>
      <c r="C37" s="1220" t="s">
        <v>182</v>
      </c>
      <c r="D37" s="1303">
        <v>1366.64553</v>
      </c>
      <c r="E37" s="1639">
        <v>869</v>
      </c>
      <c r="F37" s="1639">
        <v>497.64553</v>
      </c>
      <c r="G37" s="1303">
        <v>3027.5736400000005</v>
      </c>
      <c r="H37" s="1640">
        <v>410</v>
      </c>
      <c r="I37" s="1641">
        <v>2617.5736400000005</v>
      </c>
    </row>
    <row r="38" spans="1:9" ht="15.75" thickBot="1">
      <c r="A38" s="1134"/>
      <c r="B38" s="1227">
        <v>73</v>
      </c>
      <c r="C38" s="1228" t="s">
        <v>183</v>
      </c>
      <c r="D38" s="1293">
        <v>497.64553</v>
      </c>
      <c r="E38" s="1294"/>
      <c r="F38" s="1293">
        <v>497.64553</v>
      </c>
      <c r="G38" s="1293">
        <v>2617.5736400000005</v>
      </c>
      <c r="H38" s="1307"/>
      <c r="I38" s="1306">
        <v>2617.5736400000005</v>
      </c>
    </row>
    <row r="39" spans="1:9" ht="15">
      <c r="A39" s="1134"/>
      <c r="B39" s="1153"/>
      <c r="C39" s="1131"/>
      <c r="D39" s="1235"/>
      <c r="E39" s="1235"/>
      <c r="F39" s="1235"/>
      <c r="G39" s="1655"/>
      <c r="H39" s="1246"/>
      <c r="I39" s="1246"/>
    </row>
    <row r="40" spans="1:9" ht="15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</row>
    <row r="41" spans="1:9" ht="15.75" thickBot="1">
      <c r="A41" s="1235"/>
      <c r="B41" s="1153"/>
      <c r="C41" s="1131"/>
      <c r="D41" s="1235"/>
      <c r="E41" s="1235"/>
      <c r="F41" s="1235"/>
      <c r="G41" s="1246"/>
      <c r="H41" s="1246"/>
      <c r="I41" s="1246"/>
    </row>
    <row r="42" spans="1:9" ht="14.25">
      <c r="A42" s="1126"/>
      <c r="B42" s="1175">
        <v>45</v>
      </c>
      <c r="C42" s="1190" t="s">
        <v>185</v>
      </c>
      <c r="D42" s="1492">
        <v>-29</v>
      </c>
      <c r="E42" s="1492">
        <v>-29</v>
      </c>
      <c r="F42" s="1324" t="s">
        <v>173</v>
      </c>
      <c r="G42" s="1324" t="s">
        <v>173</v>
      </c>
      <c r="H42" s="1325" t="s">
        <v>173</v>
      </c>
      <c r="I42" s="1326" t="s">
        <v>173</v>
      </c>
    </row>
    <row r="43" spans="1:9" ht="14.25">
      <c r="A43" s="1126"/>
      <c r="B43" s="1219">
        <v>80</v>
      </c>
      <c r="C43" s="1238" t="s">
        <v>188</v>
      </c>
      <c r="D43" s="1327">
        <v>1.3582606873209193</v>
      </c>
      <c r="E43" s="1327">
        <v>1.4537755822159493</v>
      </c>
      <c r="F43" s="1327"/>
      <c r="G43" s="1328">
        <v>0.0016395734585376333</v>
      </c>
      <c r="H43" s="1328">
        <v>0.011337868480725623</v>
      </c>
      <c r="I43" s="1327"/>
    </row>
    <row r="44" spans="1:9" ht="15" thickBot="1">
      <c r="A44" s="1126"/>
      <c r="B44" s="1241">
        <v>90</v>
      </c>
      <c r="C44" s="1242" t="s">
        <v>189</v>
      </c>
      <c r="D44" s="1330">
        <v>22.13728889608812</v>
      </c>
      <c r="E44" s="1330">
        <v>14.076293836559488</v>
      </c>
      <c r="F44" s="1330">
        <v>8.06099505952863</v>
      </c>
      <c r="G44" s="1572">
        <v>49.04144553332794</v>
      </c>
      <c r="H44" s="1645">
        <v>6.641289382036122</v>
      </c>
      <c r="I44" s="1572">
        <v>42.40015615129182</v>
      </c>
    </row>
    <row r="45" spans="1:9" ht="1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</row>
    <row r="46" spans="1:9" ht="15">
      <c r="A46" s="1134"/>
      <c r="B46" s="1147"/>
      <c r="C46" s="1148" t="s">
        <v>89</v>
      </c>
      <c r="D46" s="1574">
        <v>61735</v>
      </c>
      <c r="E46" s="754">
        <v>61735</v>
      </c>
      <c r="F46" s="754">
        <v>61735</v>
      </c>
      <c r="G46" s="754">
        <v>61735</v>
      </c>
      <c r="H46" s="754">
        <v>61735</v>
      </c>
      <c r="I46" s="754">
        <v>61735</v>
      </c>
    </row>
    <row r="47" spans="1:9" ht="1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</row>
    <row r="48" spans="1:9" ht="15">
      <c r="A48" s="1134"/>
      <c r="B48" s="527"/>
      <c r="C48" s="1132"/>
      <c r="D48" s="1132"/>
      <c r="E48" s="1132"/>
      <c r="F48" s="1132"/>
      <c r="G48" s="1331"/>
      <c r="H48" s="1131"/>
      <c r="I48" s="1332"/>
    </row>
    <row r="49" spans="1:9" ht="15">
      <c r="A49" s="1134"/>
      <c r="B49" s="1334"/>
      <c r="C49" s="1148"/>
      <c r="D49" s="1148"/>
      <c r="E49" s="1148"/>
      <c r="F49" s="1148"/>
      <c r="G49" s="1331"/>
      <c r="H49" s="1335"/>
      <c r="I49" s="1336"/>
    </row>
    <row r="50" spans="1:9" ht="15">
      <c r="A50" s="1134"/>
      <c r="C50" s="1148"/>
      <c r="E50" s="1337"/>
      <c r="F50" s="1337"/>
      <c r="G50" s="1250"/>
      <c r="H50" s="1335"/>
      <c r="I50" s="1336"/>
    </row>
    <row r="51" spans="1:9" ht="15">
      <c r="A51" s="1134"/>
      <c r="C51" s="1126"/>
      <c r="D51" s="1134"/>
      <c r="E51" s="1134"/>
      <c r="F51" s="1134"/>
      <c r="G51" s="1134"/>
      <c r="H51" s="1134"/>
      <c r="I51" s="1134"/>
    </row>
  </sheetData>
  <sheetProtection/>
  <mergeCells count="1">
    <mergeCell ref="G8:I8"/>
  </mergeCells>
  <printOptions horizontalCentered="1"/>
  <pageMargins left="0" right="0" top="0" bottom="0.984251968503937" header="0.5118110236220472" footer="0.5118110236220472"/>
  <pageSetup horizontalDpi="600" verticalDpi="600" orientation="portrait" paperSize="9" scale="71"/>
  <headerFooter alignWithMargins="0">
    <oddFooter>&amp;C&amp;"Times New Roman,Normal"&amp;12 67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E4">
      <selection activeCell="A1" sqref="A1"/>
    </sheetView>
  </sheetViews>
  <sheetFormatPr defaultColWidth="11.421875" defaultRowHeight="19.5" customHeight="1"/>
  <cols>
    <col min="1" max="1" width="3.7109375" style="237" customWidth="1"/>
    <col min="2" max="2" width="4.28125" style="393" customWidth="1"/>
    <col min="3" max="3" width="49.8515625" style="237" customWidth="1"/>
    <col min="4" max="4" width="11.00390625" style="237" customWidth="1"/>
    <col min="5" max="5" width="13.00390625" style="237" customWidth="1"/>
    <col min="6" max="6" width="20.00390625" style="237" customWidth="1"/>
    <col min="7" max="7" width="21.7109375" style="237" customWidth="1"/>
    <col min="8" max="8" width="23.8515625" style="237" customWidth="1"/>
    <col min="9" max="16384" width="11.421875" style="237" customWidth="1"/>
  </cols>
  <sheetData>
    <row r="1" spans="1:8" ht="18" customHeight="1">
      <c r="A1" s="509"/>
      <c r="B1" s="510"/>
      <c r="C1" s="509"/>
      <c r="D1" s="509"/>
      <c r="E1" s="509"/>
      <c r="F1" s="509"/>
      <c r="G1" s="509"/>
      <c r="H1" s="504"/>
    </row>
    <row r="2" spans="2:8" s="241" customFormat="1" ht="18" customHeight="1">
      <c r="B2" s="615"/>
      <c r="C2" s="506" t="s">
        <v>218</v>
      </c>
      <c r="D2" s="506"/>
      <c r="E2" s="506"/>
      <c r="F2" s="506"/>
      <c r="G2" s="506"/>
      <c r="H2" s="506"/>
    </row>
    <row r="3" spans="1:8" s="241" customFormat="1" ht="18" customHeight="1">
      <c r="A3" s="511"/>
      <c r="B3" s="504"/>
      <c r="C3" s="504"/>
      <c r="D3" s="512"/>
      <c r="E3" s="512"/>
      <c r="F3" s="512"/>
      <c r="G3" s="491"/>
      <c r="H3" s="504"/>
    </row>
    <row r="4" spans="1:8" s="241" customFormat="1" ht="18" customHeight="1">
      <c r="A4" s="513" t="s">
        <v>73</v>
      </c>
      <c r="B4" s="504"/>
      <c r="C4" s="504"/>
      <c r="D4" s="512"/>
      <c r="E4" s="512"/>
      <c r="F4" s="512"/>
      <c r="G4" s="441"/>
      <c r="H4" s="613" t="s">
        <v>124</v>
      </c>
    </row>
    <row r="5" spans="1:8" s="241" customFormat="1" ht="18" customHeight="1">
      <c r="A5" s="511"/>
      <c r="B5" s="504"/>
      <c r="C5" s="504"/>
      <c r="D5" s="505"/>
      <c r="E5" s="505"/>
      <c r="F5" s="505"/>
      <c r="G5" s="505"/>
      <c r="H5" s="287"/>
    </row>
    <row r="6" spans="1: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</row>
    <row r="7" spans="1:8" ht="18" customHeight="1" thickBot="1">
      <c r="A7" s="514"/>
      <c r="B7" s="507"/>
      <c r="C7" s="515"/>
      <c r="D7" s="513"/>
      <c r="E7" s="513"/>
      <c r="F7" s="513"/>
      <c r="G7" s="513"/>
      <c r="H7" s="513"/>
    </row>
    <row r="8" spans="1:8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</row>
    <row r="9" spans="1:8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</row>
    <row r="10" spans="1:8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</row>
    <row r="11" spans="1:8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</row>
    <row r="12" spans="1:8" s="257" customFormat="1" ht="18" customHeight="1">
      <c r="A12" s="515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524" t="s">
        <v>93</v>
      </c>
      <c r="B13" s="286"/>
      <c r="C13" s="286"/>
      <c r="D13" s="286"/>
      <c r="E13" s="286"/>
      <c r="F13" s="286"/>
      <c r="G13" s="1684"/>
      <c r="H13" s="1684"/>
    </row>
    <row r="14" spans="1:8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4"/>
      <c r="H15" s="566">
        <v>0</v>
      </c>
    </row>
    <row r="16" spans="1:8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64"/>
      <c r="H16" s="479">
        <v>0</v>
      </c>
    </row>
    <row r="17" spans="1:8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74"/>
      <c r="H17" s="479">
        <v>4.947</v>
      </c>
    </row>
    <row r="18" spans="1: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6.77</v>
      </c>
    </row>
    <row r="19" spans="1: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11.717</v>
      </c>
    </row>
    <row r="20" spans="1:8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</row>
    <row r="21" spans="1:8" s="294" customFormat="1" ht="15.75" customHeight="1">
      <c r="A21" s="261" t="s">
        <v>28</v>
      </c>
      <c r="B21" s="261"/>
      <c r="C21" s="261"/>
      <c r="D21" s="261"/>
      <c r="E21" s="261"/>
      <c r="F21" s="261"/>
      <c r="G21" s="261"/>
      <c r="H21" s="261"/>
    </row>
    <row r="22" s="241" customFormat="1" ht="18" customHeight="1"/>
    <row r="23" s="241" customFormat="1" ht="18" customHeight="1" thickBot="1"/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37.2232</v>
      </c>
      <c r="G24" s="963"/>
      <c r="H24" s="816">
        <v>11.717</v>
      </c>
    </row>
    <row r="25" spans="1:8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1025"/>
      <c r="H25" s="984"/>
    </row>
    <row r="26" spans="1:8" s="257" customFormat="1" ht="18" customHeight="1" thickBot="1">
      <c r="A26" s="251"/>
      <c r="B26" s="313"/>
      <c r="C26" s="314" t="s">
        <v>167</v>
      </c>
      <c r="D26" s="537">
        <v>237.1844</v>
      </c>
      <c r="E26" s="537">
        <v>237.1844</v>
      </c>
      <c r="F26" s="968"/>
      <c r="G26" s="983">
        <v>448.6241</v>
      </c>
      <c r="H26" s="985"/>
    </row>
    <row r="27" spans="1:8" s="257" customFormat="1" ht="18" customHeight="1">
      <c r="A27" s="251"/>
      <c r="B27" s="256">
        <v>20</v>
      </c>
      <c r="C27" s="342" t="s">
        <v>168</v>
      </c>
      <c r="D27" s="548">
        <v>120.84</v>
      </c>
      <c r="E27" s="548">
        <v>91.187</v>
      </c>
      <c r="F27" s="548">
        <v>29.653</v>
      </c>
      <c r="G27" s="817">
        <v>94.719</v>
      </c>
      <c r="H27" s="617">
        <v>21.612</v>
      </c>
    </row>
    <row r="28" spans="1:8" s="257" customFormat="1" ht="18" customHeight="1">
      <c r="A28" s="254"/>
      <c r="B28" s="323">
        <v>25</v>
      </c>
      <c r="C28" s="346" t="s">
        <v>169</v>
      </c>
      <c r="D28" s="740">
        <v>77.572</v>
      </c>
      <c r="E28" s="740">
        <v>51.016</v>
      </c>
      <c r="F28" s="740">
        <v>26.556</v>
      </c>
      <c r="G28" s="815">
        <v>91.788</v>
      </c>
      <c r="H28" s="815">
        <v>20.703</v>
      </c>
    </row>
    <row r="29" spans="1:8" s="241" customFormat="1" ht="18" customHeight="1">
      <c r="A29" s="254"/>
      <c r="B29" s="323">
        <v>200</v>
      </c>
      <c r="C29" s="346" t="s">
        <v>170</v>
      </c>
      <c r="D29" s="740">
        <v>29.653</v>
      </c>
      <c r="E29" s="979"/>
      <c r="F29" s="740">
        <v>29.653</v>
      </c>
      <c r="G29" s="545"/>
      <c r="H29" s="804">
        <v>21.612</v>
      </c>
    </row>
    <row r="30" spans="1:8" s="241" customFormat="1" ht="18" customHeight="1" thickBot="1">
      <c r="A30" s="254"/>
      <c r="B30" s="330">
        <v>205</v>
      </c>
      <c r="C30" s="418" t="s">
        <v>171</v>
      </c>
      <c r="D30" s="914">
        <v>26.556</v>
      </c>
      <c r="E30" s="980"/>
      <c r="F30" s="914">
        <v>26.556</v>
      </c>
      <c r="G30" s="741"/>
      <c r="H30" s="935">
        <v>20.703</v>
      </c>
    </row>
    <row r="31" spans="1:8" s="241" customFormat="1" ht="18" customHeight="1" thickBot="1">
      <c r="A31" s="251"/>
      <c r="B31" s="335">
        <v>100</v>
      </c>
      <c r="C31" s="354" t="s">
        <v>172</v>
      </c>
      <c r="D31" s="742">
        <v>1.501</v>
      </c>
      <c r="E31" s="742">
        <v>1.501</v>
      </c>
      <c r="F31" s="866" t="s">
        <v>173</v>
      </c>
      <c r="G31" s="986" t="s">
        <v>173</v>
      </c>
      <c r="H31" s="816"/>
    </row>
    <row r="32" spans="1:8" s="257" customFormat="1" ht="18" customHeight="1" thickBot="1">
      <c r="A32" s="251"/>
      <c r="B32" s="335">
        <v>991</v>
      </c>
      <c r="C32" s="354" t="s">
        <v>174</v>
      </c>
      <c r="D32" s="742">
        <v>359.5254</v>
      </c>
      <c r="E32" s="742">
        <v>329.87239999999997</v>
      </c>
      <c r="F32" s="742">
        <v>66.8762</v>
      </c>
      <c r="G32" s="816">
        <v>543.3431</v>
      </c>
      <c r="H32" s="816">
        <v>33.329</v>
      </c>
    </row>
    <row r="33" spans="1:8" s="257" customFormat="1" ht="18" customHeight="1">
      <c r="A33" s="251"/>
      <c r="B33" s="299">
        <v>30</v>
      </c>
      <c r="C33" s="342" t="s">
        <v>175</v>
      </c>
      <c r="D33" s="548">
        <v>46.273</v>
      </c>
      <c r="E33" s="548">
        <v>40.115</v>
      </c>
      <c r="F33" s="548">
        <v>6.158</v>
      </c>
      <c r="G33" s="817">
        <v>91.152</v>
      </c>
      <c r="H33" s="838">
        <v>3.484</v>
      </c>
    </row>
    <row r="34" spans="1:8" s="257" customFormat="1" ht="18" customHeight="1">
      <c r="A34" s="254"/>
      <c r="B34" s="323">
        <v>35</v>
      </c>
      <c r="C34" s="346" t="s">
        <v>176</v>
      </c>
      <c r="D34" s="740">
        <v>41.409</v>
      </c>
      <c r="E34" s="740">
        <v>36.208</v>
      </c>
      <c r="F34" s="740">
        <v>5.201</v>
      </c>
      <c r="G34" s="815">
        <v>78.446</v>
      </c>
      <c r="H34" s="864">
        <v>2.757</v>
      </c>
    </row>
    <row r="35" spans="1:8" s="241" customFormat="1" ht="18" customHeight="1">
      <c r="A35" s="254"/>
      <c r="B35" s="323">
        <v>300</v>
      </c>
      <c r="C35" s="346" t="s">
        <v>170</v>
      </c>
      <c r="D35" s="740">
        <v>6.158</v>
      </c>
      <c r="E35" s="979"/>
      <c r="F35" s="740">
        <v>6.158</v>
      </c>
      <c r="G35" s="545"/>
      <c r="H35" s="808">
        <v>3.484</v>
      </c>
    </row>
    <row r="36" spans="1:8" s="241" customFormat="1" ht="18" customHeight="1" thickBot="1">
      <c r="A36" s="254"/>
      <c r="B36" s="330">
        <v>305</v>
      </c>
      <c r="C36" s="418" t="s">
        <v>171</v>
      </c>
      <c r="D36" s="914">
        <v>5.201</v>
      </c>
      <c r="E36" s="980"/>
      <c r="F36" s="914">
        <v>5.201</v>
      </c>
      <c r="G36" s="741"/>
      <c r="H36" s="809">
        <v>2.757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742">
        <v>7.24</v>
      </c>
      <c r="E37" s="742">
        <v>7.24</v>
      </c>
      <c r="F37" s="866" t="s">
        <v>173</v>
      </c>
      <c r="G37" s="986" t="s">
        <v>173</v>
      </c>
      <c r="H37" s="866"/>
    </row>
    <row r="38" spans="1:8" s="241" customFormat="1" ht="18" customHeight="1">
      <c r="A38" s="251"/>
      <c r="B38" s="299">
        <v>50</v>
      </c>
      <c r="C38" s="342" t="s">
        <v>178</v>
      </c>
      <c r="D38" s="548">
        <v>306.01239999999996</v>
      </c>
      <c r="E38" s="548">
        <v>282.51739999999995</v>
      </c>
      <c r="F38" s="548">
        <v>60.718199999999996</v>
      </c>
      <c r="G38" s="817">
        <v>452.19110000000006</v>
      </c>
      <c r="H38" s="839">
        <v>29.845</v>
      </c>
    </row>
    <row r="39" spans="1:8" s="241" customFormat="1" ht="18" customHeight="1">
      <c r="A39" s="251"/>
      <c r="B39" s="356">
        <v>53</v>
      </c>
      <c r="C39" s="357" t="s">
        <v>179</v>
      </c>
      <c r="D39" s="912">
        <v>26.05465</v>
      </c>
      <c r="E39" s="912">
        <v>26.05465</v>
      </c>
      <c r="F39" s="972" t="s">
        <v>173</v>
      </c>
      <c r="G39" s="818">
        <v>57.51936</v>
      </c>
      <c r="H39" s="987"/>
    </row>
    <row r="40" spans="1:8" s="241" customFormat="1" ht="18" customHeight="1">
      <c r="A40" s="251"/>
      <c r="B40" s="356">
        <v>55</v>
      </c>
      <c r="C40" s="357" t="s">
        <v>180</v>
      </c>
      <c r="D40" s="912">
        <v>0.65367</v>
      </c>
      <c r="E40" s="912">
        <v>0.65367</v>
      </c>
      <c r="F40" s="972" t="s">
        <v>173</v>
      </c>
      <c r="G40" s="972">
        <v>0.46454999999999996</v>
      </c>
      <c r="H40" s="867"/>
    </row>
    <row r="41" spans="1:8" s="257" customFormat="1" ht="18" customHeight="1">
      <c r="A41" s="251"/>
      <c r="B41" s="356">
        <v>65</v>
      </c>
      <c r="C41" s="357" t="s">
        <v>181</v>
      </c>
      <c r="D41" s="962"/>
      <c r="E41" s="915">
        <v>37.2232</v>
      </c>
      <c r="F41" s="962"/>
      <c r="G41" s="818">
        <v>11.717</v>
      </c>
      <c r="H41" s="867"/>
    </row>
    <row r="42" spans="1:8" s="257" customFormat="1" ht="18" customHeight="1">
      <c r="A42" s="251"/>
      <c r="B42" s="356">
        <v>70</v>
      </c>
      <c r="C42" s="357" t="s">
        <v>182</v>
      </c>
      <c r="D42" s="912">
        <v>279.30408</v>
      </c>
      <c r="E42" s="912">
        <v>218.58587999999997</v>
      </c>
      <c r="F42" s="912">
        <v>60.718199999999996</v>
      </c>
      <c r="G42" s="818">
        <v>382.4901900000001</v>
      </c>
      <c r="H42" s="760">
        <v>29.845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913">
        <v>60.718199999999996</v>
      </c>
      <c r="E43" s="1005"/>
      <c r="F43" s="913">
        <v>60.718199999999996</v>
      </c>
      <c r="G43" s="623"/>
      <c r="H43" s="761">
        <v>29.845</v>
      </c>
    </row>
    <row r="44" spans="1:8" s="257" customFormat="1" ht="18" customHeight="1">
      <c r="A44" s="254"/>
      <c r="B44" s="370"/>
      <c r="C44" s="252"/>
      <c r="D44" s="252"/>
      <c r="E44" s="252"/>
      <c r="F44" s="252"/>
      <c r="G44" s="487"/>
      <c r="H44" s="350"/>
    </row>
    <row r="45" spans="1:8" s="241" customFormat="1" ht="18" customHeight="1">
      <c r="A45" s="251" t="s">
        <v>184</v>
      </c>
      <c r="B45" s="260"/>
      <c r="C45" s="307"/>
      <c r="D45" s="307"/>
      <c r="E45" s="307"/>
      <c r="F45" s="307"/>
      <c r="G45" s="487"/>
      <c r="H45" s="350"/>
    </row>
    <row r="46" spans="1:8" s="241" customFormat="1" ht="18" customHeight="1" thickBot="1">
      <c r="A46" s="349"/>
      <c r="B46" s="370"/>
      <c r="C46" s="252"/>
      <c r="D46" s="252"/>
      <c r="E46" s="252"/>
      <c r="F46" s="252"/>
      <c r="G46" s="487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01">
        <v>5.739000000000001</v>
      </c>
      <c r="E47" s="733">
        <v>5.739000000000001</v>
      </c>
      <c r="F47" s="733" t="s">
        <v>173</v>
      </c>
      <c r="G47" s="683" t="s">
        <v>173</v>
      </c>
      <c r="H47" s="372">
        <v>0</v>
      </c>
    </row>
    <row r="48" spans="1:8" s="257" customFormat="1" ht="18" customHeight="1">
      <c r="A48" s="251"/>
      <c r="B48" s="356">
        <v>80</v>
      </c>
      <c r="C48" s="375" t="s">
        <v>188</v>
      </c>
      <c r="D48" s="502">
        <v>0.775081009789146</v>
      </c>
      <c r="E48" s="734">
        <v>0.83953908679607</v>
      </c>
      <c r="F48" s="737" t="s">
        <v>173</v>
      </c>
      <c r="G48" s="640">
        <v>0.9921117421373395</v>
      </c>
      <c r="H48" s="641">
        <v>0.3925950745518513</v>
      </c>
    </row>
    <row r="49" spans="1:8" s="257" customFormat="1" ht="19.5" customHeight="1" thickBot="1">
      <c r="A49" s="251"/>
      <c r="B49" s="259">
        <v>90</v>
      </c>
      <c r="C49" s="376" t="s">
        <v>189</v>
      </c>
      <c r="D49" s="453">
        <v>4.524242002105774</v>
      </c>
      <c r="E49" s="377">
        <v>3.540712399773224</v>
      </c>
      <c r="F49" s="377">
        <v>0.9835296023325504</v>
      </c>
      <c r="G49" s="618">
        <v>6.195678140438974</v>
      </c>
      <c r="H49" s="378">
        <v>0.4834372722118733</v>
      </c>
    </row>
    <row r="50" spans="1:8" s="257" customFormat="1" ht="18" customHeight="1">
      <c r="A50" s="254"/>
      <c r="B50" s="260"/>
      <c r="C50" s="381" t="s">
        <v>190</v>
      </c>
      <c r="D50" s="252"/>
      <c r="E50" s="252"/>
      <c r="F50" s="252"/>
      <c r="G50" s="349"/>
      <c r="H50" s="350"/>
    </row>
    <row r="51" spans="1:8" s="257" customFormat="1" ht="19.5" customHeight="1">
      <c r="A51" s="254"/>
      <c r="B51" s="260"/>
      <c r="C51" s="261" t="s">
        <v>89</v>
      </c>
      <c r="D51" s="459">
        <v>61735</v>
      </c>
      <c r="E51" s="754">
        <v>61735</v>
      </c>
      <c r="F51" s="754">
        <v>61735</v>
      </c>
      <c r="G51" s="754">
        <v>61735</v>
      </c>
      <c r="H51" s="754">
        <v>61735</v>
      </c>
    </row>
    <row r="52" spans="1:8" ht="19.5" customHeight="1">
      <c r="A52" s="254"/>
      <c r="B52" s="370"/>
      <c r="C52" s="251" t="s">
        <v>195</v>
      </c>
      <c r="G52" s="307"/>
      <c r="H52" s="350"/>
    </row>
    <row r="53" spans="1:8" ht="19.5" customHeight="1">
      <c r="A53" s="254"/>
      <c r="B53" s="257"/>
      <c r="D53" s="253"/>
      <c r="E53" s="253"/>
      <c r="F53" s="253"/>
      <c r="G53" s="382"/>
      <c r="H53" s="252"/>
    </row>
  </sheetData>
  <sheetProtection/>
  <mergeCells count="1">
    <mergeCell ref="G13:H13"/>
  </mergeCells>
  <printOptions/>
  <pageMargins left="0" right="0" top="0.1968503937007874" bottom="0.1968503937007874" header="0.5118110236220472" footer="0.5118110236220472"/>
  <pageSetup horizontalDpi="600" verticalDpi="600" orientation="portrait" paperSize="9" scale="72"/>
  <headerFooter alignWithMargins="0">
    <oddFooter>&amp;C&amp;"Times New Roman,Normal"&amp;11 71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D40">
      <selection activeCell="A1" sqref="A1"/>
    </sheetView>
  </sheetViews>
  <sheetFormatPr defaultColWidth="11.421875" defaultRowHeight="12.75"/>
  <cols>
    <col min="1" max="2" width="4.7109375" style="0" customWidth="1"/>
    <col min="3" max="3" width="50.421875" style="0" customWidth="1"/>
    <col min="4" max="4" width="18.140625" style="0" customWidth="1"/>
    <col min="5" max="5" width="12.421875" style="0" customWidth="1"/>
    <col min="6" max="6" width="24.421875" style="0" customWidth="1"/>
    <col min="7" max="7" width="12.421875" style="0" customWidth="1"/>
    <col min="8" max="8" width="12.7109375" style="0" customWidth="1"/>
  </cols>
  <sheetData>
    <row r="1" spans="1:8" ht="15.75">
      <c r="A1" s="237"/>
      <c r="B1" s="238"/>
      <c r="C1" s="237"/>
      <c r="D1" s="237"/>
      <c r="E1" s="237"/>
      <c r="F1" s="509"/>
      <c r="G1" s="239"/>
      <c r="H1" s="239"/>
    </row>
    <row r="2" spans="1:8" ht="18.75">
      <c r="A2" s="241"/>
      <c r="B2" s="239"/>
      <c r="C2" s="239"/>
      <c r="D2" s="239"/>
      <c r="E2" s="242"/>
      <c r="F2" s="441" t="s">
        <v>137</v>
      </c>
      <c r="G2" s="239"/>
      <c r="H2" s="239"/>
    </row>
    <row r="3" spans="1:8" ht="18.75">
      <c r="A3" s="241"/>
      <c r="B3" s="239"/>
      <c r="C3" s="239"/>
      <c r="D3" s="239"/>
      <c r="E3" s="242"/>
      <c r="F3" s="441"/>
      <c r="G3" s="239"/>
      <c r="H3" s="239"/>
    </row>
    <row r="4" spans="1:7" ht="18.75">
      <c r="A4" s="251" t="s">
        <v>70</v>
      </c>
      <c r="B4" s="504"/>
      <c r="C4" s="239"/>
      <c r="D4" s="239"/>
      <c r="E4" s="242"/>
      <c r="F4" s="441"/>
      <c r="G4" s="458" t="s">
        <v>127</v>
      </c>
    </row>
    <row r="5" spans="1:8" ht="12.75">
      <c r="A5" s="241"/>
      <c r="B5" s="504"/>
      <c r="C5" s="239"/>
      <c r="D5" s="239"/>
      <c r="E5" s="248"/>
      <c r="F5" s="248"/>
      <c r="G5" s="249"/>
      <c r="H5" s="239"/>
    </row>
    <row r="6" spans="1:8" ht="15">
      <c r="A6" s="251"/>
      <c r="B6" s="395" t="s">
        <v>138</v>
      </c>
      <c r="C6" s="239"/>
      <c r="D6" s="239"/>
      <c r="E6" s="252"/>
      <c r="F6" s="251"/>
      <c r="G6" s="253"/>
      <c r="H6" s="253"/>
    </row>
    <row r="7" spans="1:8" ht="15.75" thickBot="1">
      <c r="A7" s="253"/>
      <c r="B7" s="507"/>
      <c r="C7" s="254"/>
      <c r="D7" s="254"/>
      <c r="E7" s="251"/>
      <c r="F7" s="251"/>
      <c r="G7" s="251"/>
      <c r="H7" s="253"/>
    </row>
    <row r="8" spans="1:8" ht="15.75" thickBot="1">
      <c r="A8" s="254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</row>
    <row r="9" spans="1:8" ht="15">
      <c r="A9" s="254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</row>
    <row r="10" spans="1:8" ht="15">
      <c r="A10" s="254"/>
      <c r="B10" s="517" t="s">
        <v>147</v>
      </c>
      <c r="C10" s="518"/>
      <c r="D10" s="518"/>
      <c r="E10" s="521"/>
      <c r="F10" s="521"/>
      <c r="G10" s="520" t="s">
        <v>148</v>
      </c>
      <c r="H10" s="559"/>
    </row>
    <row r="11" spans="1:8" ht="15.75" thickBot="1">
      <c r="A11" s="254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</row>
    <row r="12" spans="1:8" ht="15">
      <c r="A12" s="254"/>
      <c r="B12" s="286"/>
      <c r="C12" s="286"/>
      <c r="D12" s="286"/>
      <c r="E12" s="286"/>
      <c r="F12" s="286"/>
      <c r="G12" s="286"/>
      <c r="H12" s="286"/>
    </row>
    <row r="13" spans="1:8" ht="14.25">
      <c r="A13" s="261" t="s">
        <v>93</v>
      </c>
      <c r="B13" s="286"/>
      <c r="C13" s="286"/>
      <c r="D13" s="508"/>
      <c r="E13" s="508"/>
      <c r="F13" s="508"/>
      <c r="G13" s="508"/>
      <c r="H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286"/>
    </row>
    <row r="15" spans="1:8" ht="15">
      <c r="A15" s="239"/>
      <c r="B15" s="722" t="s">
        <v>151</v>
      </c>
      <c r="C15" s="529" t="s">
        <v>152</v>
      </c>
      <c r="D15" s="266"/>
      <c r="E15" s="264"/>
      <c r="F15" s="528">
        <v>2</v>
      </c>
      <c r="G15" s="281"/>
      <c r="H15" s="266"/>
    </row>
    <row r="16" spans="1:8" ht="15">
      <c r="A16" s="239"/>
      <c r="B16" s="723" t="s">
        <v>153</v>
      </c>
      <c r="C16" s="561" t="s">
        <v>154</v>
      </c>
      <c r="D16" s="266"/>
      <c r="E16" s="264"/>
      <c r="F16" s="280">
        <v>203</v>
      </c>
      <c r="G16" s="281"/>
      <c r="H16" s="264"/>
    </row>
    <row r="17" spans="1:8" ht="15">
      <c r="A17" s="239"/>
      <c r="B17" s="723" t="s">
        <v>155</v>
      </c>
      <c r="C17" s="561" t="s">
        <v>156</v>
      </c>
      <c r="D17" s="266"/>
      <c r="E17" s="274"/>
      <c r="F17" s="280">
        <v>28</v>
      </c>
      <c r="G17" s="281"/>
      <c r="H17" s="274"/>
    </row>
    <row r="18" spans="1:8" ht="15">
      <c r="A18" s="268"/>
      <c r="B18" s="277" t="s">
        <v>157</v>
      </c>
      <c r="C18" s="278" t="s">
        <v>158</v>
      </c>
      <c r="D18" s="457"/>
      <c r="E18" s="279"/>
      <c r="F18" s="280">
        <v>7</v>
      </c>
      <c r="G18" s="281"/>
      <c r="H18" s="279"/>
    </row>
    <row r="19" spans="1:8" ht="15">
      <c r="A19" s="268"/>
      <c r="B19" s="277" t="s">
        <v>159</v>
      </c>
      <c r="C19" s="278" t="s">
        <v>160</v>
      </c>
      <c r="D19" s="457"/>
      <c r="E19" s="279"/>
      <c r="F19" s="280">
        <v>9</v>
      </c>
      <c r="G19" s="281"/>
      <c r="H19" s="279"/>
    </row>
    <row r="20" spans="1:8" ht="15" thickBot="1">
      <c r="A20" s="282"/>
      <c r="B20" s="562"/>
      <c r="C20" s="284" t="s">
        <v>161</v>
      </c>
      <c r="D20" s="287"/>
      <c r="E20" s="282"/>
      <c r="F20" s="285">
        <v>249</v>
      </c>
      <c r="G20" s="281"/>
      <c r="H20" s="282"/>
    </row>
    <row r="21" spans="1:8" ht="15" thickBot="1">
      <c r="A21" s="251"/>
      <c r="B21" s="288" t="s">
        <v>162</v>
      </c>
      <c r="C21" s="563" t="s">
        <v>163</v>
      </c>
      <c r="D21" s="287"/>
      <c r="E21" s="282"/>
      <c r="F21" s="564">
        <v>225</v>
      </c>
      <c r="G21" s="282"/>
      <c r="H21" s="282"/>
    </row>
    <row r="22" spans="1:8" ht="14.25">
      <c r="A22" s="261" t="s">
        <v>164</v>
      </c>
      <c r="B22" s="524"/>
      <c r="C22" s="524"/>
      <c r="D22" s="524"/>
      <c r="E22" s="524"/>
      <c r="F22" s="524"/>
      <c r="G22" s="524"/>
      <c r="H22" s="524"/>
    </row>
    <row r="23" spans="1:8" ht="15" thickBot="1">
      <c r="A23" s="261"/>
      <c r="B23" s="261"/>
      <c r="C23" s="261"/>
      <c r="D23" s="261"/>
      <c r="E23" s="261"/>
      <c r="F23" s="261"/>
      <c r="G23" s="261"/>
      <c r="H23" s="261"/>
    </row>
    <row r="24" spans="1:8" ht="15" thickBot="1">
      <c r="A24" s="251"/>
      <c r="B24" s="299">
        <v>12</v>
      </c>
      <c r="C24" s="300" t="s">
        <v>165</v>
      </c>
      <c r="D24" s="468"/>
      <c r="E24" s="301"/>
      <c r="F24" s="302">
        <v>249</v>
      </c>
      <c r="G24" s="468"/>
      <c r="H24" s="469"/>
    </row>
    <row r="25" spans="1:8" ht="14.25">
      <c r="A25" s="251"/>
      <c r="B25" s="256">
        <v>15</v>
      </c>
      <c r="C25" s="308" t="s">
        <v>166</v>
      </c>
      <c r="D25" s="467"/>
      <c r="E25" s="309"/>
      <c r="F25" s="310"/>
      <c r="G25" s="308"/>
      <c r="H25" s="311"/>
    </row>
    <row r="26" spans="1:8" ht="15" thickBot="1">
      <c r="A26" s="251"/>
      <c r="B26" s="313"/>
      <c r="C26" s="314" t="s">
        <v>167</v>
      </c>
      <c r="D26" s="537">
        <v>471.3647688568288</v>
      </c>
      <c r="E26" s="315">
        <v>846</v>
      </c>
      <c r="F26" s="316"/>
      <c r="G26" s="862">
        <v>1777</v>
      </c>
      <c r="H26" s="868">
        <v>5</v>
      </c>
    </row>
    <row r="27" spans="1:8" ht="14.25">
      <c r="A27" s="251"/>
      <c r="B27" s="256">
        <v>20</v>
      </c>
      <c r="C27" s="342" t="s">
        <v>168</v>
      </c>
      <c r="D27" s="538">
        <v>42.389199999999995</v>
      </c>
      <c r="E27" s="320">
        <v>434</v>
      </c>
      <c r="F27" s="308">
        <v>867</v>
      </c>
      <c r="G27" s="817">
        <v>315.2859715</v>
      </c>
      <c r="H27" s="869">
        <v>3412.6295792</v>
      </c>
    </row>
    <row r="28" spans="1:8" ht="15">
      <c r="A28" s="254"/>
      <c r="B28" s="323">
        <v>25</v>
      </c>
      <c r="C28" s="346" t="s">
        <v>169</v>
      </c>
      <c r="D28" s="539">
        <v>42.376000000000005</v>
      </c>
      <c r="E28" s="325">
        <v>251</v>
      </c>
      <c r="F28" s="326">
        <v>781</v>
      </c>
      <c r="G28" s="815">
        <v>225.77111589999998</v>
      </c>
      <c r="H28" s="870">
        <v>2604.1335857</v>
      </c>
    </row>
    <row r="29" spans="1:8" ht="15">
      <c r="A29" s="254"/>
      <c r="B29" s="323">
        <v>200</v>
      </c>
      <c r="C29" s="346" t="s">
        <v>170</v>
      </c>
      <c r="D29" s="540"/>
      <c r="E29" s="328"/>
      <c r="F29" s="329">
        <v>867</v>
      </c>
      <c r="G29" s="815">
        <v>169.28597150000002</v>
      </c>
      <c r="H29" s="870">
        <v>2916.6295792</v>
      </c>
    </row>
    <row r="30" spans="1:8" ht="15.75" thickBot="1">
      <c r="A30" s="254"/>
      <c r="B30" s="330">
        <v>205</v>
      </c>
      <c r="C30" s="418" t="s">
        <v>171</v>
      </c>
      <c r="D30" s="541"/>
      <c r="E30" s="332"/>
      <c r="F30" s="333">
        <v>781</v>
      </c>
      <c r="G30" s="863">
        <v>131.77111589999998</v>
      </c>
      <c r="H30" s="871">
        <v>2206.1335857</v>
      </c>
    </row>
    <row r="31" spans="1:8" ht="15" thickBot="1">
      <c r="A31" s="251"/>
      <c r="B31" s="335">
        <v>100</v>
      </c>
      <c r="C31" s="354" t="s">
        <v>172</v>
      </c>
      <c r="D31" s="542">
        <v>0</v>
      </c>
      <c r="E31" s="337" t="s">
        <v>173</v>
      </c>
      <c r="F31" s="302">
        <v>56</v>
      </c>
      <c r="G31" s="816">
        <v>346</v>
      </c>
      <c r="H31" s="872" t="s">
        <v>173</v>
      </c>
    </row>
    <row r="32" spans="1:8" ht="15" thickBot="1">
      <c r="A32" s="251"/>
      <c r="B32" s="335">
        <v>991</v>
      </c>
      <c r="C32" s="354" t="s">
        <v>174</v>
      </c>
      <c r="D32" s="542">
        <v>513.7539688568288</v>
      </c>
      <c r="E32" s="340">
        <v>1280</v>
      </c>
      <c r="F32" s="302">
        <v>1172</v>
      </c>
      <c r="G32" s="816">
        <v>2438.2859715</v>
      </c>
      <c r="H32" s="873">
        <v>3417.6295792</v>
      </c>
    </row>
    <row r="33" spans="1:8" ht="14.25">
      <c r="A33" s="251"/>
      <c r="B33" s="299">
        <v>30</v>
      </c>
      <c r="C33" s="342" t="s">
        <v>175</v>
      </c>
      <c r="D33" s="543">
        <v>198.2665</v>
      </c>
      <c r="E33" s="320">
        <v>95</v>
      </c>
      <c r="F33" s="343">
        <v>57</v>
      </c>
      <c r="G33" s="839">
        <v>794.3888313</v>
      </c>
      <c r="H33" s="874">
        <v>260.5989424</v>
      </c>
    </row>
    <row r="34" spans="1:8" ht="15">
      <c r="A34" s="254"/>
      <c r="B34" s="323">
        <v>35</v>
      </c>
      <c r="C34" s="346" t="s">
        <v>176</v>
      </c>
      <c r="D34" s="544">
        <v>184.4875</v>
      </c>
      <c r="E34" s="325">
        <v>76</v>
      </c>
      <c r="F34" s="347">
        <v>47</v>
      </c>
      <c r="G34" s="864">
        <v>674.1042919</v>
      </c>
      <c r="H34" s="875">
        <v>224.1475466</v>
      </c>
    </row>
    <row r="35" spans="1:8" ht="15">
      <c r="A35" s="254"/>
      <c r="B35" s="323">
        <v>300</v>
      </c>
      <c r="C35" s="324" t="s">
        <v>170</v>
      </c>
      <c r="D35" s="545"/>
      <c r="E35" s="328"/>
      <c r="F35" s="351">
        <v>57</v>
      </c>
      <c r="G35" s="864">
        <v>55.38883130000001</v>
      </c>
      <c r="H35" s="875">
        <v>227.5989424</v>
      </c>
    </row>
    <row r="36" spans="1:8" ht="15.75" thickBot="1">
      <c r="A36" s="254"/>
      <c r="B36" s="330">
        <v>305</v>
      </c>
      <c r="C36" s="331" t="s">
        <v>207</v>
      </c>
      <c r="D36" s="546"/>
      <c r="E36" s="332"/>
      <c r="F36" s="352">
        <v>47</v>
      </c>
      <c r="G36" s="865">
        <v>50.1042919</v>
      </c>
      <c r="H36" s="876">
        <v>197.1475466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337" t="s">
        <v>173</v>
      </c>
      <c r="F37" s="355">
        <v>52</v>
      </c>
      <c r="G37" s="866">
        <v>256</v>
      </c>
      <c r="H37" s="872" t="s">
        <v>173</v>
      </c>
    </row>
    <row r="38" spans="1:8" ht="14.25">
      <c r="A38" s="251"/>
      <c r="B38" s="299">
        <v>50</v>
      </c>
      <c r="C38" s="342" t="s">
        <v>178</v>
      </c>
      <c r="D38" s="548">
        <v>315.4874688568288</v>
      </c>
      <c r="E38" s="344">
        <v>1185</v>
      </c>
      <c r="F38" s="344">
        <v>1063</v>
      </c>
      <c r="G38" s="839">
        <v>1387.8971402</v>
      </c>
      <c r="H38" s="874">
        <v>3157.0306368</v>
      </c>
    </row>
    <row r="39" spans="1:8" ht="14.25">
      <c r="A39" s="251"/>
      <c r="B39" s="356">
        <v>53</v>
      </c>
      <c r="C39" s="357" t="s">
        <v>179</v>
      </c>
      <c r="D39" s="549">
        <v>24.67785462428571</v>
      </c>
      <c r="E39" s="358">
        <v>95</v>
      </c>
      <c r="F39" s="359"/>
      <c r="G39" s="760">
        <v>112</v>
      </c>
      <c r="H39" s="877">
        <v>23</v>
      </c>
    </row>
    <row r="40" spans="1:8" ht="14.25">
      <c r="A40" s="251"/>
      <c r="B40" s="356">
        <v>55</v>
      </c>
      <c r="C40" s="357" t="s">
        <v>180</v>
      </c>
      <c r="D40" s="549">
        <v>3.687495518571428</v>
      </c>
      <c r="E40" s="465">
        <v>0</v>
      </c>
      <c r="F40" s="363"/>
      <c r="G40" s="760">
        <v>3</v>
      </c>
      <c r="H40" s="877" t="s">
        <v>173</v>
      </c>
    </row>
    <row r="41" spans="1:8" ht="14.25">
      <c r="A41" s="251"/>
      <c r="B41" s="356">
        <v>65</v>
      </c>
      <c r="C41" s="357" t="s">
        <v>181</v>
      </c>
      <c r="D41" s="549"/>
      <c r="E41" s="358">
        <v>249</v>
      </c>
      <c r="F41" s="363"/>
      <c r="G41" s="867"/>
      <c r="H41" s="878"/>
    </row>
    <row r="42" spans="1:8" ht="14.25">
      <c r="A42" s="251"/>
      <c r="B42" s="356">
        <v>70</v>
      </c>
      <c r="C42" s="357" t="s">
        <v>182</v>
      </c>
      <c r="D42" s="549">
        <v>287.12211871397164</v>
      </c>
      <c r="E42" s="358">
        <v>841</v>
      </c>
      <c r="F42" s="360">
        <v>1063</v>
      </c>
      <c r="G42" s="760">
        <v>1272.8971402</v>
      </c>
      <c r="H42" s="877">
        <v>3134.0306368</v>
      </c>
    </row>
    <row r="43" spans="1:8" ht="15.75" thickBot="1">
      <c r="A43" s="254"/>
      <c r="B43" s="365">
        <v>73</v>
      </c>
      <c r="C43" s="366" t="s">
        <v>183</v>
      </c>
      <c r="D43" s="550">
        <v>101.78897981185702</v>
      </c>
      <c r="E43" s="367"/>
      <c r="F43" s="368">
        <v>1063</v>
      </c>
      <c r="G43" s="840">
        <v>515.8971402</v>
      </c>
      <c r="H43" s="879">
        <v>2698.0306368</v>
      </c>
    </row>
    <row r="44" spans="1:8" ht="15">
      <c r="A44" s="254"/>
      <c r="B44" s="264"/>
      <c r="C44" s="252"/>
      <c r="D44" s="252"/>
      <c r="E44" s="349"/>
      <c r="F44" s="350"/>
      <c r="G44" s="350"/>
      <c r="H44" s="350"/>
    </row>
    <row r="45" spans="1:8" ht="15">
      <c r="A45" s="251" t="s">
        <v>184</v>
      </c>
      <c r="B45" s="286"/>
      <c r="C45" s="307"/>
      <c r="D45" s="307"/>
      <c r="E45" s="349"/>
      <c r="F45" s="350"/>
      <c r="G45" s="350"/>
      <c r="H45" s="350"/>
    </row>
    <row r="46" spans="1:8" ht="15.75" thickBot="1">
      <c r="A46" s="349"/>
      <c r="B46" s="264"/>
      <c r="C46" s="252"/>
      <c r="D46" s="252"/>
      <c r="E46" s="349"/>
      <c r="F46" s="350"/>
      <c r="G46" s="350"/>
      <c r="H46" s="350"/>
    </row>
    <row r="47" spans="1:8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2">
        <v>-4</v>
      </c>
      <c r="G47" s="373">
        <v>-90</v>
      </c>
      <c r="H47" s="374" t="s">
        <v>173</v>
      </c>
    </row>
    <row r="48" spans="1:8" ht="14.25">
      <c r="A48" s="251"/>
      <c r="B48" s="356">
        <v>80</v>
      </c>
      <c r="C48" s="375" t="s">
        <v>188</v>
      </c>
      <c r="D48" s="493">
        <v>1.494083966519566</v>
      </c>
      <c r="E48" s="460">
        <v>0.7139240506329114</v>
      </c>
      <c r="F48" s="461">
        <v>0.23424270931326435</v>
      </c>
      <c r="G48" s="461">
        <v>1.2803542485460624</v>
      </c>
      <c r="H48" s="462">
        <v>0.0015837667020767506</v>
      </c>
    </row>
    <row r="49" spans="1:8" ht="15" thickBot="1">
      <c r="A49" s="251"/>
      <c r="B49" s="259">
        <v>90</v>
      </c>
      <c r="C49" s="376" t="s">
        <v>189</v>
      </c>
      <c r="D49" s="488">
        <v>4.621312066859353</v>
      </c>
      <c r="E49" s="377">
        <v>13.53613391276356</v>
      </c>
      <c r="F49" s="378">
        <v>17.109286978915176</v>
      </c>
      <c r="G49" s="379">
        <v>20.487641078384033</v>
      </c>
      <c r="H49" s="380">
        <v>50.44311342024787</v>
      </c>
    </row>
    <row r="50" spans="1:8" ht="15.75">
      <c r="A50" s="254"/>
      <c r="B50" s="286"/>
      <c r="C50" s="381" t="s">
        <v>190</v>
      </c>
      <c r="D50" s="252"/>
      <c r="E50" s="349"/>
      <c r="F50" s="350"/>
      <c r="G50" s="350"/>
      <c r="H50" s="350"/>
    </row>
    <row r="51" spans="1:8" ht="15">
      <c r="A51" s="254"/>
      <c r="B51" s="286"/>
      <c r="C51" s="261" t="s">
        <v>90</v>
      </c>
      <c r="D51" s="459">
        <v>62130</v>
      </c>
      <c r="E51" s="754">
        <v>62130</v>
      </c>
      <c r="F51" s="754">
        <v>62130</v>
      </c>
      <c r="G51" s="754">
        <v>62130</v>
      </c>
      <c r="H51" s="754">
        <v>62130</v>
      </c>
    </row>
    <row r="52" spans="1:8" ht="15">
      <c r="A52" s="254"/>
      <c r="B52" s="264"/>
      <c r="C52" s="251" t="s">
        <v>195</v>
      </c>
      <c r="D52" s="252"/>
      <c r="E52" s="349"/>
      <c r="F52" s="307"/>
      <c r="G52" s="350"/>
      <c r="H52" s="350"/>
    </row>
    <row r="53" spans="1:8" ht="15">
      <c r="A53" s="254"/>
      <c r="C53" s="253"/>
      <c r="D53" s="253"/>
      <c r="E53" s="253"/>
      <c r="F53" s="382"/>
      <c r="G53" s="252"/>
      <c r="H53" s="383"/>
    </row>
    <row r="54" spans="1:8" ht="15.75">
      <c r="A54" s="254"/>
      <c r="C54" s="237"/>
      <c r="F54" s="390"/>
      <c r="G54" s="385"/>
      <c r="H54" s="386"/>
    </row>
    <row r="55" spans="1:8" ht="15.75">
      <c r="A55" s="254"/>
      <c r="C55" s="237"/>
      <c r="D55" s="237"/>
      <c r="E55" s="254"/>
      <c r="F55" s="254"/>
      <c r="G55" s="254"/>
      <c r="H55" s="254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/>
  <headerFooter alignWithMargins="0">
    <oddFooter>&amp;C&amp;"Times New Roman,Normal"&amp;12 68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C26">
      <selection activeCell="C14" sqref="A1:IV16384"/>
    </sheetView>
  </sheetViews>
  <sheetFormatPr defaultColWidth="11.421875" defaultRowHeight="12.75"/>
  <cols>
    <col min="1" max="1" width="4.140625" style="0" customWidth="1"/>
    <col min="2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2.42187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196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7.25">
      <c r="A4" s="1126" t="s">
        <v>246</v>
      </c>
      <c r="B4" s="1117"/>
      <c r="D4" s="1117"/>
      <c r="E4" s="1117"/>
      <c r="F4" s="1117"/>
      <c r="G4" s="1117"/>
      <c r="H4" s="1126" t="s">
        <v>127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</row>
    <row r="15" spans="1:9" ht="14.25">
      <c r="A15" s="1166"/>
      <c r="B15" s="1147"/>
      <c r="C15" s="1166"/>
      <c r="D15" s="1166"/>
      <c r="E15" s="1166"/>
      <c r="F15" s="1274"/>
      <c r="G15" s="1152"/>
      <c r="H15" s="1166"/>
      <c r="I15" s="1166"/>
    </row>
    <row r="16" spans="1:9" ht="14.25">
      <c r="A16" s="1251"/>
      <c r="B16" s="1147"/>
      <c r="C16" s="1166"/>
      <c r="D16" s="1166"/>
      <c r="E16" s="1166"/>
      <c r="F16" s="1166"/>
      <c r="G16" s="1152"/>
      <c r="H16" s="1166"/>
      <c r="I16" s="1166"/>
    </row>
    <row r="17" spans="1:9" ht="14.25">
      <c r="A17" s="1270"/>
      <c r="B17" s="1174"/>
      <c r="C17" s="1174"/>
      <c r="D17" s="1174"/>
      <c r="E17" s="1174"/>
      <c r="F17" s="1174"/>
      <c r="G17" s="1232"/>
      <c r="H17" s="1270"/>
      <c r="I17" s="1174"/>
    </row>
    <row r="18" spans="1:9" ht="15" thickBot="1">
      <c r="A18" s="1148"/>
      <c r="B18" s="1148"/>
      <c r="C18" s="1148"/>
      <c r="D18" s="1148"/>
      <c r="E18" s="1148"/>
      <c r="F18" s="1148"/>
      <c r="G18" s="1148"/>
      <c r="H18" s="1123"/>
      <c r="I18" s="1148"/>
    </row>
    <row r="19" spans="1:9" ht="15" thickBot="1">
      <c r="A19" s="1148"/>
      <c r="B19" s="1175">
        <v>12</v>
      </c>
      <c r="C19" s="1275" t="s">
        <v>205</v>
      </c>
      <c r="D19" s="1288">
        <v>402</v>
      </c>
      <c r="E19" s="1276"/>
      <c r="F19" s="1621">
        <v>402</v>
      </c>
      <c r="G19" s="1288">
        <v>9</v>
      </c>
      <c r="H19" s="1278"/>
      <c r="I19" s="1622">
        <v>9</v>
      </c>
    </row>
    <row r="20" spans="1:9" ht="14.25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</row>
    <row r="21" spans="1:9" ht="15" thickBot="1">
      <c r="A21" s="1126"/>
      <c r="B21" s="1185"/>
      <c r="C21" s="1186" t="s">
        <v>167</v>
      </c>
      <c r="D21" s="1284">
        <v>1777</v>
      </c>
      <c r="E21" s="1623">
        <v>1777</v>
      </c>
      <c r="F21" s="1285"/>
      <c r="G21" s="1284">
        <v>5</v>
      </c>
      <c r="H21" s="1623">
        <v>5</v>
      </c>
      <c r="I21" s="1286"/>
    </row>
    <row r="22" spans="1:10" ht="15" thickBot="1">
      <c r="A22" s="1126"/>
      <c r="B22" s="1180">
        <v>20</v>
      </c>
      <c r="C22" s="1287" t="s">
        <v>168</v>
      </c>
      <c r="D22" s="1288">
        <v>315.2859715</v>
      </c>
      <c r="E22" s="1624">
        <v>146</v>
      </c>
      <c r="F22" s="1280">
        <v>169.28597150000002</v>
      </c>
      <c r="G22" s="1288">
        <v>3412.6295792</v>
      </c>
      <c r="H22" s="1624">
        <v>496</v>
      </c>
      <c r="I22" s="1625">
        <v>2916.6295792</v>
      </c>
      <c r="J22" s="766"/>
    </row>
    <row r="23" spans="1:9" ht="15.75" thickBot="1">
      <c r="A23" s="1134"/>
      <c r="B23" s="1192">
        <v>25</v>
      </c>
      <c r="C23" s="1213" t="s">
        <v>169</v>
      </c>
      <c r="D23" s="1338">
        <v>225.77111589999998</v>
      </c>
      <c r="E23" s="1627">
        <v>94</v>
      </c>
      <c r="F23" s="1627">
        <v>131.77111589999998</v>
      </c>
      <c r="G23" s="1338">
        <v>2604.1335857</v>
      </c>
      <c r="H23" s="1627">
        <v>398</v>
      </c>
      <c r="I23" s="1628">
        <v>2206.1335857</v>
      </c>
    </row>
    <row r="24" spans="1:9" ht="15.75" thickBot="1">
      <c r="A24" s="1134"/>
      <c r="B24" s="1192">
        <v>200</v>
      </c>
      <c r="C24" s="1213" t="s">
        <v>170</v>
      </c>
      <c r="D24" s="1338">
        <v>169.28597150000002</v>
      </c>
      <c r="E24" s="1292"/>
      <c r="F24" s="1629">
        <v>169.28597150000002</v>
      </c>
      <c r="G24" s="1338">
        <v>2916.6295792</v>
      </c>
      <c r="H24" s="1292"/>
      <c r="I24" s="1630">
        <v>2916.6295792</v>
      </c>
    </row>
    <row r="25" spans="1:9" ht="15.75" thickBot="1">
      <c r="A25" s="1134"/>
      <c r="B25" s="1198">
        <v>205</v>
      </c>
      <c r="C25" s="1214" t="s">
        <v>171</v>
      </c>
      <c r="D25" s="1338">
        <v>131.77111589999998</v>
      </c>
      <c r="E25" s="1340"/>
      <c r="F25" s="1629">
        <v>131.77111589999998</v>
      </c>
      <c r="G25" s="1338">
        <v>2206.1335857</v>
      </c>
      <c r="H25" s="1340"/>
      <c r="I25" s="1630">
        <v>2206.1335857</v>
      </c>
    </row>
    <row r="26" spans="1:9" ht="15" thickBot="1">
      <c r="A26" s="1126"/>
      <c r="B26" s="1202">
        <v>100</v>
      </c>
      <c r="C26" s="1295" t="s">
        <v>172</v>
      </c>
      <c r="D26" s="1296">
        <v>346</v>
      </c>
      <c r="E26" s="1632">
        <v>346</v>
      </c>
      <c r="F26" s="1308" t="s">
        <v>173</v>
      </c>
      <c r="G26" s="1296" t="s">
        <v>173</v>
      </c>
      <c r="H26" s="1308" t="s">
        <v>173</v>
      </c>
      <c r="I26" s="1309" t="s">
        <v>173</v>
      </c>
    </row>
    <row r="27" spans="1:9" ht="15" thickBot="1">
      <c r="A27" s="1126"/>
      <c r="B27" s="1202">
        <v>991</v>
      </c>
      <c r="C27" s="1295" t="s">
        <v>174</v>
      </c>
      <c r="D27" s="1296">
        <v>2840.2859715</v>
      </c>
      <c r="E27" s="1632">
        <v>2269</v>
      </c>
      <c r="F27" s="1632">
        <v>571.2859715</v>
      </c>
      <c r="G27" s="1296">
        <v>3426.6295792</v>
      </c>
      <c r="H27" s="1632">
        <v>501</v>
      </c>
      <c r="I27" s="1633">
        <v>2925.6295792</v>
      </c>
    </row>
    <row r="28" spans="1:9" ht="15" thickBot="1">
      <c r="A28" s="1126"/>
      <c r="B28" s="1175">
        <v>30</v>
      </c>
      <c r="C28" s="1190" t="s">
        <v>175</v>
      </c>
      <c r="D28" s="1288">
        <v>794.3888313</v>
      </c>
      <c r="E28" s="1624">
        <v>739</v>
      </c>
      <c r="F28" s="1280">
        <v>55.38883130000001</v>
      </c>
      <c r="G28" s="1288">
        <v>260.5989424</v>
      </c>
      <c r="H28" s="1634">
        <v>33</v>
      </c>
      <c r="I28" s="1635">
        <v>227.5989424</v>
      </c>
    </row>
    <row r="29" spans="1:9" ht="15.75" thickBot="1">
      <c r="A29" s="1134"/>
      <c r="B29" s="1192">
        <v>35</v>
      </c>
      <c r="C29" s="1193" t="s">
        <v>176</v>
      </c>
      <c r="D29" s="1338">
        <v>674.1042919</v>
      </c>
      <c r="E29" s="1627">
        <v>624</v>
      </c>
      <c r="F29" s="1627">
        <v>50.1042919</v>
      </c>
      <c r="G29" s="1338">
        <v>224.1475466</v>
      </c>
      <c r="H29" s="1636">
        <v>27</v>
      </c>
      <c r="I29" s="1637">
        <v>197.1475466</v>
      </c>
    </row>
    <row r="30" spans="1:9" ht="15">
      <c r="A30" s="1134"/>
      <c r="B30" s="1192">
        <v>300</v>
      </c>
      <c r="C30" s="1213" t="s">
        <v>170</v>
      </c>
      <c r="D30" s="1342">
        <v>55.38883130000001</v>
      </c>
      <c r="E30" s="1292"/>
      <c r="F30" s="1629">
        <v>55.38883130000001</v>
      </c>
      <c r="G30" s="1342">
        <v>227.5989424</v>
      </c>
      <c r="H30" s="1305"/>
      <c r="I30" s="1638">
        <v>227.5989424</v>
      </c>
    </row>
    <row r="31" spans="1:9" ht="15.75" thickBot="1">
      <c r="A31" s="1134"/>
      <c r="B31" s="1198">
        <v>305</v>
      </c>
      <c r="C31" s="1214" t="s">
        <v>171</v>
      </c>
      <c r="D31" s="1290">
        <v>50.1042919</v>
      </c>
      <c r="E31" s="1340"/>
      <c r="F31" s="1629">
        <v>50.1042919</v>
      </c>
      <c r="G31" s="1290">
        <v>197.1475466</v>
      </c>
      <c r="H31" s="1343"/>
      <c r="I31" s="1638">
        <v>197.1475466</v>
      </c>
    </row>
    <row r="32" spans="1:9" ht="15" thickBot="1">
      <c r="A32" s="1126"/>
      <c r="B32" s="1202">
        <v>40</v>
      </c>
      <c r="C32" s="1203" t="s">
        <v>177</v>
      </c>
      <c r="D32" s="1296">
        <v>256</v>
      </c>
      <c r="E32" s="1632">
        <v>256</v>
      </c>
      <c r="F32" s="1308" t="s">
        <v>173</v>
      </c>
      <c r="G32" s="1296" t="s">
        <v>173</v>
      </c>
      <c r="H32" s="1308" t="s">
        <v>173</v>
      </c>
      <c r="I32" s="1309" t="s">
        <v>173</v>
      </c>
    </row>
    <row r="33" spans="1:10" ht="14.25">
      <c r="A33" s="1126"/>
      <c r="B33" s="1175">
        <v>50</v>
      </c>
      <c r="C33" s="1190" t="s">
        <v>178</v>
      </c>
      <c r="D33" s="1288">
        <v>1789.8971402</v>
      </c>
      <c r="E33" s="1624">
        <v>1274</v>
      </c>
      <c r="F33" s="1624">
        <v>515.8971402</v>
      </c>
      <c r="G33" s="1288">
        <v>3166.0306368</v>
      </c>
      <c r="H33" s="1634">
        <v>468</v>
      </c>
      <c r="I33" s="1635">
        <v>2698.0306368</v>
      </c>
      <c r="J33" s="766"/>
    </row>
    <row r="34" spans="1:9" ht="14.25">
      <c r="A34" s="1126"/>
      <c r="B34" s="1219">
        <v>53</v>
      </c>
      <c r="C34" s="1220" t="s">
        <v>179</v>
      </c>
      <c r="D34" s="1303">
        <v>112</v>
      </c>
      <c r="E34" s="1639">
        <v>112</v>
      </c>
      <c r="F34" s="1311" t="s">
        <v>173</v>
      </c>
      <c r="G34" s="1303">
        <v>23</v>
      </c>
      <c r="H34" s="1640">
        <v>23</v>
      </c>
      <c r="I34" s="1312" t="s">
        <v>173</v>
      </c>
    </row>
    <row r="35" spans="1:9" ht="14.25">
      <c r="A35" s="1126"/>
      <c r="B35" s="1219">
        <v>55</v>
      </c>
      <c r="C35" s="1220" t="s">
        <v>180</v>
      </c>
      <c r="D35" s="1303">
        <v>3</v>
      </c>
      <c r="E35" s="1639">
        <v>3</v>
      </c>
      <c r="F35" s="1313" t="s">
        <v>173</v>
      </c>
      <c r="G35" s="1303" t="s">
        <v>173</v>
      </c>
      <c r="H35" s="1314" t="s">
        <v>173</v>
      </c>
      <c r="I35" s="1312" t="s">
        <v>173</v>
      </c>
    </row>
    <row r="36" spans="1:9" ht="14.25">
      <c r="A36" s="1126"/>
      <c r="B36" s="1219">
        <v>65</v>
      </c>
      <c r="C36" s="1220" t="s">
        <v>181</v>
      </c>
      <c r="D36" s="1303">
        <v>402</v>
      </c>
      <c r="E36" s="1639">
        <v>402</v>
      </c>
      <c r="F36" s="1316"/>
      <c r="G36" s="1303">
        <v>9</v>
      </c>
      <c r="H36" s="1318">
        <v>9</v>
      </c>
      <c r="I36" s="1319"/>
    </row>
    <row r="37" spans="1:10" ht="14.25">
      <c r="A37" s="1126"/>
      <c r="B37" s="1219">
        <v>70</v>
      </c>
      <c r="C37" s="1220" t="s">
        <v>182</v>
      </c>
      <c r="D37" s="1303">
        <v>1272.8971402</v>
      </c>
      <c r="E37" s="1639">
        <v>757</v>
      </c>
      <c r="F37" s="1639">
        <v>515.8971402</v>
      </c>
      <c r="G37" s="1303">
        <v>3134.0306368</v>
      </c>
      <c r="H37" s="1640">
        <v>436</v>
      </c>
      <c r="I37" s="1641">
        <v>2698.0306368</v>
      </c>
      <c r="J37" s="766"/>
    </row>
    <row r="38" spans="1:9" ht="15.75" thickBot="1">
      <c r="A38" s="1134"/>
      <c r="B38" s="1227">
        <v>73</v>
      </c>
      <c r="C38" s="1228" t="s">
        <v>183</v>
      </c>
      <c r="D38" s="1293">
        <v>515.8971402</v>
      </c>
      <c r="E38" s="1294"/>
      <c r="F38" s="1293">
        <v>515.8971402</v>
      </c>
      <c r="G38" s="1293">
        <v>2698.0306368</v>
      </c>
      <c r="H38" s="1307"/>
      <c r="I38" s="1637">
        <v>2698.0306368</v>
      </c>
    </row>
    <row r="39" spans="1:9" ht="15">
      <c r="A39" s="1134"/>
      <c r="B39" s="1153"/>
      <c r="C39" s="1131"/>
      <c r="D39" s="1321"/>
      <c r="E39" s="1321"/>
      <c r="F39" s="1235"/>
      <c r="G39" s="1246"/>
      <c r="H39" s="1246"/>
      <c r="I39" s="1246"/>
    </row>
    <row r="40" spans="1:9" ht="15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</row>
    <row r="41" spans="1:9" ht="15.75" thickBot="1">
      <c r="A41" s="1235"/>
      <c r="B41" s="1153"/>
      <c r="C41" s="1131"/>
      <c r="D41" s="1235"/>
      <c r="E41" s="1235"/>
      <c r="F41" s="1235"/>
      <c r="G41" s="1246"/>
      <c r="H41" s="1246"/>
      <c r="I41" s="1246"/>
    </row>
    <row r="42" spans="1:9" ht="14.25">
      <c r="A42" s="1126"/>
      <c r="B42" s="1175">
        <v>45</v>
      </c>
      <c r="C42" s="1190" t="s">
        <v>185</v>
      </c>
      <c r="D42" s="1492">
        <v>-90</v>
      </c>
      <c r="E42" s="1492">
        <v>-90</v>
      </c>
      <c r="F42" s="1324" t="s">
        <v>173</v>
      </c>
      <c r="G42" s="1324" t="s">
        <v>173</v>
      </c>
      <c r="H42" s="1325" t="s">
        <v>173</v>
      </c>
      <c r="I42" s="1326" t="s">
        <v>173</v>
      </c>
    </row>
    <row r="43" spans="1:9" ht="14.25">
      <c r="A43" s="1126"/>
      <c r="B43" s="1219">
        <v>80</v>
      </c>
      <c r="C43" s="1238" t="s">
        <v>188</v>
      </c>
      <c r="D43" s="1327">
        <v>1.2803542485460624</v>
      </c>
      <c r="E43" s="1327">
        <v>1.3948194662480378</v>
      </c>
      <c r="F43" s="1327"/>
      <c r="G43" s="1328">
        <v>0.0015837667020767506</v>
      </c>
      <c r="H43" s="1328">
        <v>0.010683760683760684</v>
      </c>
      <c r="I43" s="1327"/>
    </row>
    <row r="44" spans="1:9" ht="15" thickBot="1">
      <c r="A44" s="1126"/>
      <c r="B44" s="1241">
        <v>90</v>
      </c>
      <c r="C44" s="1242" t="s">
        <v>189</v>
      </c>
      <c r="D44" s="1330">
        <v>20.487641078384033</v>
      </c>
      <c r="E44" s="1330">
        <v>12.18413004989538</v>
      </c>
      <c r="F44" s="1330">
        <v>8.303511028488652</v>
      </c>
      <c r="G44" s="1572">
        <v>50.44311342024787</v>
      </c>
      <c r="H44" s="1572">
        <v>7.017543859649123</v>
      </c>
      <c r="I44" s="1572">
        <v>43.425569560598746</v>
      </c>
    </row>
    <row r="45" spans="1:9" ht="1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</row>
    <row r="46" spans="1:9" ht="15">
      <c r="A46" s="1134"/>
      <c r="B46" s="1147"/>
      <c r="C46" s="1148" t="s">
        <v>90</v>
      </c>
      <c r="D46" s="1574">
        <v>62130</v>
      </c>
      <c r="E46" s="754">
        <v>62130</v>
      </c>
      <c r="F46" s="754">
        <v>62130</v>
      </c>
      <c r="G46" s="754">
        <v>62130</v>
      </c>
      <c r="H46" s="754">
        <v>62130</v>
      </c>
      <c r="I46" s="754">
        <v>62130</v>
      </c>
    </row>
    <row r="47" spans="1:9" ht="1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</row>
    <row r="48" spans="1:9" ht="15">
      <c r="A48" s="1134"/>
      <c r="B48" s="527"/>
      <c r="C48" s="1132"/>
      <c r="D48" s="1132"/>
      <c r="E48" s="1132"/>
      <c r="F48" s="1132"/>
      <c r="G48" s="1331"/>
      <c r="H48" s="1131"/>
      <c r="I48" s="1332"/>
    </row>
    <row r="49" spans="1:9" ht="15">
      <c r="A49" s="1134"/>
      <c r="B49" s="1334"/>
      <c r="C49" s="1148"/>
      <c r="D49" s="1148"/>
      <c r="E49" s="1148"/>
      <c r="F49" s="1148"/>
      <c r="G49" s="1331"/>
      <c r="H49" s="1335"/>
      <c r="I49" s="1336"/>
    </row>
    <row r="50" spans="1:9" ht="15">
      <c r="A50" s="1134"/>
      <c r="C50" s="1148"/>
      <c r="E50" s="1337"/>
      <c r="F50" s="1337"/>
      <c r="G50" s="1250"/>
      <c r="H50" s="1335"/>
      <c r="I50" s="1336"/>
    </row>
    <row r="51" spans="1:9" ht="15">
      <c r="A51" s="1134"/>
      <c r="C51" s="1126"/>
      <c r="D51" s="1134"/>
      <c r="E51" s="1134"/>
      <c r="F51" s="1134"/>
      <c r="G51" s="1134"/>
      <c r="H51" s="1134"/>
      <c r="I51" s="1134"/>
    </row>
  </sheetData>
  <sheetProtection/>
  <mergeCells count="1">
    <mergeCell ref="G8:I8"/>
  </mergeCells>
  <printOptions horizontalCentered="1"/>
  <pageMargins left="0" right="0" top="0" bottom="0.984251968503937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S235"/>
  <sheetViews>
    <sheetView showGridLines="0" zoomScalePageLayoutView="0" workbookViewId="0" topLeftCell="A31">
      <selection activeCell="A1" sqref="A1:IV16384"/>
    </sheetView>
  </sheetViews>
  <sheetFormatPr defaultColWidth="8.8515625" defaultRowHeight="19.5" customHeight="1"/>
  <cols>
    <col min="1" max="2" width="4.7109375" style="1117" customWidth="1"/>
    <col min="3" max="3" width="36.8515625" style="1117" customWidth="1"/>
    <col min="4" max="5" width="12.421875" style="1117" customWidth="1"/>
    <col min="6" max="6" width="18.8515625" style="1117" customWidth="1"/>
    <col min="7" max="8" width="12.421875" style="1117" customWidth="1"/>
    <col min="9" max="9" width="18.8515625" style="1117" customWidth="1"/>
    <col min="10" max="13" width="15.7109375" style="1117" customWidth="1"/>
    <col min="14" max="23" width="13.7109375" style="1117" customWidth="1"/>
    <col min="24" max="16384" width="8.8515625" style="1117" customWidth="1"/>
  </cols>
  <sheetData>
    <row r="2" spans="3:9" ht="19.5" customHeight="1">
      <c r="C2" s="1495" t="s">
        <v>196</v>
      </c>
      <c r="D2" s="1496"/>
      <c r="E2" s="1496"/>
      <c r="F2" s="1496"/>
      <c r="G2" s="1496"/>
      <c r="H2" s="1496"/>
      <c r="I2" s="1496"/>
    </row>
    <row r="3" ht="19.5" customHeight="1">
      <c r="C3" s="1126"/>
    </row>
    <row r="4" spans="1:8" ht="19.5" customHeight="1">
      <c r="A4" s="1126" t="s">
        <v>246</v>
      </c>
      <c r="H4" s="1126" t="s">
        <v>109</v>
      </c>
    </row>
    <row r="5" spans="3:45" s="1256" customFormat="1" ht="18" customHeight="1">
      <c r="C5" s="1148"/>
      <c r="D5" s="1148"/>
      <c r="E5" s="1148"/>
      <c r="F5" s="1148"/>
      <c r="G5" s="1148"/>
      <c r="H5" s="1123"/>
      <c r="I5" s="1148"/>
      <c r="J5" s="1123"/>
      <c r="K5" s="1497"/>
      <c r="L5" s="1123"/>
      <c r="M5" s="1498"/>
      <c r="N5" s="1499"/>
      <c r="O5" s="1498"/>
      <c r="P5" s="1500"/>
      <c r="Q5" s="1500"/>
      <c r="R5" s="1501"/>
      <c r="S5" s="1502"/>
      <c r="T5" s="1502"/>
      <c r="U5" s="1502"/>
      <c r="V5" s="1502"/>
      <c r="W5" s="1502"/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</row>
    <row r="6" spans="3:45" s="1256" customFormat="1" ht="18" customHeight="1">
      <c r="C6" s="1123"/>
      <c r="D6" s="1148"/>
      <c r="E6" s="1148"/>
      <c r="F6" s="1148"/>
      <c r="G6" s="1123"/>
      <c r="H6" s="1257"/>
      <c r="I6" s="1148"/>
      <c r="J6" s="1123"/>
      <c r="K6" s="1497"/>
      <c r="L6" s="1123"/>
      <c r="M6" s="1498"/>
      <c r="N6" s="1499"/>
      <c r="O6" s="1498"/>
      <c r="P6" s="1500"/>
      <c r="Q6" s="1500"/>
      <c r="R6" s="1501"/>
      <c r="S6" s="1502"/>
      <c r="T6" s="1502"/>
      <c r="U6" s="1502"/>
      <c r="V6" s="1502"/>
      <c r="W6" s="1502"/>
      <c r="X6" s="1502"/>
      <c r="Y6" s="1502"/>
      <c r="Z6" s="1502"/>
      <c r="AA6" s="1502"/>
      <c r="AB6" s="1502"/>
      <c r="AC6" s="1502"/>
      <c r="AD6" s="1502"/>
      <c r="AE6" s="1502"/>
      <c r="AF6" s="1502"/>
      <c r="AG6" s="1502"/>
      <c r="AH6" s="1502"/>
      <c r="AI6" s="1502"/>
      <c r="AJ6" s="1502"/>
      <c r="AK6" s="1502"/>
      <c r="AL6" s="1502"/>
      <c r="AM6" s="1502"/>
      <c r="AN6" s="1502"/>
      <c r="AO6" s="1502"/>
      <c r="AP6" s="1502"/>
      <c r="AQ6" s="1502"/>
      <c r="AR6" s="1502"/>
      <c r="AS6" s="1502"/>
    </row>
    <row r="7" spans="3:45" s="1256" customFormat="1" ht="18" customHeight="1" thickBot="1">
      <c r="C7" s="1123"/>
      <c r="D7" s="1148"/>
      <c r="E7" s="1148"/>
      <c r="F7" s="1148"/>
      <c r="G7" s="1148"/>
      <c r="H7" s="1123"/>
      <c r="I7" s="1148"/>
      <c r="J7" s="1123"/>
      <c r="K7" s="1497"/>
      <c r="L7" s="1123"/>
      <c r="M7" s="1498"/>
      <c r="N7" s="1499"/>
      <c r="O7" s="1498"/>
      <c r="P7" s="1500"/>
      <c r="Q7" s="1500"/>
      <c r="R7" s="1501"/>
      <c r="S7" s="1502"/>
      <c r="T7" s="1502"/>
      <c r="U7" s="1502"/>
      <c r="V7" s="1502"/>
      <c r="W7" s="1502"/>
      <c r="X7" s="1502"/>
      <c r="Y7" s="1502"/>
      <c r="Z7" s="1502"/>
      <c r="AA7" s="1502"/>
      <c r="AB7" s="1502"/>
      <c r="AC7" s="1502"/>
      <c r="AD7" s="1502"/>
      <c r="AE7" s="1502"/>
      <c r="AF7" s="1502"/>
      <c r="AG7" s="1502"/>
      <c r="AH7" s="1502"/>
      <c r="AI7" s="1502"/>
      <c r="AJ7" s="1502"/>
      <c r="AK7" s="1502"/>
      <c r="AL7" s="1502"/>
      <c r="AM7" s="1502"/>
      <c r="AN7" s="1502"/>
      <c r="AO7" s="1502"/>
      <c r="AP7" s="1502"/>
      <c r="AQ7" s="1502"/>
      <c r="AR7" s="1502"/>
      <c r="AS7" s="1502"/>
    </row>
    <row r="8" spans="2:45" s="1120" customFormat="1" ht="18" customHeight="1" thickBot="1">
      <c r="B8" s="1258" t="s">
        <v>139</v>
      </c>
      <c r="C8" s="1181"/>
      <c r="D8" s="1678" t="s">
        <v>210</v>
      </c>
      <c r="E8" s="1679"/>
      <c r="F8" s="1680"/>
      <c r="G8" s="1678" t="s">
        <v>146</v>
      </c>
      <c r="H8" s="1679"/>
      <c r="I8" s="1680"/>
      <c r="J8" s="1123"/>
      <c r="K8" s="1126"/>
      <c r="L8" s="1123"/>
      <c r="M8" s="1498"/>
      <c r="N8" s="1272"/>
      <c r="O8" s="1152"/>
      <c r="P8" s="1272"/>
      <c r="Q8" s="1272"/>
      <c r="R8" s="1147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</row>
    <row r="9" spans="2:45" s="1260" customFormat="1" ht="18" customHeight="1"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  <c r="J9" s="1123"/>
      <c r="K9" s="1126"/>
      <c r="L9" s="1123"/>
      <c r="M9" s="1498"/>
      <c r="N9" s="1166"/>
      <c r="O9" s="1166"/>
      <c r="P9" s="1166"/>
      <c r="Q9" s="1166"/>
      <c r="R9" s="1166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3"/>
      <c r="AN9" s="1503"/>
      <c r="AO9" s="1503"/>
      <c r="AP9" s="1503"/>
      <c r="AQ9" s="1503"/>
      <c r="AR9" s="1503"/>
      <c r="AS9" s="1503"/>
    </row>
    <row r="10" spans="2:45" s="1260" customFormat="1" ht="18" customHeight="1" thickBot="1">
      <c r="B10" s="1261" t="s">
        <v>147</v>
      </c>
      <c r="C10" s="1199"/>
      <c r="D10" s="1262"/>
      <c r="E10" s="1262"/>
      <c r="F10" s="1253"/>
      <c r="G10" s="1253"/>
      <c r="H10" s="1262"/>
      <c r="I10" s="1263"/>
      <c r="J10" s="1123"/>
      <c r="K10" s="1126"/>
      <c r="L10" s="1123"/>
      <c r="M10" s="1498"/>
      <c r="N10" s="1160"/>
      <c r="O10" s="1160"/>
      <c r="P10" s="1160"/>
      <c r="Q10" s="1166"/>
      <c r="R10" s="1166"/>
      <c r="S10" s="1503"/>
      <c r="T10" s="1503"/>
      <c r="U10" s="1503"/>
      <c r="V10" s="1503"/>
      <c r="W10" s="1503"/>
      <c r="X10" s="1503"/>
      <c r="Y10" s="1503"/>
      <c r="Z10" s="1503"/>
      <c r="AA10" s="1503"/>
      <c r="AB10" s="1503"/>
      <c r="AC10" s="1503"/>
      <c r="AD10" s="1503"/>
      <c r="AE10" s="1503"/>
      <c r="AF10" s="1503"/>
      <c r="AG10" s="1503"/>
      <c r="AH10" s="1503"/>
      <c r="AI10" s="1503"/>
      <c r="AJ10" s="1503"/>
      <c r="AK10" s="1503"/>
      <c r="AL10" s="1503"/>
      <c r="AM10" s="1503"/>
      <c r="AN10" s="1503"/>
      <c r="AO10" s="1503"/>
      <c r="AP10" s="1503"/>
      <c r="AQ10" s="1503"/>
      <c r="AR10" s="1503"/>
      <c r="AS10" s="1503"/>
    </row>
    <row r="11" spans="2:45" s="1260" customFormat="1" ht="18" customHeight="1" thickBot="1">
      <c r="B11" s="1264" t="s">
        <v>149</v>
      </c>
      <c r="C11" s="1265" t="s">
        <v>150</v>
      </c>
      <c r="D11" s="1253" t="s">
        <v>219</v>
      </c>
      <c r="E11" s="1266" t="s">
        <v>200</v>
      </c>
      <c r="F11" s="1146" t="s">
        <v>201</v>
      </c>
      <c r="G11" s="1253" t="s">
        <v>220</v>
      </c>
      <c r="H11" s="1266" t="s">
        <v>202</v>
      </c>
      <c r="I11" s="1263" t="s">
        <v>203</v>
      </c>
      <c r="J11" s="1123"/>
      <c r="K11" s="1126"/>
      <c r="L11" s="1123"/>
      <c r="M11" s="1498"/>
      <c r="N11" s="1504"/>
      <c r="O11" s="1504"/>
      <c r="P11" s="1504"/>
      <c r="Q11" s="1166"/>
      <c r="R11" s="1166"/>
      <c r="S11" s="1503"/>
      <c r="T11" s="1503"/>
      <c r="U11" s="1503"/>
      <c r="V11" s="1503"/>
      <c r="W11" s="1503"/>
      <c r="X11" s="1503"/>
      <c r="Y11" s="1503"/>
      <c r="Z11" s="1503"/>
      <c r="AA11" s="1503"/>
      <c r="AB11" s="1503"/>
      <c r="AC11" s="1503"/>
      <c r="AD11" s="1503"/>
      <c r="AE11" s="1503"/>
      <c r="AF11" s="1503"/>
      <c r="AG11" s="1503"/>
      <c r="AH11" s="1503"/>
      <c r="AI11" s="1503"/>
      <c r="AJ11" s="1503"/>
      <c r="AK11" s="1503"/>
      <c r="AL11" s="1503"/>
      <c r="AM11" s="1503"/>
      <c r="AN11" s="1503"/>
      <c r="AO11" s="1503"/>
      <c r="AP11" s="1503"/>
      <c r="AQ11" s="1503"/>
      <c r="AR11" s="1503"/>
      <c r="AS11" s="1503"/>
    </row>
    <row r="12" spans="1:45" s="1120" customFormat="1" ht="12.75" customHeight="1">
      <c r="A12" s="1252"/>
      <c r="B12" s="1147"/>
      <c r="C12" s="1147"/>
      <c r="D12" s="1147"/>
      <c r="E12" s="1147"/>
      <c r="F12" s="1147"/>
      <c r="G12" s="1147"/>
      <c r="H12" s="1147"/>
      <c r="I12" s="1147"/>
      <c r="J12" s="1123"/>
      <c r="K12" s="1134"/>
      <c r="L12" s="1123"/>
      <c r="M12" s="1498"/>
      <c r="N12" s="1504"/>
      <c r="O12" s="1504"/>
      <c r="P12" s="1504"/>
      <c r="Q12" s="1504"/>
      <c r="R12" s="1160"/>
      <c r="S12" s="1169"/>
      <c r="T12" s="1169"/>
      <c r="U12" s="1169"/>
      <c r="V12" s="1169"/>
      <c r="W12" s="1169"/>
      <c r="X12" s="1169"/>
      <c r="Y12" s="1169"/>
      <c r="Z12" s="1169"/>
      <c r="AA12" s="1169"/>
      <c r="AB12" s="1169"/>
      <c r="AC12" s="1169"/>
      <c r="AD12" s="1169"/>
      <c r="AE12" s="1169"/>
      <c r="AF12" s="1169"/>
      <c r="AG12" s="1169"/>
      <c r="AH12" s="1169"/>
      <c r="AI12" s="1169"/>
      <c r="AJ12" s="1169"/>
      <c r="AK12" s="1169"/>
      <c r="AL12" s="1169"/>
      <c r="AM12" s="1169"/>
      <c r="AN12" s="1169"/>
      <c r="AO12" s="1169"/>
      <c r="AP12" s="1169"/>
      <c r="AQ12" s="1169"/>
      <c r="AR12" s="1169"/>
      <c r="AS12" s="1169"/>
    </row>
    <row r="13" spans="1:45" s="1260" customFormat="1" ht="12.75" customHeight="1">
      <c r="A13" s="1166"/>
      <c r="B13" s="1153"/>
      <c r="C13" s="1160"/>
      <c r="D13" s="1147"/>
      <c r="E13" s="1147"/>
      <c r="F13" s="1147"/>
      <c r="G13" s="1147"/>
      <c r="H13" s="1147"/>
      <c r="I13" s="1152"/>
      <c r="J13" s="1123" t="s">
        <v>204</v>
      </c>
      <c r="K13" s="1134"/>
      <c r="L13" s="1123"/>
      <c r="M13" s="1498"/>
      <c r="N13" s="1504"/>
      <c r="O13" s="1504"/>
      <c r="P13" s="1504"/>
      <c r="Q13" s="1166"/>
      <c r="R13" s="1166"/>
      <c r="S13" s="1166"/>
      <c r="T13" s="1166"/>
      <c r="U13" s="1503"/>
      <c r="V13" s="1503"/>
      <c r="W13" s="1503"/>
      <c r="X13" s="1503"/>
      <c r="Y13" s="1503"/>
      <c r="Z13" s="1503"/>
      <c r="AA13" s="1503"/>
      <c r="AB13" s="1503"/>
      <c r="AC13" s="1503"/>
      <c r="AD13" s="1503"/>
      <c r="AE13" s="1503"/>
      <c r="AF13" s="1503"/>
      <c r="AG13" s="1503"/>
      <c r="AH13" s="1503"/>
      <c r="AI13" s="1503"/>
      <c r="AJ13" s="1503"/>
      <c r="AK13" s="1503"/>
      <c r="AL13" s="1503"/>
      <c r="AM13" s="1503"/>
      <c r="AN13" s="1503"/>
      <c r="AO13" s="1503"/>
      <c r="AP13" s="1503"/>
      <c r="AQ13" s="1503"/>
      <c r="AR13" s="1503"/>
      <c r="AS13" s="1503"/>
    </row>
    <row r="14" spans="1:45" s="1260" customFormat="1" ht="3" customHeight="1">
      <c r="A14" s="1166"/>
      <c r="B14" s="1147"/>
      <c r="C14" s="1271"/>
      <c r="D14" s="1272"/>
      <c r="E14" s="1272"/>
      <c r="F14" s="1273"/>
      <c r="G14" s="1152"/>
      <c r="H14" s="1272"/>
      <c r="I14" s="1272"/>
      <c r="J14" s="1123"/>
      <c r="K14" s="1134"/>
      <c r="L14" s="1123"/>
      <c r="M14" s="1498"/>
      <c r="N14" s="1504"/>
      <c r="O14" s="1504"/>
      <c r="P14" s="1504"/>
      <c r="Q14" s="1232"/>
      <c r="R14" s="1160"/>
      <c r="S14" s="1160"/>
      <c r="T14" s="1160"/>
      <c r="U14" s="1503"/>
      <c r="V14" s="1503"/>
      <c r="W14" s="1503"/>
      <c r="X14" s="1503"/>
      <c r="Y14" s="1503"/>
      <c r="Z14" s="1503"/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  <c r="AN14" s="1503"/>
      <c r="AO14" s="1503"/>
      <c r="AP14" s="1503"/>
      <c r="AQ14" s="1503"/>
      <c r="AR14" s="1503"/>
      <c r="AS14" s="1503"/>
    </row>
    <row r="15" spans="1:45" s="1260" customFormat="1" ht="3" customHeight="1">
      <c r="A15" s="1166"/>
      <c r="B15" s="1147"/>
      <c r="C15" s="1166"/>
      <c r="D15" s="1166"/>
      <c r="E15" s="1166"/>
      <c r="F15" s="1274"/>
      <c r="G15" s="1152"/>
      <c r="H15" s="1166"/>
      <c r="I15" s="1166"/>
      <c r="J15" s="1123"/>
      <c r="K15" s="1134"/>
      <c r="L15" s="1123"/>
      <c r="M15" s="1498"/>
      <c r="N15" s="1504"/>
      <c r="O15" s="1504"/>
      <c r="P15" s="1504"/>
      <c r="Q15" s="1505"/>
      <c r="R15" s="1160"/>
      <c r="S15" s="1160"/>
      <c r="T15" s="1160"/>
      <c r="U15" s="1503"/>
      <c r="V15" s="1503"/>
      <c r="W15" s="1503"/>
      <c r="X15" s="1503"/>
      <c r="Y15" s="1503"/>
      <c r="Z15" s="1503"/>
      <c r="AA15" s="1503"/>
      <c r="AB15" s="1503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3"/>
      <c r="AN15" s="1503"/>
      <c r="AO15" s="1503"/>
      <c r="AP15" s="1503"/>
      <c r="AQ15" s="1503"/>
      <c r="AR15" s="1503"/>
      <c r="AS15" s="1503"/>
    </row>
    <row r="16" spans="1:45" s="1260" customFormat="1" ht="3" customHeight="1">
      <c r="A16" s="1251"/>
      <c r="B16" s="1147"/>
      <c r="C16" s="1166"/>
      <c r="D16" s="1166"/>
      <c r="E16" s="1166"/>
      <c r="F16" s="1166"/>
      <c r="G16" s="1152"/>
      <c r="H16" s="1166"/>
      <c r="I16" s="1166"/>
      <c r="J16" s="1123"/>
      <c r="K16" s="1134"/>
      <c r="L16" s="1123"/>
      <c r="M16" s="1498"/>
      <c r="N16" s="1504"/>
      <c r="O16" s="1504"/>
      <c r="P16" s="1504"/>
      <c r="Q16" s="1505"/>
      <c r="R16" s="1160"/>
      <c r="S16" s="1160"/>
      <c r="T16" s="1160"/>
      <c r="U16" s="1503"/>
      <c r="V16" s="1503"/>
      <c r="W16" s="1503"/>
      <c r="X16" s="1503"/>
      <c r="Y16" s="1503"/>
      <c r="Z16" s="1503"/>
      <c r="AA16" s="1503"/>
      <c r="AB16" s="1503"/>
      <c r="AC16" s="1503"/>
      <c r="AD16" s="1503"/>
      <c r="AE16" s="1503"/>
      <c r="AF16" s="1503"/>
      <c r="AG16" s="1503"/>
      <c r="AH16" s="1503"/>
      <c r="AI16" s="1503"/>
      <c r="AJ16" s="1503"/>
      <c r="AK16" s="1503"/>
      <c r="AL16" s="1503"/>
      <c r="AM16" s="1503"/>
      <c r="AN16" s="1503"/>
      <c r="AO16" s="1503"/>
      <c r="AP16" s="1503"/>
      <c r="AQ16" s="1503"/>
      <c r="AR16" s="1503"/>
      <c r="AS16" s="1503"/>
    </row>
    <row r="17" spans="1:45" s="1260" customFormat="1" ht="18" customHeight="1">
      <c r="A17" s="1174" t="s">
        <v>221</v>
      </c>
      <c r="B17" s="1174"/>
      <c r="C17" s="1174"/>
      <c r="D17" s="1174"/>
      <c r="E17" s="1174"/>
      <c r="F17" s="1174"/>
      <c r="G17" s="1174"/>
      <c r="H17" s="1174"/>
      <c r="I17" s="1174"/>
      <c r="J17" s="1123"/>
      <c r="K17" s="1134"/>
      <c r="L17" s="1123"/>
      <c r="M17" s="1498"/>
      <c r="N17" s="1504"/>
      <c r="O17" s="1504"/>
      <c r="P17" s="1504"/>
      <c r="Q17" s="1505"/>
      <c r="R17" s="1160"/>
      <c r="S17" s="1160"/>
      <c r="T17" s="1160"/>
      <c r="U17" s="1503"/>
      <c r="V17" s="1503"/>
      <c r="W17" s="1503"/>
      <c r="X17" s="1503"/>
      <c r="Y17" s="1503"/>
      <c r="Z17" s="1503"/>
      <c r="AA17" s="1503"/>
      <c r="AB17" s="1503"/>
      <c r="AC17" s="1503"/>
      <c r="AD17" s="1503"/>
      <c r="AE17" s="1503"/>
      <c r="AF17" s="1503"/>
      <c r="AG17" s="1503"/>
      <c r="AH17" s="1503"/>
      <c r="AI17" s="1503"/>
      <c r="AJ17" s="1503"/>
      <c r="AK17" s="1503"/>
      <c r="AL17" s="1503"/>
      <c r="AM17" s="1503"/>
      <c r="AN17" s="1503"/>
      <c r="AO17" s="1503"/>
      <c r="AP17" s="1503"/>
      <c r="AQ17" s="1503"/>
      <c r="AR17" s="1503"/>
      <c r="AS17" s="1503"/>
    </row>
    <row r="18" spans="1:45" s="1260" customFormat="1" ht="18" customHeight="1" thickBot="1">
      <c r="A18" s="1148" t="s">
        <v>28</v>
      </c>
      <c r="B18" s="1148"/>
      <c r="C18" s="1148"/>
      <c r="D18" s="1148"/>
      <c r="E18" s="1148"/>
      <c r="F18" s="1148"/>
      <c r="G18" s="1148"/>
      <c r="H18" s="1123"/>
      <c r="I18" s="1148"/>
      <c r="J18" s="1123"/>
      <c r="K18" s="1134"/>
      <c r="L18" s="1123"/>
      <c r="M18" s="1498"/>
      <c r="N18" s="1504"/>
      <c r="O18" s="1504"/>
      <c r="P18" s="1504"/>
      <c r="Q18" s="1232"/>
      <c r="R18" s="1160"/>
      <c r="S18" s="1160"/>
      <c r="T18" s="1160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503"/>
      <c r="AM18" s="1503"/>
      <c r="AN18" s="1503"/>
      <c r="AO18" s="1503"/>
      <c r="AP18" s="1503"/>
      <c r="AQ18" s="1503"/>
      <c r="AR18" s="1503"/>
      <c r="AS18" s="1503"/>
    </row>
    <row r="19" spans="1:45" s="1120" customFormat="1" ht="18" customHeight="1" thickBot="1">
      <c r="A19" s="1148"/>
      <c r="B19" s="1175">
        <v>12</v>
      </c>
      <c r="C19" s="1275" t="s">
        <v>205</v>
      </c>
      <c r="D19" s="1288">
        <v>325</v>
      </c>
      <c r="E19" s="1506"/>
      <c r="F19" s="1508">
        <v>325</v>
      </c>
      <c r="G19" s="1288">
        <v>7</v>
      </c>
      <c r="H19" s="1509"/>
      <c r="I19" s="1510">
        <v>7</v>
      </c>
      <c r="J19" s="1352"/>
      <c r="K19" s="1126"/>
      <c r="L19" s="1352"/>
      <c r="M19" s="1511"/>
      <c r="N19" s="1269"/>
      <c r="O19" s="1269"/>
      <c r="P19" s="1269"/>
      <c r="Q19" s="1232"/>
      <c r="R19" s="1166"/>
      <c r="S19" s="1166"/>
      <c r="T19" s="1166"/>
      <c r="U19" s="1169"/>
      <c r="V19" s="1169"/>
      <c r="W19" s="1169"/>
      <c r="X19" s="1169"/>
      <c r="Y19" s="1169"/>
      <c r="Z19" s="1169"/>
      <c r="AA19" s="1169"/>
      <c r="AB19" s="1169"/>
      <c r="AC19" s="1169"/>
      <c r="AD19" s="1169"/>
      <c r="AE19" s="1169"/>
      <c r="AF19" s="1169"/>
      <c r="AG19" s="1169"/>
      <c r="AH19" s="1169"/>
      <c r="AI19" s="1169"/>
      <c r="AJ19" s="1169"/>
      <c r="AK19" s="1169"/>
      <c r="AL19" s="1169"/>
      <c r="AM19" s="1169"/>
      <c r="AN19" s="1169"/>
      <c r="AO19" s="1169"/>
      <c r="AP19" s="1169"/>
      <c r="AQ19" s="1169"/>
      <c r="AR19" s="1169"/>
      <c r="AS19" s="1169"/>
    </row>
    <row r="20" spans="1:45" s="1120" customFormat="1" ht="18" customHeight="1">
      <c r="A20" s="1126"/>
      <c r="B20" s="1180">
        <v>15</v>
      </c>
      <c r="C20" s="1181" t="s">
        <v>166</v>
      </c>
      <c r="D20" s="1280"/>
      <c r="E20" s="1181"/>
      <c r="F20" s="1184"/>
      <c r="G20" s="1280"/>
      <c r="H20" s="1181"/>
      <c r="I20" s="1512"/>
      <c r="J20" s="1352"/>
      <c r="K20" s="1126"/>
      <c r="L20" s="1352"/>
      <c r="M20" s="1511"/>
      <c r="N20" s="1269"/>
      <c r="O20" s="1269"/>
      <c r="P20" s="1269"/>
      <c r="Q20" s="1130"/>
      <c r="R20" s="1166"/>
      <c r="S20" s="1166"/>
      <c r="T20" s="1166"/>
      <c r="U20" s="1169"/>
      <c r="V20" s="1169"/>
      <c r="W20" s="1169"/>
      <c r="X20" s="1169"/>
      <c r="Y20" s="1169"/>
      <c r="Z20" s="1169"/>
      <c r="AA20" s="1169"/>
      <c r="AB20" s="1169"/>
      <c r="AC20" s="1169"/>
      <c r="AD20" s="1169"/>
      <c r="AE20" s="1169"/>
      <c r="AF20" s="1169"/>
      <c r="AG20" s="1169"/>
      <c r="AH20" s="1169"/>
      <c r="AI20" s="1169"/>
      <c r="AJ20" s="1169"/>
      <c r="AK20" s="1169"/>
      <c r="AL20" s="1169"/>
      <c r="AM20" s="1169"/>
      <c r="AN20" s="1169"/>
      <c r="AO20" s="1169"/>
      <c r="AP20" s="1169"/>
      <c r="AQ20" s="1169"/>
      <c r="AR20" s="1169"/>
      <c r="AS20" s="1169"/>
    </row>
    <row r="21" spans="1:45" s="1120" customFormat="1" ht="18" customHeight="1" thickBot="1">
      <c r="A21" s="1126"/>
      <c r="B21" s="1185"/>
      <c r="C21" s="1186" t="s">
        <v>167</v>
      </c>
      <c r="D21" s="1284">
        <v>2189</v>
      </c>
      <c r="E21" s="1513">
        <v>2189</v>
      </c>
      <c r="F21" s="1514"/>
      <c r="G21" s="1284">
        <v>4</v>
      </c>
      <c r="H21" s="1513">
        <v>4</v>
      </c>
      <c r="I21" s="1515"/>
      <c r="J21" s="1352"/>
      <c r="K21" s="1126"/>
      <c r="L21" s="1352"/>
      <c r="M21" s="1511"/>
      <c r="N21" s="1269"/>
      <c r="O21" s="1269"/>
      <c r="P21" s="1269"/>
      <c r="Q21" s="1130"/>
      <c r="R21" s="1166"/>
      <c r="S21" s="1166"/>
      <c r="T21" s="1166"/>
      <c r="U21" s="1169"/>
      <c r="V21" s="1169"/>
      <c r="W21" s="1169"/>
      <c r="X21" s="1169"/>
      <c r="Y21" s="1169"/>
      <c r="Z21" s="1169"/>
      <c r="AA21" s="1169"/>
      <c r="AB21" s="1169"/>
      <c r="AC21" s="1169"/>
      <c r="AD21" s="1169"/>
      <c r="AE21" s="1169"/>
      <c r="AF21" s="1169"/>
      <c r="AG21" s="1169"/>
      <c r="AH21" s="1169"/>
      <c r="AI21" s="1169"/>
      <c r="AJ21" s="1169"/>
      <c r="AK21" s="1169"/>
      <c r="AL21" s="1169"/>
      <c r="AM21" s="1169"/>
      <c r="AN21" s="1169"/>
      <c r="AO21" s="1169"/>
      <c r="AP21" s="1169"/>
      <c r="AQ21" s="1169"/>
      <c r="AR21" s="1169"/>
      <c r="AS21" s="1169"/>
    </row>
    <row r="22" spans="1:45" s="1120" customFormat="1" ht="18" customHeight="1" thickBot="1">
      <c r="A22" s="1126"/>
      <c r="B22" s="1180">
        <v>20</v>
      </c>
      <c r="C22" s="1287" t="s">
        <v>168</v>
      </c>
      <c r="D22" s="1288">
        <v>243</v>
      </c>
      <c r="E22" s="1516">
        <v>80</v>
      </c>
      <c r="F22" s="1181">
        <v>163</v>
      </c>
      <c r="G22" s="1288">
        <v>2353</v>
      </c>
      <c r="H22" s="1516">
        <v>394</v>
      </c>
      <c r="I22" s="1517">
        <v>1959</v>
      </c>
      <c r="J22" s="1352"/>
      <c r="K22" s="1126"/>
      <c r="L22" s="1352"/>
      <c r="M22" s="1511"/>
      <c r="N22" s="1269"/>
      <c r="O22" s="1269"/>
      <c r="P22" s="1269"/>
      <c r="Q22" s="1232"/>
      <c r="R22" s="1166"/>
      <c r="S22" s="1166"/>
      <c r="T22" s="1166"/>
      <c r="U22" s="1169"/>
      <c r="V22" s="1169"/>
      <c r="W22" s="1169"/>
      <c r="X22" s="1169"/>
      <c r="Y22" s="1169"/>
      <c r="Z22" s="1169"/>
      <c r="AA22" s="1169"/>
      <c r="AB22" s="1169"/>
      <c r="AC22" s="1169"/>
      <c r="AD22" s="1169"/>
      <c r="AE22" s="1169"/>
      <c r="AF22" s="1169"/>
      <c r="AG22" s="1169"/>
      <c r="AH22" s="1169"/>
      <c r="AI22" s="1169"/>
      <c r="AJ22" s="1169"/>
      <c r="AK22" s="1169"/>
      <c r="AL22" s="1169"/>
      <c r="AM22" s="1169"/>
      <c r="AN22" s="1169"/>
      <c r="AO22" s="1169"/>
      <c r="AP22" s="1169"/>
      <c r="AQ22" s="1169"/>
      <c r="AR22" s="1169"/>
      <c r="AS22" s="1169"/>
    </row>
    <row r="23" spans="1:45" s="1260" customFormat="1" ht="18" customHeight="1" thickBot="1">
      <c r="A23" s="1134"/>
      <c r="B23" s="1192">
        <v>25</v>
      </c>
      <c r="C23" s="1213" t="s">
        <v>169</v>
      </c>
      <c r="D23" s="1338">
        <v>189</v>
      </c>
      <c r="E23" s="1518">
        <v>52</v>
      </c>
      <c r="F23" s="1518">
        <v>137</v>
      </c>
      <c r="G23" s="1338">
        <v>1307</v>
      </c>
      <c r="H23" s="1518">
        <v>235</v>
      </c>
      <c r="I23" s="1519">
        <v>1072</v>
      </c>
      <c r="J23" s="1123"/>
      <c r="K23" s="1134"/>
      <c r="L23" s="1123"/>
      <c r="M23" s="1498"/>
      <c r="N23" s="1504"/>
      <c r="O23" s="1504"/>
      <c r="P23" s="1504"/>
      <c r="Q23" s="1232"/>
      <c r="R23" s="1160"/>
      <c r="S23" s="1160"/>
      <c r="T23" s="1160"/>
      <c r="U23" s="1503"/>
      <c r="V23" s="1503"/>
      <c r="W23" s="1503"/>
      <c r="X23" s="1503"/>
      <c r="Y23" s="1503"/>
      <c r="Z23" s="1503"/>
      <c r="AA23" s="1503"/>
      <c r="AB23" s="1503"/>
      <c r="AC23" s="1503"/>
      <c r="AD23" s="1503"/>
      <c r="AE23" s="1503"/>
      <c r="AF23" s="1503"/>
      <c r="AG23" s="1503"/>
      <c r="AH23" s="1503"/>
      <c r="AI23" s="1503"/>
      <c r="AJ23" s="1503"/>
      <c r="AK23" s="1503"/>
      <c r="AL23" s="1503"/>
      <c r="AM23" s="1503"/>
      <c r="AN23" s="1503"/>
      <c r="AO23" s="1503"/>
      <c r="AP23" s="1503"/>
      <c r="AQ23" s="1503"/>
      <c r="AR23" s="1503"/>
      <c r="AS23" s="1503"/>
    </row>
    <row r="24" spans="1:45" s="1120" customFormat="1" ht="18" customHeight="1" thickBot="1">
      <c r="A24" s="1134"/>
      <c r="B24" s="1192">
        <v>200</v>
      </c>
      <c r="C24" s="1213" t="s">
        <v>170</v>
      </c>
      <c r="D24" s="1338">
        <v>163</v>
      </c>
      <c r="E24" s="1520"/>
      <c r="F24" s="1521">
        <v>163</v>
      </c>
      <c r="G24" s="1338">
        <v>1959</v>
      </c>
      <c r="H24" s="1520"/>
      <c r="I24" s="1522">
        <v>2770</v>
      </c>
      <c r="J24" s="1511"/>
      <c r="K24" s="1523"/>
      <c r="L24" s="1511"/>
      <c r="M24" s="1511"/>
      <c r="N24" s="1504"/>
      <c r="O24" s="1504"/>
      <c r="P24" s="1504"/>
      <c r="Q24" s="1130"/>
      <c r="R24" s="1160"/>
      <c r="S24" s="1160"/>
      <c r="T24" s="1160"/>
      <c r="U24" s="1169"/>
      <c r="V24" s="1169"/>
      <c r="W24" s="1169"/>
      <c r="X24" s="1169"/>
      <c r="Y24" s="1169"/>
      <c r="Z24" s="1169"/>
      <c r="AA24" s="1169"/>
      <c r="AB24" s="1169"/>
      <c r="AC24" s="1169"/>
      <c r="AD24" s="1169"/>
      <c r="AE24" s="1169"/>
      <c r="AF24" s="1169"/>
      <c r="AG24" s="1169"/>
      <c r="AH24" s="1169"/>
      <c r="AI24" s="1169"/>
      <c r="AJ24" s="1169"/>
      <c r="AK24" s="1169"/>
      <c r="AL24" s="1169"/>
      <c r="AM24" s="1169"/>
      <c r="AN24" s="1169"/>
      <c r="AO24" s="1169"/>
      <c r="AP24" s="1169"/>
      <c r="AQ24" s="1169"/>
      <c r="AR24" s="1169"/>
      <c r="AS24" s="1169"/>
    </row>
    <row r="25" spans="1:45" s="1260" customFormat="1" ht="18" customHeight="1" thickBot="1">
      <c r="A25" s="1134"/>
      <c r="B25" s="1198">
        <v>205</v>
      </c>
      <c r="C25" s="1214" t="s">
        <v>171</v>
      </c>
      <c r="D25" s="1338">
        <v>137</v>
      </c>
      <c r="E25" s="1524"/>
      <c r="F25" s="1521">
        <v>137</v>
      </c>
      <c r="G25" s="1338">
        <v>1072</v>
      </c>
      <c r="H25" s="1524"/>
      <c r="I25" s="1525">
        <v>1381</v>
      </c>
      <c r="J25" s="1123"/>
      <c r="K25" s="1134"/>
      <c r="L25" s="1123"/>
      <c r="M25" s="1498"/>
      <c r="N25" s="1147"/>
      <c r="O25" s="1504"/>
      <c r="P25" s="1504"/>
      <c r="Q25" s="1130"/>
      <c r="R25" s="1166"/>
      <c r="S25" s="1166"/>
      <c r="T25" s="1166"/>
      <c r="U25" s="1503"/>
      <c r="V25" s="1503"/>
      <c r="W25" s="1503"/>
      <c r="X25" s="1503"/>
      <c r="Y25" s="1503"/>
      <c r="Z25" s="1503"/>
      <c r="AA25" s="1503"/>
      <c r="AB25" s="1503"/>
      <c r="AC25" s="1503"/>
      <c r="AD25" s="1503"/>
      <c r="AE25" s="1503"/>
      <c r="AF25" s="1503"/>
      <c r="AG25" s="1503"/>
      <c r="AH25" s="1503"/>
      <c r="AI25" s="1503"/>
      <c r="AJ25" s="1503"/>
      <c r="AK25" s="1503"/>
      <c r="AL25" s="1503"/>
      <c r="AM25" s="1503"/>
      <c r="AN25" s="1503"/>
      <c r="AO25" s="1503"/>
      <c r="AP25" s="1503"/>
      <c r="AQ25" s="1503"/>
      <c r="AR25" s="1503"/>
      <c r="AS25" s="1503"/>
    </row>
    <row r="26" spans="1:45" s="1120" customFormat="1" ht="18" customHeight="1" thickBot="1">
      <c r="A26" s="1126"/>
      <c r="B26" s="1202">
        <v>100</v>
      </c>
      <c r="C26" s="1295" t="s">
        <v>172</v>
      </c>
      <c r="D26" s="1296">
        <v>285</v>
      </c>
      <c r="E26" s="1490">
        <v>285</v>
      </c>
      <c r="F26" s="1526" t="s">
        <v>173</v>
      </c>
      <c r="G26" s="1296" t="s">
        <v>173</v>
      </c>
      <c r="H26" s="1526" t="s">
        <v>173</v>
      </c>
      <c r="I26" s="1527" t="s">
        <v>173</v>
      </c>
      <c r="J26" s="1352"/>
      <c r="K26" s="1126"/>
      <c r="L26" s="1352"/>
      <c r="M26" s="1511"/>
      <c r="N26" s="1250"/>
      <c r="O26" s="1528"/>
      <c r="P26" s="1529"/>
      <c r="Q26" s="1130"/>
      <c r="R26" s="1166"/>
      <c r="S26" s="1166"/>
      <c r="T26" s="1166"/>
      <c r="U26" s="1169"/>
      <c r="V26" s="1169"/>
      <c r="W26" s="1169"/>
      <c r="X26" s="1169"/>
      <c r="Y26" s="1169"/>
      <c r="Z26" s="1169"/>
      <c r="AA26" s="1169"/>
      <c r="AB26" s="1169"/>
      <c r="AC26" s="1169"/>
      <c r="AD26" s="1169"/>
      <c r="AE26" s="1169"/>
      <c r="AF26" s="1169"/>
      <c r="AG26" s="1169"/>
      <c r="AH26" s="1169"/>
      <c r="AI26" s="1169"/>
      <c r="AJ26" s="1169"/>
      <c r="AK26" s="1169"/>
      <c r="AL26" s="1169"/>
      <c r="AM26" s="1169"/>
      <c r="AN26" s="1169"/>
      <c r="AO26" s="1169"/>
      <c r="AP26" s="1169"/>
      <c r="AQ26" s="1169"/>
      <c r="AR26" s="1169"/>
      <c r="AS26" s="1169"/>
    </row>
    <row r="27" spans="1:45" s="1120" customFormat="1" ht="18" customHeight="1" thickBot="1">
      <c r="A27" s="1126"/>
      <c r="B27" s="1202">
        <v>991</v>
      </c>
      <c r="C27" s="1295" t="s">
        <v>174</v>
      </c>
      <c r="D27" s="1296">
        <v>3042</v>
      </c>
      <c r="E27" s="1490">
        <v>2554</v>
      </c>
      <c r="F27" s="1490">
        <v>488</v>
      </c>
      <c r="G27" s="1296">
        <v>2364</v>
      </c>
      <c r="H27" s="1490">
        <v>398</v>
      </c>
      <c r="I27" s="1530">
        <v>1966</v>
      </c>
      <c r="J27" s="1352"/>
      <c r="K27" s="1126"/>
      <c r="L27" s="1352"/>
      <c r="M27" s="1511"/>
      <c r="N27" s="1250"/>
      <c r="O27" s="1531"/>
      <c r="P27" s="1528"/>
      <c r="Q27" s="1130"/>
      <c r="R27" s="1166"/>
      <c r="S27" s="1166"/>
      <c r="T27" s="1166"/>
      <c r="U27" s="1169"/>
      <c r="V27" s="1169"/>
      <c r="W27" s="1169"/>
      <c r="X27" s="1169"/>
      <c r="Y27" s="1169"/>
      <c r="Z27" s="1169"/>
      <c r="AA27" s="1169"/>
      <c r="AB27" s="1169"/>
      <c r="AC27" s="1169"/>
      <c r="AD27" s="1169"/>
      <c r="AE27" s="1169"/>
      <c r="AF27" s="1169"/>
      <c r="AG27" s="1169"/>
      <c r="AH27" s="1169"/>
      <c r="AI27" s="1169"/>
      <c r="AJ27" s="1169"/>
      <c r="AK27" s="1169"/>
      <c r="AL27" s="1169"/>
      <c r="AM27" s="1169"/>
      <c r="AN27" s="1169"/>
      <c r="AO27" s="1169"/>
      <c r="AP27" s="1169"/>
      <c r="AQ27" s="1169"/>
      <c r="AR27" s="1169"/>
      <c r="AS27" s="1169"/>
    </row>
    <row r="28" spans="1:45" s="1120" customFormat="1" ht="18" customHeight="1" thickBot="1">
      <c r="A28" s="1126"/>
      <c r="B28" s="1175">
        <v>30</v>
      </c>
      <c r="C28" s="1190" t="s">
        <v>175</v>
      </c>
      <c r="D28" s="1288">
        <v>735.2</v>
      </c>
      <c r="E28" s="1516">
        <v>656</v>
      </c>
      <c r="F28" s="1532">
        <v>79.2</v>
      </c>
      <c r="G28" s="1288">
        <v>155</v>
      </c>
      <c r="H28" s="1325">
        <v>24</v>
      </c>
      <c r="I28" s="1326">
        <v>131</v>
      </c>
      <c r="J28" s="1511"/>
      <c r="K28" s="1523"/>
      <c r="L28" s="1511"/>
      <c r="M28" s="1511"/>
      <c r="N28" s="1250"/>
      <c r="O28" s="1531"/>
      <c r="P28" s="1528"/>
      <c r="Q28" s="1130"/>
      <c r="R28" s="1166"/>
      <c r="S28" s="1166"/>
      <c r="T28" s="1166"/>
      <c r="U28" s="1169"/>
      <c r="V28" s="1169"/>
      <c r="W28" s="1169"/>
      <c r="X28" s="1169"/>
      <c r="Y28" s="1169"/>
      <c r="Z28" s="1169"/>
      <c r="AA28" s="1169"/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1169"/>
      <c r="AL28" s="1169"/>
      <c r="AM28" s="1169"/>
      <c r="AN28" s="1169"/>
      <c r="AO28" s="1169"/>
      <c r="AP28" s="1169"/>
      <c r="AQ28" s="1169"/>
      <c r="AR28" s="1169"/>
      <c r="AS28" s="1169"/>
    </row>
    <row r="29" spans="1:45" s="1260" customFormat="1" ht="19.5" customHeight="1" thickBot="1">
      <c r="A29" s="1134"/>
      <c r="B29" s="1192">
        <v>35</v>
      </c>
      <c r="C29" s="1193" t="s">
        <v>176</v>
      </c>
      <c r="D29" s="1338">
        <v>643.4</v>
      </c>
      <c r="E29" s="1533">
        <v>588</v>
      </c>
      <c r="F29" s="1533">
        <v>55.4</v>
      </c>
      <c r="G29" s="1338">
        <v>117</v>
      </c>
      <c r="H29" s="1534">
        <v>21</v>
      </c>
      <c r="I29" s="1535">
        <v>96</v>
      </c>
      <c r="J29" s="1123"/>
      <c r="K29" s="1123"/>
      <c r="L29" s="1123"/>
      <c r="M29" s="1498"/>
      <c r="N29" s="1160"/>
      <c r="O29" s="1160"/>
      <c r="P29" s="1160"/>
      <c r="Q29" s="1232"/>
      <c r="R29" s="1160"/>
      <c r="S29" s="1160"/>
      <c r="T29" s="1160"/>
      <c r="U29" s="1503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3"/>
      <c r="AO29" s="1503"/>
      <c r="AP29" s="1503"/>
      <c r="AQ29" s="1503"/>
      <c r="AR29" s="1503"/>
      <c r="AS29" s="1503"/>
    </row>
    <row r="30" spans="1:45" ht="19.5" customHeight="1">
      <c r="A30" s="1134"/>
      <c r="B30" s="1192">
        <v>300</v>
      </c>
      <c r="C30" s="1213" t="s">
        <v>170</v>
      </c>
      <c r="D30" s="1342">
        <v>79.2</v>
      </c>
      <c r="E30" s="1520"/>
      <c r="F30" s="1536">
        <v>79.2</v>
      </c>
      <c r="G30" s="1342">
        <v>131</v>
      </c>
      <c r="H30" s="1537"/>
      <c r="I30" s="1538">
        <v>153</v>
      </c>
      <c r="J30" s="1134"/>
      <c r="K30" s="1134"/>
      <c r="L30" s="1123"/>
      <c r="M30" s="1498"/>
      <c r="N30" s="1539"/>
      <c r="O30" s="1152"/>
      <c r="P30" s="1152"/>
      <c r="Q30" s="1540"/>
      <c r="R30" s="1540"/>
      <c r="S30" s="1540"/>
      <c r="T30" s="1540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1539"/>
      <c r="AI30" s="1539"/>
      <c r="AJ30" s="1539"/>
      <c r="AK30" s="1539"/>
      <c r="AL30" s="1539"/>
      <c r="AM30" s="1539"/>
      <c r="AN30" s="1539"/>
      <c r="AO30" s="1539"/>
      <c r="AP30" s="1539"/>
      <c r="AQ30" s="1539"/>
      <c r="AR30" s="1539"/>
      <c r="AS30" s="1539"/>
    </row>
    <row r="31" spans="1:45" ht="19.5" customHeight="1" thickBot="1">
      <c r="A31" s="1134"/>
      <c r="B31" s="1198">
        <v>305</v>
      </c>
      <c r="C31" s="1214" t="s">
        <v>171</v>
      </c>
      <c r="D31" s="1290">
        <v>55.4</v>
      </c>
      <c r="E31" s="1524"/>
      <c r="F31" s="1536">
        <v>55.4</v>
      </c>
      <c r="G31" s="1290">
        <v>96</v>
      </c>
      <c r="H31" s="1541"/>
      <c r="I31" s="1542">
        <v>108</v>
      </c>
      <c r="J31" s="1134"/>
      <c r="K31" s="1134"/>
      <c r="L31" s="1123"/>
      <c r="M31" s="1498"/>
      <c r="N31" s="1125"/>
      <c r="O31" s="1152"/>
      <c r="P31" s="1152"/>
      <c r="Q31" s="1543"/>
      <c r="R31" s="1543"/>
      <c r="S31" s="1543"/>
      <c r="T31" s="1543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1539"/>
      <c r="AI31" s="1539"/>
      <c r="AJ31" s="1539"/>
      <c r="AK31" s="1539"/>
      <c r="AL31" s="1539"/>
      <c r="AM31" s="1539"/>
      <c r="AN31" s="1539"/>
      <c r="AO31" s="1539"/>
      <c r="AP31" s="1539"/>
      <c r="AQ31" s="1539"/>
      <c r="AR31" s="1539"/>
      <c r="AS31" s="1539"/>
    </row>
    <row r="32" spans="1:45" s="1255" customFormat="1" ht="19.5" customHeight="1" thickBot="1">
      <c r="A32" s="1126"/>
      <c r="B32" s="1202">
        <v>40</v>
      </c>
      <c r="C32" s="1203" t="s">
        <v>177</v>
      </c>
      <c r="D32" s="1296">
        <v>307</v>
      </c>
      <c r="E32" s="1490">
        <v>307</v>
      </c>
      <c r="F32" s="1526" t="s">
        <v>173</v>
      </c>
      <c r="G32" s="1296" t="s">
        <v>173</v>
      </c>
      <c r="H32" s="1526" t="s">
        <v>173</v>
      </c>
      <c r="I32" s="1527" t="s">
        <v>173</v>
      </c>
      <c r="J32" s="1126"/>
      <c r="K32" s="1126"/>
      <c r="L32" s="1544"/>
      <c r="M32" s="1523"/>
      <c r="N32" s="1545"/>
      <c r="O32" s="1169"/>
      <c r="P32" s="1546"/>
      <c r="Q32" s="1543"/>
      <c r="R32" s="1547"/>
      <c r="S32" s="1547"/>
      <c r="T32" s="1547"/>
      <c r="U32" s="1545"/>
      <c r="V32" s="1545"/>
      <c r="W32" s="1545"/>
      <c r="X32" s="1545"/>
      <c r="Y32" s="1545"/>
      <c r="Z32" s="1545"/>
      <c r="AA32" s="1545"/>
      <c r="AB32" s="1545"/>
      <c r="AC32" s="1545"/>
      <c r="AD32" s="1545"/>
      <c r="AE32" s="1545"/>
      <c r="AF32" s="1545"/>
      <c r="AG32" s="1545"/>
      <c r="AH32" s="1545"/>
      <c r="AI32" s="1545"/>
      <c r="AJ32" s="1545"/>
      <c r="AK32" s="1545"/>
      <c r="AL32" s="1545"/>
      <c r="AM32" s="1545"/>
      <c r="AN32" s="1545"/>
      <c r="AO32" s="1545"/>
      <c r="AP32" s="1545"/>
      <c r="AQ32" s="1545"/>
      <c r="AR32" s="1545"/>
      <c r="AS32" s="1545"/>
    </row>
    <row r="33" spans="1:45" s="1255" customFormat="1" ht="19.5" customHeight="1">
      <c r="A33" s="1126"/>
      <c r="B33" s="1175">
        <v>50</v>
      </c>
      <c r="C33" s="1190" t="s">
        <v>178</v>
      </c>
      <c r="D33" s="1288">
        <v>1999.8</v>
      </c>
      <c r="E33" s="1516">
        <v>1591</v>
      </c>
      <c r="F33" s="1548">
        <v>408.8</v>
      </c>
      <c r="G33" s="1288">
        <v>2209</v>
      </c>
      <c r="H33" s="1325">
        <v>374</v>
      </c>
      <c r="I33" s="1326">
        <v>1835</v>
      </c>
      <c r="J33" s="1126"/>
      <c r="K33" s="1126"/>
      <c r="L33" s="1544"/>
      <c r="M33" s="1523"/>
      <c r="N33" s="1549"/>
      <c r="O33" s="1169"/>
      <c r="P33" s="1546"/>
      <c r="Q33" s="1166"/>
      <c r="R33" s="1166"/>
      <c r="S33" s="1166"/>
      <c r="T33" s="1166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1545"/>
      <c r="AJ33" s="1545"/>
      <c r="AK33" s="1545"/>
      <c r="AL33" s="1545"/>
      <c r="AM33" s="1545"/>
      <c r="AN33" s="1545"/>
      <c r="AO33" s="1545"/>
      <c r="AP33" s="1545"/>
      <c r="AQ33" s="1545"/>
      <c r="AR33" s="1545"/>
      <c r="AS33" s="1545"/>
    </row>
    <row r="34" spans="1:45" s="1255" customFormat="1" ht="19.5" customHeight="1">
      <c r="A34" s="1126"/>
      <c r="B34" s="1219">
        <v>53</v>
      </c>
      <c r="C34" s="1220" t="s">
        <v>179</v>
      </c>
      <c r="D34" s="1303">
        <v>477</v>
      </c>
      <c r="E34" s="1550">
        <v>477</v>
      </c>
      <c r="F34" s="1551" t="s">
        <v>173</v>
      </c>
      <c r="G34" s="1303">
        <v>19</v>
      </c>
      <c r="H34" s="1552">
        <v>19</v>
      </c>
      <c r="I34" s="1553" t="s">
        <v>173</v>
      </c>
      <c r="J34" s="1126"/>
      <c r="K34" s="1126"/>
      <c r="L34" s="1544"/>
      <c r="M34" s="1523"/>
      <c r="N34" s="1166"/>
      <c r="O34" s="1554"/>
      <c r="P34" s="1554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1545"/>
      <c r="AJ34" s="1545"/>
      <c r="AK34" s="1545"/>
      <c r="AL34" s="1545"/>
      <c r="AM34" s="1545"/>
      <c r="AN34" s="1545"/>
      <c r="AO34" s="1545"/>
      <c r="AP34" s="1545"/>
      <c r="AQ34" s="1545"/>
      <c r="AR34" s="1545"/>
      <c r="AS34" s="1545"/>
    </row>
    <row r="35" spans="1:45" s="1255" customFormat="1" ht="19.5" customHeight="1">
      <c r="A35" s="1126"/>
      <c r="B35" s="1219">
        <v>55</v>
      </c>
      <c r="C35" s="1220" t="s">
        <v>180</v>
      </c>
      <c r="D35" s="1303">
        <v>21</v>
      </c>
      <c r="E35" s="1550">
        <v>21</v>
      </c>
      <c r="F35" s="1555" t="s">
        <v>173</v>
      </c>
      <c r="G35" s="1303" t="s">
        <v>173</v>
      </c>
      <c r="H35" s="1556" t="s">
        <v>173</v>
      </c>
      <c r="I35" s="1553" t="s">
        <v>173</v>
      </c>
      <c r="L35" s="1557"/>
      <c r="M35" s="1523"/>
      <c r="N35" s="1166"/>
      <c r="O35" s="1166"/>
      <c r="P35" s="1554"/>
      <c r="Q35" s="1546"/>
      <c r="R35" s="1558"/>
      <c r="S35" s="1558"/>
      <c r="T35" s="1558"/>
      <c r="U35" s="1545"/>
      <c r="V35" s="1545"/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1545"/>
      <c r="AM35" s="1545"/>
      <c r="AN35" s="1545"/>
      <c r="AO35" s="1545"/>
      <c r="AP35" s="1545"/>
      <c r="AQ35" s="1545"/>
      <c r="AR35" s="1545"/>
      <c r="AS35" s="1545"/>
    </row>
    <row r="36" spans="1:45" s="1255" customFormat="1" ht="19.5" customHeight="1">
      <c r="A36" s="1126"/>
      <c r="B36" s="1219">
        <v>65</v>
      </c>
      <c r="C36" s="1220" t="s">
        <v>181</v>
      </c>
      <c r="D36" s="1303">
        <v>325</v>
      </c>
      <c r="E36" s="1550">
        <v>325</v>
      </c>
      <c r="F36" s="1559"/>
      <c r="G36" s="1303">
        <v>7</v>
      </c>
      <c r="H36" s="1560">
        <v>7</v>
      </c>
      <c r="I36" s="1561"/>
      <c r="L36" s="1557"/>
      <c r="M36" s="1523"/>
      <c r="N36" s="1147"/>
      <c r="O36" s="1147"/>
      <c r="P36" s="1147"/>
      <c r="Q36" s="1169"/>
      <c r="R36" s="1546"/>
      <c r="S36" s="1546"/>
      <c r="T36" s="1546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545"/>
      <c r="AJ36" s="1545"/>
      <c r="AK36" s="1545"/>
      <c r="AL36" s="1545"/>
      <c r="AM36" s="1545"/>
      <c r="AN36" s="1545"/>
      <c r="AO36" s="1545"/>
      <c r="AP36" s="1545"/>
      <c r="AQ36" s="1545"/>
      <c r="AR36" s="1545"/>
      <c r="AS36" s="1545"/>
    </row>
    <row r="37" spans="1:45" s="1255" customFormat="1" ht="19.5" customHeight="1">
      <c r="A37" s="1126"/>
      <c r="B37" s="1219">
        <v>70</v>
      </c>
      <c r="C37" s="1220" t="s">
        <v>182</v>
      </c>
      <c r="D37" s="1303">
        <v>1176.8</v>
      </c>
      <c r="E37" s="1550">
        <v>768</v>
      </c>
      <c r="F37" s="1562">
        <v>408.8</v>
      </c>
      <c r="G37" s="1303">
        <v>2183</v>
      </c>
      <c r="H37" s="1552">
        <v>348</v>
      </c>
      <c r="I37" s="1563">
        <v>1835</v>
      </c>
      <c r="L37" s="1557"/>
      <c r="M37" s="1523"/>
      <c r="N37" s="1147"/>
      <c r="O37" s="1147"/>
      <c r="P37" s="1147"/>
      <c r="Q37" s="1546"/>
      <c r="R37" s="1549"/>
      <c r="S37" s="1549"/>
      <c r="T37" s="1549"/>
      <c r="U37" s="1545"/>
      <c r="V37" s="1545"/>
      <c r="W37" s="1545"/>
      <c r="X37" s="1545"/>
      <c r="Y37" s="1545"/>
      <c r="Z37" s="1545"/>
      <c r="AA37" s="1545"/>
      <c r="AB37" s="1545"/>
      <c r="AC37" s="1545"/>
      <c r="AD37" s="1545"/>
      <c r="AE37" s="1545"/>
      <c r="AF37" s="1545"/>
      <c r="AG37" s="1545"/>
      <c r="AH37" s="1545"/>
      <c r="AI37" s="1545"/>
      <c r="AJ37" s="1545"/>
      <c r="AK37" s="1545"/>
      <c r="AL37" s="1545"/>
      <c r="AM37" s="1545"/>
      <c r="AN37" s="1545"/>
      <c r="AO37" s="1545"/>
      <c r="AP37" s="1545"/>
      <c r="AQ37" s="1545"/>
      <c r="AR37" s="1545"/>
      <c r="AS37" s="1545"/>
    </row>
    <row r="38" spans="1:45" ht="19.5" customHeight="1" thickBot="1">
      <c r="A38" s="1134"/>
      <c r="B38" s="1227">
        <v>73</v>
      </c>
      <c r="C38" s="1228" t="s">
        <v>183</v>
      </c>
      <c r="D38" s="1293">
        <v>408.8</v>
      </c>
      <c r="E38" s="1564"/>
      <c r="F38" s="1565">
        <v>408.8</v>
      </c>
      <c r="G38" s="1293">
        <v>1835</v>
      </c>
      <c r="H38" s="1566"/>
      <c r="I38" s="1567">
        <v>1835</v>
      </c>
      <c r="L38" s="1568"/>
      <c r="M38" s="1235"/>
      <c r="N38" s="1147"/>
      <c r="O38" s="1147"/>
      <c r="P38" s="1147"/>
      <c r="Q38" s="1540"/>
      <c r="R38" s="1232"/>
      <c r="S38" s="1232"/>
      <c r="T38" s="1232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1539"/>
      <c r="AJ38" s="1539"/>
      <c r="AK38" s="1539"/>
      <c r="AL38" s="1539"/>
      <c r="AM38" s="1539"/>
      <c r="AN38" s="1539"/>
      <c r="AO38" s="1539"/>
      <c r="AP38" s="1539"/>
      <c r="AQ38" s="1539"/>
      <c r="AR38" s="1539"/>
      <c r="AS38" s="1539"/>
    </row>
    <row r="39" spans="1:45" ht="19.5" customHeight="1">
      <c r="A39" s="1134"/>
      <c r="B39" s="1153"/>
      <c r="C39" s="1131"/>
      <c r="D39" s="1235"/>
      <c r="E39" s="1235"/>
      <c r="F39" s="1235"/>
      <c r="G39" s="1246"/>
      <c r="H39" s="1246"/>
      <c r="I39" s="1246"/>
      <c r="L39" s="1568"/>
      <c r="M39" s="1235"/>
      <c r="N39" s="1147"/>
      <c r="O39" s="1147"/>
      <c r="P39" s="1147"/>
      <c r="Q39" s="1160"/>
      <c r="R39" s="1166"/>
      <c r="S39" s="1166"/>
      <c r="T39" s="1166"/>
      <c r="U39" s="1539"/>
      <c r="V39" s="1539"/>
      <c r="W39" s="1539"/>
      <c r="X39" s="1539"/>
      <c r="Y39" s="1539"/>
      <c r="Z39" s="1539"/>
      <c r="AA39" s="1539"/>
      <c r="AB39" s="1539"/>
      <c r="AC39" s="1539"/>
      <c r="AD39" s="1539"/>
      <c r="AE39" s="1539"/>
      <c r="AF39" s="1539"/>
      <c r="AG39" s="1539"/>
      <c r="AH39" s="1539"/>
      <c r="AI39" s="1539"/>
      <c r="AJ39" s="1539"/>
      <c r="AK39" s="1539"/>
      <c r="AL39" s="1539"/>
      <c r="AM39" s="1539"/>
      <c r="AN39" s="1539"/>
      <c r="AO39" s="1539"/>
      <c r="AP39" s="1539"/>
      <c r="AQ39" s="1539"/>
      <c r="AR39" s="1539"/>
      <c r="AS39" s="1539"/>
    </row>
    <row r="40" spans="1:45" ht="19.5" customHeight="1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  <c r="L40" s="1568"/>
      <c r="M40" s="1235"/>
      <c r="N40" s="1147"/>
      <c r="O40" s="1147"/>
      <c r="P40" s="1147"/>
      <c r="Q40" s="1539"/>
      <c r="R40" s="1539"/>
      <c r="S40" s="1539"/>
      <c r="T40" s="1539"/>
      <c r="U40" s="1539"/>
      <c r="V40" s="1539"/>
      <c r="W40" s="1539"/>
      <c r="X40" s="1539"/>
      <c r="Y40" s="1539"/>
      <c r="Z40" s="1539"/>
      <c r="AA40" s="1539"/>
      <c r="AB40" s="1539"/>
      <c r="AC40" s="1539"/>
      <c r="AD40" s="1539"/>
      <c r="AE40" s="1539"/>
      <c r="AF40" s="1539"/>
      <c r="AG40" s="1539"/>
      <c r="AH40" s="1539"/>
      <c r="AI40" s="1539"/>
      <c r="AJ40" s="1539"/>
      <c r="AK40" s="1539"/>
      <c r="AL40" s="1539"/>
      <c r="AM40" s="1539"/>
      <c r="AN40" s="1539"/>
      <c r="AO40" s="1539"/>
      <c r="AP40" s="1539"/>
      <c r="AQ40" s="1539"/>
      <c r="AR40" s="1539"/>
      <c r="AS40" s="1539"/>
    </row>
    <row r="41" spans="1:45" ht="16.5" thickBot="1">
      <c r="A41" s="1235"/>
      <c r="B41" s="1153"/>
      <c r="C41" s="1131"/>
      <c r="D41" s="1235"/>
      <c r="E41" s="1235"/>
      <c r="F41" s="1235"/>
      <c r="G41" s="1246"/>
      <c r="H41" s="1246"/>
      <c r="I41" s="1246"/>
      <c r="L41" s="1568"/>
      <c r="M41" s="1235"/>
      <c r="N41" s="1147"/>
      <c r="O41" s="1147"/>
      <c r="P41" s="1147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</row>
    <row r="42" spans="1:45" s="1255" customFormat="1" ht="15.75">
      <c r="A42" s="1126"/>
      <c r="B42" s="1175">
        <v>45</v>
      </c>
      <c r="C42" s="1190" t="s">
        <v>185</v>
      </c>
      <c r="D42" s="1492" t="s">
        <v>206</v>
      </c>
      <c r="E42" s="1492" t="s">
        <v>206</v>
      </c>
      <c r="F42" s="1492" t="s">
        <v>173</v>
      </c>
      <c r="G42" s="1492" t="s">
        <v>173</v>
      </c>
      <c r="H42" s="1569" t="s">
        <v>173</v>
      </c>
      <c r="I42" s="1570" t="s">
        <v>173</v>
      </c>
      <c r="L42" s="1557"/>
      <c r="M42" s="1523"/>
      <c r="N42" s="1546"/>
      <c r="O42" s="1499"/>
      <c r="P42" s="1499"/>
      <c r="Q42" s="1545"/>
      <c r="R42" s="1545"/>
      <c r="S42" s="1545"/>
      <c r="T42" s="1545"/>
      <c r="U42" s="1545"/>
      <c r="V42" s="1545"/>
      <c r="W42" s="1545"/>
      <c r="X42" s="1545"/>
      <c r="Y42" s="1545"/>
      <c r="Z42" s="1545"/>
      <c r="AA42" s="1545"/>
      <c r="AB42" s="1545"/>
      <c r="AC42" s="1545"/>
      <c r="AD42" s="1545"/>
      <c r="AE42" s="1545"/>
      <c r="AF42" s="1545"/>
      <c r="AG42" s="1545"/>
      <c r="AH42" s="1545"/>
      <c r="AI42" s="1545"/>
      <c r="AJ42" s="1545"/>
      <c r="AK42" s="1545"/>
      <c r="AL42" s="1545"/>
      <c r="AM42" s="1545"/>
      <c r="AN42" s="1545"/>
      <c r="AO42" s="1545"/>
      <c r="AP42" s="1545"/>
      <c r="AQ42" s="1545"/>
      <c r="AR42" s="1545"/>
      <c r="AS42" s="1545"/>
    </row>
    <row r="43" spans="1:45" s="1255" customFormat="1" ht="15.75">
      <c r="A43" s="1126"/>
      <c r="B43" s="1219">
        <v>80</v>
      </c>
      <c r="C43" s="1238" t="s">
        <v>188</v>
      </c>
      <c r="D43" s="1327">
        <v>1.3070217339383807</v>
      </c>
      <c r="E43" s="1571">
        <v>1.3758642363293525</v>
      </c>
      <c r="F43" s="1556" t="s">
        <v>173</v>
      </c>
      <c r="G43" s="674" t="s">
        <v>173</v>
      </c>
      <c r="H43" s="1556" t="s">
        <v>173</v>
      </c>
      <c r="I43" s="1553" t="s">
        <v>173</v>
      </c>
      <c r="L43" s="1557"/>
      <c r="M43" s="1523"/>
      <c r="N43" s="1546"/>
      <c r="O43" s="1272"/>
      <c r="P43" s="1272"/>
      <c r="Q43" s="1545"/>
      <c r="R43" s="1545"/>
      <c r="S43" s="1545"/>
      <c r="T43" s="1545"/>
      <c r="U43" s="1545"/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1545"/>
      <c r="AJ43" s="1545"/>
      <c r="AK43" s="1545"/>
      <c r="AL43" s="1545"/>
      <c r="AM43" s="1545"/>
      <c r="AN43" s="1545"/>
      <c r="AO43" s="1545"/>
      <c r="AP43" s="1545"/>
      <c r="AQ43" s="1545"/>
      <c r="AR43" s="1545"/>
      <c r="AS43" s="1545"/>
    </row>
    <row r="44" spans="1:45" s="1255" customFormat="1" ht="16.5" thickBot="1">
      <c r="A44" s="1126"/>
      <c r="B44" s="1241">
        <v>90</v>
      </c>
      <c r="C44" s="1242" t="s">
        <v>189</v>
      </c>
      <c r="D44" s="1330">
        <v>20.375725045450608</v>
      </c>
      <c r="E44" s="1330">
        <v>13.297549995671371</v>
      </c>
      <c r="F44" s="1330">
        <v>7.078175049779239</v>
      </c>
      <c r="G44" s="1572">
        <v>37.797593281966925</v>
      </c>
      <c r="H44" s="1572">
        <v>6.025452341788589</v>
      </c>
      <c r="I44" s="1572">
        <v>31.772140940178343</v>
      </c>
      <c r="L44" s="1557"/>
      <c r="M44" s="1523"/>
      <c r="N44" s="1546"/>
      <c r="O44" s="1166"/>
      <c r="P44" s="1166"/>
      <c r="Q44" s="1545"/>
      <c r="R44" s="1545"/>
      <c r="S44" s="1545"/>
      <c r="T44" s="1545"/>
      <c r="U44" s="1545"/>
      <c r="V44" s="1545"/>
      <c r="W44" s="1545"/>
      <c r="X44" s="1545"/>
      <c r="Y44" s="1545"/>
      <c r="Z44" s="1545"/>
      <c r="AA44" s="1545"/>
      <c r="AB44" s="1545"/>
      <c r="AC44" s="1545"/>
      <c r="AD44" s="1545"/>
      <c r="AE44" s="1545"/>
      <c r="AF44" s="1545"/>
      <c r="AG44" s="1545"/>
      <c r="AH44" s="1545"/>
      <c r="AI44" s="1545"/>
      <c r="AJ44" s="1545"/>
      <c r="AK44" s="1545"/>
      <c r="AL44" s="1545"/>
      <c r="AM44" s="1545"/>
      <c r="AN44" s="1545"/>
      <c r="AO44" s="1545"/>
      <c r="AP44" s="1545"/>
      <c r="AQ44" s="1545"/>
      <c r="AR44" s="1545"/>
      <c r="AS44" s="1545"/>
    </row>
    <row r="45" spans="1:45" ht="15.75">
      <c r="A45" s="1134"/>
      <c r="B45" s="1147"/>
      <c r="C45" s="1573" t="s">
        <v>190</v>
      </c>
      <c r="D45" s="1235"/>
      <c r="E45" s="1235"/>
      <c r="F45" s="1235"/>
      <c r="G45" s="1246"/>
      <c r="H45" s="1246"/>
      <c r="I45" s="1246"/>
      <c r="L45" s="1568"/>
      <c r="M45" s="1235"/>
      <c r="N45" s="1543"/>
      <c r="O45" s="1543"/>
      <c r="P45" s="1543"/>
      <c r="Q45" s="1539"/>
      <c r="R45" s="1539"/>
      <c r="S45" s="1539"/>
      <c r="T45" s="1539"/>
      <c r="U45" s="1539"/>
      <c r="V45" s="1539"/>
      <c r="W45" s="1539"/>
      <c r="X45" s="1539"/>
      <c r="Y45" s="1539"/>
      <c r="Z45" s="1539"/>
      <c r="AA45" s="1539"/>
      <c r="AB45" s="1539"/>
      <c r="AC45" s="1539"/>
      <c r="AD45" s="1539"/>
      <c r="AE45" s="1539"/>
      <c r="AF45" s="1539"/>
      <c r="AG45" s="1539"/>
      <c r="AH45" s="1539"/>
      <c r="AI45" s="1539"/>
      <c r="AJ45" s="1539"/>
      <c r="AK45" s="1539"/>
      <c r="AL45" s="1539"/>
      <c r="AM45" s="1539"/>
      <c r="AN45" s="1539"/>
      <c r="AO45" s="1539"/>
      <c r="AP45" s="1539"/>
      <c r="AQ45" s="1539"/>
      <c r="AR45" s="1539"/>
      <c r="AS45" s="1539"/>
    </row>
    <row r="46" spans="1:45" ht="15.75">
      <c r="A46" s="1134"/>
      <c r="B46" s="1147"/>
      <c r="C46" s="1174" t="s">
        <v>80</v>
      </c>
      <c r="D46" s="1574">
        <v>57755</v>
      </c>
      <c r="E46" s="754">
        <v>57755</v>
      </c>
      <c r="F46" s="754">
        <v>57755</v>
      </c>
      <c r="G46" s="754">
        <v>57755</v>
      </c>
      <c r="H46" s="754">
        <v>57755</v>
      </c>
      <c r="I46" s="754">
        <v>57755</v>
      </c>
      <c r="L46" s="1568"/>
      <c r="M46" s="1235"/>
      <c r="N46" s="1543"/>
      <c r="O46" s="1543"/>
      <c r="P46" s="1543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539"/>
      <c r="AJ46" s="1539"/>
      <c r="AK46" s="1539"/>
      <c r="AL46" s="1539"/>
      <c r="AM46" s="1539"/>
      <c r="AN46" s="1539"/>
      <c r="AO46" s="1539"/>
      <c r="AP46" s="1539"/>
      <c r="AQ46" s="1539"/>
      <c r="AR46" s="1539"/>
      <c r="AS46" s="1539"/>
    </row>
    <row r="47" spans="1:45" ht="15.75">
      <c r="A47" s="1134"/>
      <c r="B47" s="1153"/>
      <c r="C47" s="1119"/>
      <c r="E47" s="1235"/>
      <c r="F47" s="1235"/>
      <c r="G47" s="1234"/>
      <c r="H47" s="1246"/>
      <c r="I47" s="1246"/>
      <c r="L47" s="1568"/>
      <c r="M47" s="1235"/>
      <c r="N47" s="1543"/>
      <c r="O47" s="1543"/>
      <c r="P47" s="1543"/>
      <c r="Q47" s="1539"/>
      <c r="R47" s="1539"/>
      <c r="S47" s="1539"/>
      <c r="T47" s="1539"/>
      <c r="U47" s="1539"/>
      <c r="V47" s="1539"/>
      <c r="W47" s="1539"/>
      <c r="X47" s="1539"/>
      <c r="Y47" s="1539"/>
      <c r="Z47" s="1539"/>
      <c r="AA47" s="1539"/>
      <c r="AB47" s="1539"/>
      <c r="AC47" s="1539"/>
      <c r="AD47" s="1539"/>
      <c r="AE47" s="1539"/>
      <c r="AF47" s="1539"/>
      <c r="AG47" s="1539"/>
      <c r="AH47" s="1539"/>
      <c r="AI47" s="1539"/>
      <c r="AJ47" s="1539"/>
      <c r="AK47" s="1539"/>
      <c r="AL47" s="1539"/>
      <c r="AM47" s="1539"/>
      <c r="AN47" s="1539"/>
      <c r="AO47" s="1539"/>
      <c r="AP47" s="1539"/>
      <c r="AQ47" s="1539"/>
      <c r="AR47" s="1539"/>
      <c r="AS47" s="1539"/>
    </row>
    <row r="48" spans="1:45" ht="15.75">
      <c r="A48" s="1134"/>
      <c r="C48" s="1132"/>
      <c r="D48" s="1132"/>
      <c r="E48" s="1132"/>
      <c r="F48" s="1132"/>
      <c r="G48" s="1331"/>
      <c r="H48" s="1131"/>
      <c r="I48" s="1332"/>
      <c r="L48" s="1568"/>
      <c r="M48" s="1235"/>
      <c r="N48" s="1166"/>
      <c r="O48" s="1166"/>
      <c r="P48" s="1166"/>
      <c r="Q48" s="1539"/>
      <c r="R48" s="1539"/>
      <c r="S48" s="1539"/>
      <c r="T48" s="1539"/>
      <c r="U48" s="1539"/>
      <c r="V48" s="1539"/>
      <c r="W48" s="1539"/>
      <c r="X48" s="1539"/>
      <c r="Y48" s="1539"/>
      <c r="Z48" s="1539"/>
      <c r="AA48" s="1539"/>
      <c r="AB48" s="1539"/>
      <c r="AC48" s="1539"/>
      <c r="AD48" s="1539"/>
      <c r="AE48" s="1539"/>
      <c r="AF48" s="1539"/>
      <c r="AG48" s="1539"/>
      <c r="AH48" s="1539"/>
      <c r="AI48" s="1539"/>
      <c r="AJ48" s="1539"/>
      <c r="AK48" s="1539"/>
      <c r="AL48" s="1539"/>
      <c r="AM48" s="1539"/>
      <c r="AN48" s="1539"/>
      <c r="AO48" s="1539"/>
      <c r="AP48" s="1539"/>
      <c r="AQ48" s="1539"/>
      <c r="AR48" s="1539"/>
      <c r="AS48" s="1539"/>
    </row>
    <row r="49" spans="1:45" ht="15.75">
      <c r="A49" s="1134"/>
      <c r="B49" s="1334"/>
      <c r="D49" s="1148"/>
      <c r="E49" s="1148"/>
      <c r="F49" s="1148"/>
      <c r="G49" s="1331"/>
      <c r="H49" s="1335"/>
      <c r="I49" s="1336"/>
      <c r="L49" s="1568"/>
      <c r="M49" s="1235"/>
      <c r="N49" s="1166"/>
      <c r="O49" s="1166"/>
      <c r="P49" s="1166"/>
      <c r="Q49" s="1539"/>
      <c r="R49" s="1539"/>
      <c r="S49" s="1539"/>
      <c r="T49" s="1539"/>
      <c r="U49" s="1539"/>
      <c r="V49" s="1539"/>
      <c r="W49" s="1539"/>
      <c r="X49" s="1539"/>
      <c r="Y49" s="1539"/>
      <c r="Z49" s="1539"/>
      <c r="AA49" s="1539"/>
      <c r="AB49" s="1539"/>
      <c r="AC49" s="1539"/>
      <c r="AD49" s="1539"/>
      <c r="AE49" s="1539"/>
      <c r="AF49" s="1539"/>
      <c r="AG49" s="1539"/>
      <c r="AH49" s="1539"/>
      <c r="AI49" s="1539"/>
      <c r="AJ49" s="1539"/>
      <c r="AK49" s="1539"/>
      <c r="AL49" s="1539"/>
      <c r="AM49" s="1539"/>
      <c r="AN49" s="1539"/>
      <c r="AO49" s="1539"/>
      <c r="AP49" s="1539"/>
      <c r="AQ49" s="1539"/>
      <c r="AR49" s="1539"/>
      <c r="AS49" s="1539"/>
    </row>
    <row r="50" spans="1:45" ht="15.75">
      <c r="A50" s="1134"/>
      <c r="B50" s="1132"/>
      <c r="E50" s="1337"/>
      <c r="F50" s="1337"/>
      <c r="G50" s="1250"/>
      <c r="H50" s="1335"/>
      <c r="I50" s="1336"/>
      <c r="L50" s="1568"/>
      <c r="M50" s="1235"/>
      <c r="N50" s="1166"/>
      <c r="O50" s="1166"/>
      <c r="P50" s="1166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1539"/>
      <c r="AJ50" s="1539"/>
      <c r="AK50" s="1539"/>
      <c r="AL50" s="1539"/>
      <c r="AM50" s="1539"/>
      <c r="AN50" s="1539"/>
      <c r="AO50" s="1539"/>
      <c r="AP50" s="1539"/>
      <c r="AQ50" s="1539"/>
      <c r="AR50" s="1539"/>
      <c r="AS50" s="1539"/>
    </row>
    <row r="51" spans="1:45" ht="15.75">
      <c r="A51" s="1252"/>
      <c r="B51" s="1575"/>
      <c r="C51" s="1252"/>
      <c r="D51" s="1252"/>
      <c r="E51" s="1252"/>
      <c r="F51" s="1252"/>
      <c r="G51" s="1252"/>
      <c r="H51" s="1252"/>
      <c r="I51" s="1252"/>
      <c r="J51" s="1119"/>
      <c r="L51" s="1568"/>
      <c r="M51" s="1235"/>
      <c r="N51" s="1166"/>
      <c r="O51" s="1166"/>
      <c r="P51" s="1166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39"/>
      <c r="AI51" s="1539"/>
      <c r="AJ51" s="1539"/>
      <c r="AK51" s="1539"/>
      <c r="AL51" s="1539"/>
      <c r="AM51" s="1539"/>
      <c r="AN51" s="1539"/>
      <c r="AO51" s="1539"/>
      <c r="AP51" s="1539"/>
      <c r="AQ51" s="1539"/>
      <c r="AR51" s="1539"/>
      <c r="AS51" s="1539"/>
    </row>
    <row r="52" spans="1:45" ht="15.75">
      <c r="A52" s="1119"/>
      <c r="B52" s="1576"/>
      <c r="C52" s="1539"/>
      <c r="D52" s="1539"/>
      <c r="E52" s="1539"/>
      <c r="F52" s="1539"/>
      <c r="G52" s="1539"/>
      <c r="H52" s="1152"/>
      <c r="I52" s="1127"/>
      <c r="J52" s="1119"/>
      <c r="L52" s="1568"/>
      <c r="M52" s="1235"/>
      <c r="N52" s="1160"/>
      <c r="O52" s="1160"/>
      <c r="P52" s="1160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39"/>
      <c r="AI52" s="1539"/>
      <c r="AJ52" s="1539"/>
      <c r="AK52" s="1539"/>
      <c r="AL52" s="1539"/>
      <c r="AM52" s="1539"/>
      <c r="AN52" s="1539"/>
      <c r="AO52" s="1539"/>
      <c r="AP52" s="1539"/>
      <c r="AQ52" s="1539"/>
      <c r="AR52" s="1539"/>
      <c r="AS52" s="1539"/>
    </row>
    <row r="53" spans="1:45" ht="18.75">
      <c r="A53" s="1577"/>
      <c r="B53" s="1127"/>
      <c r="C53" s="1152"/>
      <c r="D53" s="1578"/>
      <c r="E53" s="1578"/>
      <c r="F53" s="1578"/>
      <c r="G53" s="1125"/>
      <c r="H53" s="1152"/>
      <c r="I53" s="1127"/>
      <c r="J53" s="1119"/>
      <c r="L53" s="1568"/>
      <c r="M53" s="1235"/>
      <c r="N53" s="1160"/>
      <c r="O53" s="1160"/>
      <c r="P53" s="1160"/>
      <c r="Q53" s="1539"/>
      <c r="R53" s="1539"/>
      <c r="S53" s="1539"/>
      <c r="T53" s="1539"/>
      <c r="U53" s="1539"/>
      <c r="V53" s="1539"/>
      <c r="W53" s="1539"/>
      <c r="X53" s="1539"/>
      <c r="Y53" s="1539"/>
      <c r="Z53" s="1539"/>
      <c r="AA53" s="1539"/>
      <c r="AB53" s="1539"/>
      <c r="AC53" s="1539"/>
      <c r="AD53" s="1539"/>
      <c r="AE53" s="1539"/>
      <c r="AF53" s="1539"/>
      <c r="AG53" s="1539"/>
      <c r="AH53" s="1539"/>
      <c r="AI53" s="1539"/>
      <c r="AJ53" s="1539"/>
      <c r="AK53" s="1539"/>
      <c r="AL53" s="1539"/>
      <c r="AM53" s="1539"/>
      <c r="AN53" s="1539"/>
      <c r="AO53" s="1539"/>
      <c r="AP53" s="1539"/>
      <c r="AQ53" s="1539"/>
      <c r="AR53" s="1539"/>
      <c r="AS53" s="1539"/>
    </row>
    <row r="54" spans="1:45" ht="15.75">
      <c r="A54" s="1577"/>
      <c r="B54" s="1579"/>
      <c r="C54" s="1577"/>
      <c r="D54" s="1152"/>
      <c r="E54" s="1152"/>
      <c r="F54" s="1152"/>
      <c r="G54" s="1539"/>
      <c r="H54" s="1169"/>
      <c r="I54" s="1127"/>
      <c r="J54" s="1119"/>
      <c r="L54" s="1568"/>
      <c r="M54" s="1235"/>
      <c r="N54" s="1160"/>
      <c r="O54" s="1160"/>
      <c r="P54" s="1160"/>
      <c r="Q54" s="1539"/>
      <c r="R54" s="1539"/>
      <c r="S54" s="1539"/>
      <c r="T54" s="1539"/>
      <c r="U54" s="1539"/>
      <c r="V54" s="1539"/>
      <c r="W54" s="1539"/>
      <c r="X54" s="1539"/>
      <c r="Y54" s="1539"/>
      <c r="Z54" s="1539"/>
      <c r="AA54" s="1539"/>
      <c r="AB54" s="1539"/>
      <c r="AC54" s="1539"/>
      <c r="AD54" s="1539"/>
      <c r="AE54" s="1539"/>
      <c r="AF54" s="1539"/>
      <c r="AG54" s="1539"/>
      <c r="AH54" s="1539"/>
      <c r="AI54" s="1539"/>
      <c r="AJ54" s="1539"/>
      <c r="AK54" s="1539"/>
      <c r="AL54" s="1539"/>
      <c r="AM54" s="1539"/>
      <c r="AN54" s="1539"/>
      <c r="AO54" s="1539"/>
      <c r="AP54" s="1539"/>
      <c r="AQ54" s="1539"/>
      <c r="AR54" s="1539"/>
      <c r="AS54" s="1539"/>
    </row>
    <row r="55" spans="1:45" ht="15.75">
      <c r="A55" s="1152"/>
      <c r="B55" s="1152"/>
      <c r="C55" s="1152"/>
      <c r="D55" s="1549"/>
      <c r="E55" s="1549"/>
      <c r="F55" s="1549"/>
      <c r="G55" s="1549"/>
      <c r="H55" s="1169"/>
      <c r="I55" s="1127"/>
      <c r="J55" s="1119"/>
      <c r="L55" s="1568"/>
      <c r="M55" s="1235"/>
      <c r="N55" s="1166"/>
      <c r="O55" s="1166"/>
      <c r="P55" s="1166"/>
      <c r="Q55" s="1539"/>
      <c r="R55" s="1539"/>
      <c r="S55" s="1539"/>
      <c r="T55" s="1539"/>
      <c r="U55" s="1539"/>
      <c r="V55" s="1539"/>
      <c r="W55" s="1539"/>
      <c r="X55" s="1539"/>
      <c r="Y55" s="1539"/>
      <c r="Z55" s="1539"/>
      <c r="AA55" s="1539"/>
      <c r="AB55" s="1539"/>
      <c r="AC55" s="1539"/>
      <c r="AD55" s="1539"/>
      <c r="AE55" s="1539"/>
      <c r="AF55" s="1539"/>
      <c r="AG55" s="1539"/>
      <c r="AH55" s="1539"/>
      <c r="AI55" s="1539"/>
      <c r="AJ55" s="1539"/>
      <c r="AK55" s="1539"/>
      <c r="AL55" s="1539"/>
      <c r="AM55" s="1539"/>
      <c r="AN55" s="1539"/>
      <c r="AO55" s="1539"/>
      <c r="AP55" s="1539"/>
      <c r="AQ55" s="1539"/>
      <c r="AR55" s="1539"/>
      <c r="AS55" s="1539"/>
    </row>
    <row r="56" spans="1:45" ht="15.75">
      <c r="A56" s="1166"/>
      <c r="B56" s="1130"/>
      <c r="C56" s="1540"/>
      <c r="D56" s="1232"/>
      <c r="E56" s="1232"/>
      <c r="F56" s="1232"/>
      <c r="G56" s="1166"/>
      <c r="H56" s="1540"/>
      <c r="I56" s="1249"/>
      <c r="J56" s="1119"/>
      <c r="L56" s="1568"/>
      <c r="M56" s="1235"/>
      <c r="N56" s="1166"/>
      <c r="O56" s="1166"/>
      <c r="P56" s="1166"/>
      <c r="Q56" s="1539"/>
      <c r="R56" s="1539"/>
      <c r="S56" s="1539"/>
      <c r="T56" s="1539"/>
      <c r="U56" s="1539"/>
      <c r="V56" s="1539"/>
      <c r="W56" s="1539"/>
      <c r="X56" s="1539"/>
      <c r="Y56" s="1539"/>
      <c r="Z56" s="1539"/>
      <c r="AA56" s="1539"/>
      <c r="AB56" s="1539"/>
      <c r="AC56" s="1539"/>
      <c r="AD56" s="1539"/>
      <c r="AE56" s="1539"/>
      <c r="AF56" s="1539"/>
      <c r="AG56" s="1539"/>
      <c r="AH56" s="1539"/>
      <c r="AI56" s="1539"/>
      <c r="AJ56" s="1539"/>
      <c r="AK56" s="1539"/>
      <c r="AL56" s="1539"/>
      <c r="AM56" s="1539"/>
      <c r="AN56" s="1539"/>
      <c r="AO56" s="1539"/>
      <c r="AP56" s="1539"/>
      <c r="AQ56" s="1539"/>
      <c r="AR56" s="1539"/>
      <c r="AS56" s="1539"/>
    </row>
    <row r="57" spans="1:45" ht="15.75">
      <c r="A57" s="1540"/>
      <c r="B57" s="1130"/>
      <c r="C57" s="1160"/>
      <c r="D57" s="1166"/>
      <c r="E57" s="1166"/>
      <c r="F57" s="1166"/>
      <c r="G57" s="1166"/>
      <c r="H57" s="1166"/>
      <c r="I57" s="1540"/>
      <c r="J57" s="1119"/>
      <c r="L57" s="1568"/>
      <c r="M57" s="1235"/>
      <c r="N57" s="1166"/>
      <c r="O57" s="1166"/>
      <c r="P57" s="1166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39"/>
      <c r="AB57" s="1539"/>
      <c r="AC57" s="1539"/>
      <c r="AD57" s="1539"/>
      <c r="AE57" s="1539"/>
      <c r="AF57" s="1539"/>
      <c r="AG57" s="1539"/>
      <c r="AH57" s="1539"/>
      <c r="AI57" s="1539"/>
      <c r="AJ57" s="1539"/>
      <c r="AK57" s="1539"/>
      <c r="AL57" s="1539"/>
      <c r="AM57" s="1539"/>
      <c r="AN57" s="1539"/>
      <c r="AO57" s="1539"/>
      <c r="AP57" s="1539"/>
      <c r="AQ57" s="1539"/>
      <c r="AR57" s="1539"/>
      <c r="AS57" s="1539"/>
    </row>
    <row r="58" spans="1:45" ht="15.75">
      <c r="A58" s="1160"/>
      <c r="B58" s="1147"/>
      <c r="C58" s="1147"/>
      <c r="D58" s="1147"/>
      <c r="E58" s="1147"/>
      <c r="F58" s="1147"/>
      <c r="G58" s="1147"/>
      <c r="H58" s="1147"/>
      <c r="I58" s="1147"/>
      <c r="J58" s="1119"/>
      <c r="L58" s="1568"/>
      <c r="M58" s="1235"/>
      <c r="N58" s="1166"/>
      <c r="O58" s="1166"/>
      <c r="P58" s="1166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539"/>
      <c r="AJ58" s="1539"/>
      <c r="AK58" s="1539"/>
      <c r="AL58" s="1539"/>
      <c r="AM58" s="1539"/>
      <c r="AN58" s="1539"/>
      <c r="AO58" s="1539"/>
      <c r="AP58" s="1539"/>
      <c r="AQ58" s="1539"/>
      <c r="AR58" s="1539"/>
      <c r="AS58" s="1539"/>
    </row>
    <row r="59" spans="1:45" ht="15.75">
      <c r="A59" s="1160"/>
      <c r="B59" s="1147"/>
      <c r="C59" s="1147"/>
      <c r="D59" s="1147"/>
      <c r="E59" s="1147"/>
      <c r="F59" s="1147"/>
      <c r="G59" s="1147"/>
      <c r="H59" s="1147"/>
      <c r="I59" s="1147"/>
      <c r="J59" s="1119"/>
      <c r="L59" s="1568"/>
      <c r="M59" s="1235"/>
      <c r="N59" s="1160"/>
      <c r="O59" s="1160"/>
      <c r="P59" s="1160"/>
      <c r="Q59" s="1539"/>
      <c r="R59" s="1539"/>
      <c r="S59" s="1539"/>
      <c r="T59" s="1539"/>
      <c r="U59" s="1539"/>
      <c r="V59" s="1539"/>
      <c r="W59" s="1539"/>
      <c r="X59" s="1539"/>
      <c r="Y59" s="1539"/>
      <c r="Z59" s="1539"/>
      <c r="AA59" s="1539"/>
      <c r="AB59" s="1539"/>
      <c r="AC59" s="1539"/>
      <c r="AD59" s="1539"/>
      <c r="AE59" s="1539"/>
      <c r="AF59" s="1539"/>
      <c r="AG59" s="1539"/>
      <c r="AH59" s="1539"/>
      <c r="AI59" s="1539"/>
      <c r="AJ59" s="1539"/>
      <c r="AK59" s="1539"/>
      <c r="AL59" s="1539"/>
      <c r="AM59" s="1539"/>
      <c r="AN59" s="1539"/>
      <c r="AO59" s="1539"/>
      <c r="AP59" s="1539"/>
      <c r="AQ59" s="1539"/>
      <c r="AR59" s="1539"/>
      <c r="AS59" s="1539"/>
    </row>
    <row r="60" spans="1:45" ht="15.75">
      <c r="A60" s="1160"/>
      <c r="B60" s="1147"/>
      <c r="C60" s="1147"/>
      <c r="D60" s="1147"/>
      <c r="E60" s="1147"/>
      <c r="F60" s="1147"/>
      <c r="G60" s="1147"/>
      <c r="H60" s="1147"/>
      <c r="I60" s="1147"/>
      <c r="J60" s="1119"/>
      <c r="L60" s="1568"/>
      <c r="M60" s="1235"/>
      <c r="N60" s="1160"/>
      <c r="O60" s="1160"/>
      <c r="P60" s="1160"/>
      <c r="Q60" s="1539"/>
      <c r="R60" s="1539"/>
      <c r="S60" s="1539"/>
      <c r="T60" s="1539"/>
      <c r="U60" s="1539"/>
      <c r="V60" s="1539"/>
      <c r="W60" s="1539"/>
      <c r="X60" s="1539"/>
      <c r="Y60" s="1539"/>
      <c r="Z60" s="1539"/>
      <c r="AA60" s="1539"/>
      <c r="AB60" s="1539"/>
      <c r="AC60" s="1539"/>
      <c r="AD60" s="1539"/>
      <c r="AE60" s="1539"/>
      <c r="AF60" s="1539"/>
      <c r="AG60" s="1539"/>
      <c r="AH60" s="1539"/>
      <c r="AI60" s="1539"/>
      <c r="AJ60" s="1539"/>
      <c r="AK60" s="1539"/>
      <c r="AL60" s="1539"/>
      <c r="AM60" s="1539"/>
      <c r="AN60" s="1539"/>
      <c r="AO60" s="1539"/>
      <c r="AP60" s="1539"/>
      <c r="AQ60" s="1539"/>
      <c r="AR60" s="1539"/>
      <c r="AS60" s="1539"/>
    </row>
    <row r="61" spans="1:45" ht="15.75">
      <c r="A61" s="1160"/>
      <c r="B61" s="1147"/>
      <c r="C61" s="1147"/>
      <c r="D61" s="1147"/>
      <c r="E61" s="1147"/>
      <c r="F61" s="1147"/>
      <c r="G61" s="1147"/>
      <c r="H61" s="1147"/>
      <c r="I61" s="1147"/>
      <c r="J61" s="1119"/>
      <c r="L61" s="1568"/>
      <c r="M61" s="1235"/>
      <c r="N61" s="1160"/>
      <c r="O61" s="1160"/>
      <c r="P61" s="1160"/>
      <c r="Q61" s="1539"/>
      <c r="R61" s="1539"/>
      <c r="S61" s="1539"/>
      <c r="T61" s="1539"/>
      <c r="U61" s="1539"/>
      <c r="V61" s="1539"/>
      <c r="W61" s="1539"/>
      <c r="X61" s="1539"/>
      <c r="Y61" s="1539"/>
      <c r="Z61" s="1539"/>
      <c r="AA61" s="1539"/>
      <c r="AB61" s="1539"/>
      <c r="AC61" s="1539"/>
      <c r="AD61" s="1539"/>
      <c r="AE61" s="1539"/>
      <c r="AF61" s="1539"/>
      <c r="AG61" s="1539"/>
      <c r="AH61" s="1539"/>
      <c r="AI61" s="1539"/>
      <c r="AJ61" s="1539"/>
      <c r="AK61" s="1539"/>
      <c r="AL61" s="1539"/>
      <c r="AM61" s="1539"/>
      <c r="AN61" s="1539"/>
      <c r="AO61" s="1539"/>
      <c r="AP61" s="1539"/>
      <c r="AQ61" s="1539"/>
      <c r="AR61" s="1539"/>
      <c r="AS61" s="1539"/>
    </row>
    <row r="62" spans="1:45" ht="15.75">
      <c r="A62" s="1166"/>
      <c r="B62" s="1153"/>
      <c r="C62" s="1160"/>
      <c r="D62" s="1147"/>
      <c r="E62" s="1147"/>
      <c r="F62" s="1147"/>
      <c r="G62" s="1147"/>
      <c r="H62" s="1147"/>
      <c r="I62" s="1147"/>
      <c r="J62" s="1119"/>
      <c r="L62" s="1568"/>
      <c r="M62" s="1235"/>
      <c r="N62" s="1166"/>
      <c r="O62" s="1166"/>
      <c r="P62" s="1166"/>
      <c r="Q62" s="1539"/>
      <c r="R62" s="1539"/>
      <c r="S62" s="1539"/>
      <c r="T62" s="1539"/>
      <c r="U62" s="1539"/>
      <c r="V62" s="1539"/>
      <c r="W62" s="1539"/>
      <c r="X62" s="1539"/>
      <c r="Y62" s="1539"/>
      <c r="Z62" s="1539"/>
      <c r="AA62" s="1539"/>
      <c r="AB62" s="1539"/>
      <c r="AC62" s="1539"/>
      <c r="AD62" s="1539"/>
      <c r="AE62" s="1539"/>
      <c r="AF62" s="1539"/>
      <c r="AG62" s="1539"/>
      <c r="AH62" s="1539"/>
      <c r="AI62" s="1539"/>
      <c r="AJ62" s="1539"/>
      <c r="AK62" s="1539"/>
      <c r="AL62" s="1539"/>
      <c r="AM62" s="1539"/>
      <c r="AN62" s="1539"/>
      <c r="AO62" s="1539"/>
      <c r="AP62" s="1539"/>
      <c r="AQ62" s="1539"/>
      <c r="AR62" s="1539"/>
      <c r="AS62" s="1539"/>
    </row>
    <row r="63" spans="1:45" ht="15.75">
      <c r="A63" s="1540"/>
      <c r="B63" s="1153"/>
      <c r="C63" s="1160"/>
      <c r="D63" s="1147"/>
      <c r="E63" s="1147"/>
      <c r="F63" s="1147"/>
      <c r="G63" s="1147"/>
      <c r="H63" s="1147"/>
      <c r="I63" s="1147"/>
      <c r="J63" s="1119"/>
      <c r="L63" s="1568"/>
      <c r="M63" s="1235"/>
      <c r="N63" s="1166"/>
      <c r="O63" s="1166"/>
      <c r="P63" s="1166"/>
      <c r="Q63" s="1539"/>
      <c r="R63" s="1539"/>
      <c r="S63" s="1539"/>
      <c r="T63" s="1539"/>
      <c r="U63" s="1539"/>
      <c r="V63" s="1539"/>
      <c r="W63" s="1539"/>
      <c r="X63" s="1539"/>
      <c r="Y63" s="1539"/>
      <c r="Z63" s="1539"/>
      <c r="AA63" s="1539"/>
      <c r="AB63" s="1539"/>
      <c r="AC63" s="1539"/>
      <c r="AD63" s="1539"/>
      <c r="AE63" s="1539"/>
      <c r="AF63" s="1539"/>
      <c r="AG63" s="1539"/>
      <c r="AH63" s="1539"/>
      <c r="AI63" s="1539"/>
      <c r="AJ63" s="1539"/>
      <c r="AK63" s="1539"/>
      <c r="AL63" s="1539"/>
      <c r="AM63" s="1539"/>
      <c r="AN63" s="1539"/>
      <c r="AO63" s="1539"/>
      <c r="AP63" s="1539"/>
      <c r="AQ63" s="1539"/>
      <c r="AR63" s="1539"/>
      <c r="AS63" s="1539"/>
    </row>
    <row r="64" spans="1:45" ht="15.75">
      <c r="A64" s="1580"/>
      <c r="B64" s="1581"/>
      <c r="C64" s="1499"/>
      <c r="D64" s="1499"/>
      <c r="E64" s="1499"/>
      <c r="F64" s="1499"/>
      <c r="G64" s="1152"/>
      <c r="H64" s="1499"/>
      <c r="I64" s="1499"/>
      <c r="J64" s="1119"/>
      <c r="L64" s="1568"/>
      <c r="M64" s="1235"/>
      <c r="N64" s="1166"/>
      <c r="O64" s="1166"/>
      <c r="P64" s="1166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539"/>
      <c r="AC64" s="1539"/>
      <c r="AD64" s="1539"/>
      <c r="AE64" s="1539"/>
      <c r="AF64" s="1539"/>
      <c r="AG64" s="1539"/>
      <c r="AH64" s="1539"/>
      <c r="AI64" s="1539"/>
      <c r="AJ64" s="1539"/>
      <c r="AK64" s="1539"/>
      <c r="AL64" s="1539"/>
      <c r="AM64" s="1539"/>
      <c r="AN64" s="1539"/>
      <c r="AO64" s="1539"/>
      <c r="AP64" s="1539"/>
      <c r="AQ64" s="1539"/>
      <c r="AR64" s="1539"/>
      <c r="AS64" s="1539"/>
    </row>
    <row r="65" spans="1:45" ht="15.75">
      <c r="A65" s="1166"/>
      <c r="B65" s="1147"/>
      <c r="C65" s="1271"/>
      <c r="D65" s="1272"/>
      <c r="E65" s="1272"/>
      <c r="F65" s="1272"/>
      <c r="G65" s="1152"/>
      <c r="H65" s="1272"/>
      <c r="I65" s="1272"/>
      <c r="J65" s="1119"/>
      <c r="L65" s="1568"/>
      <c r="M65" s="1235"/>
      <c r="N65" s="1166"/>
      <c r="O65" s="1166"/>
      <c r="P65" s="1166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539"/>
      <c r="AC65" s="1539"/>
      <c r="AD65" s="1539"/>
      <c r="AE65" s="1539"/>
      <c r="AF65" s="1539"/>
      <c r="AG65" s="1539"/>
      <c r="AH65" s="1539"/>
      <c r="AI65" s="1539"/>
      <c r="AJ65" s="1539"/>
      <c r="AK65" s="1539"/>
      <c r="AL65" s="1539"/>
      <c r="AM65" s="1539"/>
      <c r="AN65" s="1539"/>
      <c r="AO65" s="1539"/>
      <c r="AP65" s="1539"/>
      <c r="AQ65" s="1539"/>
      <c r="AR65" s="1539"/>
      <c r="AS65" s="1539"/>
    </row>
    <row r="66" spans="1:45" ht="15.75">
      <c r="A66" s="1166"/>
      <c r="B66" s="1147"/>
      <c r="C66" s="1166"/>
      <c r="D66" s="1166"/>
      <c r="E66" s="1166"/>
      <c r="F66" s="1166"/>
      <c r="G66" s="1152"/>
      <c r="H66" s="1166"/>
      <c r="I66" s="1166"/>
      <c r="J66" s="1119"/>
      <c r="L66" s="1568"/>
      <c r="M66" s="1235"/>
      <c r="N66" s="1504"/>
      <c r="O66" s="1504"/>
      <c r="P66" s="1504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1539"/>
      <c r="AL66" s="1539"/>
      <c r="AM66" s="1539"/>
      <c r="AN66" s="1539"/>
      <c r="AO66" s="1539"/>
      <c r="AP66" s="1539"/>
      <c r="AQ66" s="1539"/>
      <c r="AR66" s="1539"/>
      <c r="AS66" s="1539"/>
    </row>
    <row r="67" spans="1:45" ht="15.75">
      <c r="A67" s="1543"/>
      <c r="B67" s="1543"/>
      <c r="C67" s="1543"/>
      <c r="D67" s="1543"/>
      <c r="E67" s="1543"/>
      <c r="F67" s="1543"/>
      <c r="G67" s="1543"/>
      <c r="H67" s="1543"/>
      <c r="I67" s="1543"/>
      <c r="J67" s="1119"/>
      <c r="M67" s="1582"/>
      <c r="N67" s="1504"/>
      <c r="O67" s="1504"/>
      <c r="P67" s="1504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</row>
    <row r="68" spans="1:45" ht="15.75">
      <c r="A68" s="1543"/>
      <c r="B68" s="1543"/>
      <c r="C68" s="1543"/>
      <c r="D68" s="1543"/>
      <c r="E68" s="1543"/>
      <c r="F68" s="1543"/>
      <c r="G68" s="1543"/>
      <c r="H68" s="1543"/>
      <c r="I68" s="1543"/>
      <c r="J68" s="1119"/>
      <c r="M68" s="1582"/>
      <c r="N68" s="1504"/>
      <c r="O68" s="1504"/>
      <c r="P68" s="1504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1539"/>
      <c r="AJ68" s="1539"/>
      <c r="AK68" s="1539"/>
      <c r="AL68" s="1539"/>
      <c r="AM68" s="1539"/>
      <c r="AN68" s="1539"/>
      <c r="AO68" s="1539"/>
      <c r="AP68" s="1539"/>
      <c r="AQ68" s="1539"/>
      <c r="AR68" s="1539"/>
      <c r="AS68" s="1539"/>
    </row>
    <row r="69" spans="1:45" ht="15.75">
      <c r="A69" s="1543"/>
      <c r="B69" s="1543"/>
      <c r="C69" s="1543"/>
      <c r="D69" s="1543"/>
      <c r="E69" s="1543"/>
      <c r="F69" s="1543"/>
      <c r="G69" s="1543"/>
      <c r="H69" s="1543"/>
      <c r="I69" s="1543"/>
      <c r="J69" s="1119"/>
      <c r="M69" s="1582"/>
      <c r="N69" s="1504"/>
      <c r="O69" s="1504"/>
      <c r="P69" s="1504"/>
      <c r="Q69" s="1539"/>
      <c r="R69" s="1539"/>
      <c r="S69" s="1539"/>
      <c r="T69" s="1539"/>
      <c r="U69" s="1539"/>
      <c r="V69" s="1539"/>
      <c r="W69" s="1539"/>
      <c r="X69" s="1539"/>
      <c r="Y69" s="1539"/>
      <c r="Z69" s="1539"/>
      <c r="AA69" s="1539"/>
      <c r="AB69" s="1539"/>
      <c r="AC69" s="1539"/>
      <c r="AD69" s="1539"/>
      <c r="AE69" s="1539"/>
      <c r="AF69" s="1539"/>
      <c r="AG69" s="1539"/>
      <c r="AH69" s="1539"/>
      <c r="AI69" s="1539"/>
      <c r="AJ69" s="1539"/>
      <c r="AK69" s="1539"/>
      <c r="AL69" s="1539"/>
      <c r="AM69" s="1539"/>
      <c r="AN69" s="1539"/>
      <c r="AO69" s="1539"/>
      <c r="AP69" s="1539"/>
      <c r="AQ69" s="1539"/>
      <c r="AR69" s="1539"/>
      <c r="AS69" s="1539"/>
    </row>
    <row r="70" spans="1:45" ht="15.75">
      <c r="A70" s="1166"/>
      <c r="B70" s="1153"/>
      <c r="C70" s="1166"/>
      <c r="D70" s="1166"/>
      <c r="E70" s="1166"/>
      <c r="F70" s="1166"/>
      <c r="G70" s="1166"/>
      <c r="H70" s="1166"/>
      <c r="I70" s="1166"/>
      <c r="J70" s="1119"/>
      <c r="M70" s="1582"/>
      <c r="N70" s="1166"/>
      <c r="O70" s="1166"/>
      <c r="P70" s="1166"/>
      <c r="Q70" s="1539"/>
      <c r="R70" s="1539"/>
      <c r="S70" s="1539"/>
      <c r="T70" s="1539"/>
      <c r="U70" s="1539"/>
      <c r="V70" s="1539"/>
      <c r="W70" s="1539"/>
      <c r="X70" s="1539"/>
      <c r="Y70" s="1539"/>
      <c r="Z70" s="1539"/>
      <c r="AA70" s="1539"/>
      <c r="AB70" s="1539"/>
      <c r="AC70" s="1539"/>
      <c r="AD70" s="1539"/>
      <c r="AE70" s="1539"/>
      <c r="AF70" s="1539"/>
      <c r="AG70" s="1539"/>
      <c r="AH70" s="1539"/>
      <c r="AI70" s="1539"/>
      <c r="AJ70" s="1539"/>
      <c r="AK70" s="1539"/>
      <c r="AL70" s="1539"/>
      <c r="AM70" s="1539"/>
      <c r="AN70" s="1539"/>
      <c r="AO70" s="1539"/>
      <c r="AP70" s="1539"/>
      <c r="AQ70" s="1539"/>
      <c r="AR70" s="1539"/>
      <c r="AS70" s="1539"/>
    </row>
    <row r="71" spans="1:45" ht="15.75">
      <c r="A71" s="1166"/>
      <c r="B71" s="1153"/>
      <c r="C71" s="1583"/>
      <c r="D71" s="1166"/>
      <c r="E71" s="1166"/>
      <c r="F71" s="1166"/>
      <c r="G71" s="1166"/>
      <c r="H71" s="1166"/>
      <c r="I71" s="1166"/>
      <c r="J71" s="1119"/>
      <c r="M71" s="1582"/>
      <c r="N71" s="1166"/>
      <c r="O71" s="1166"/>
      <c r="P71" s="1166"/>
      <c r="Q71" s="1539"/>
      <c r="R71" s="1539"/>
      <c r="S71" s="1539"/>
      <c r="T71" s="1539"/>
      <c r="U71" s="1539"/>
      <c r="V71" s="1539"/>
      <c r="W71" s="1539"/>
      <c r="X71" s="1539"/>
      <c r="Y71" s="1539"/>
      <c r="Z71" s="1539"/>
      <c r="AA71" s="1539"/>
      <c r="AB71" s="1539"/>
      <c r="AC71" s="1539"/>
      <c r="AD71" s="1539"/>
      <c r="AE71" s="1539"/>
      <c r="AF71" s="1539"/>
      <c r="AG71" s="1539"/>
      <c r="AH71" s="1539"/>
      <c r="AI71" s="1539"/>
      <c r="AJ71" s="1539"/>
      <c r="AK71" s="1539"/>
      <c r="AL71" s="1539"/>
      <c r="AM71" s="1539"/>
      <c r="AN71" s="1539"/>
      <c r="AO71" s="1539"/>
      <c r="AP71" s="1539"/>
      <c r="AQ71" s="1539"/>
      <c r="AR71" s="1539"/>
      <c r="AS71" s="1539"/>
    </row>
    <row r="72" spans="1:45" ht="15.75">
      <c r="A72" s="1166"/>
      <c r="B72" s="1153"/>
      <c r="C72" s="1583"/>
      <c r="D72" s="1166"/>
      <c r="E72" s="1166"/>
      <c r="F72" s="1166"/>
      <c r="G72" s="1166"/>
      <c r="H72" s="1166"/>
      <c r="I72" s="1166"/>
      <c r="J72" s="1119"/>
      <c r="M72" s="1582"/>
      <c r="N72" s="1160"/>
      <c r="O72" s="1160"/>
      <c r="P72" s="1160"/>
      <c r="Q72" s="1539"/>
      <c r="R72" s="1539"/>
      <c r="S72" s="1539"/>
      <c r="T72" s="1539"/>
      <c r="U72" s="1539"/>
      <c r="V72" s="1539"/>
      <c r="W72" s="1539"/>
      <c r="X72" s="1539"/>
      <c r="Y72" s="1539"/>
      <c r="Z72" s="1539"/>
      <c r="AA72" s="1539"/>
      <c r="AB72" s="1539"/>
      <c r="AC72" s="1539"/>
      <c r="AD72" s="1539"/>
      <c r="AE72" s="1539"/>
      <c r="AF72" s="1539"/>
      <c r="AG72" s="1539"/>
      <c r="AH72" s="1539"/>
      <c r="AI72" s="1539"/>
      <c r="AJ72" s="1539"/>
      <c r="AK72" s="1539"/>
      <c r="AL72" s="1539"/>
      <c r="AM72" s="1539"/>
      <c r="AN72" s="1539"/>
      <c r="AO72" s="1539"/>
      <c r="AP72" s="1539"/>
      <c r="AQ72" s="1539"/>
      <c r="AR72" s="1539"/>
      <c r="AS72" s="1539"/>
    </row>
    <row r="73" spans="1:45" ht="15.75">
      <c r="A73" s="1166"/>
      <c r="B73" s="1153"/>
      <c r="C73" s="1166"/>
      <c r="D73" s="1166"/>
      <c r="E73" s="1166"/>
      <c r="F73" s="1166"/>
      <c r="G73" s="1166"/>
      <c r="H73" s="1166"/>
      <c r="I73" s="1166"/>
      <c r="J73" s="1119"/>
      <c r="M73" s="1582"/>
      <c r="N73" s="1504"/>
      <c r="O73" s="1504"/>
      <c r="P73" s="1504"/>
      <c r="Q73" s="1539"/>
      <c r="R73" s="1539"/>
      <c r="S73" s="1539"/>
      <c r="T73" s="1539"/>
      <c r="U73" s="1539"/>
      <c r="V73" s="1539"/>
      <c r="W73" s="1539"/>
      <c r="X73" s="1539"/>
      <c r="Y73" s="1539"/>
      <c r="Z73" s="1539"/>
      <c r="AA73" s="1539"/>
      <c r="AB73" s="1539"/>
      <c r="AC73" s="1539"/>
      <c r="AD73" s="1539"/>
      <c r="AE73" s="1539"/>
      <c r="AF73" s="1539"/>
      <c r="AG73" s="1539"/>
      <c r="AH73" s="1539"/>
      <c r="AI73" s="1539"/>
      <c r="AJ73" s="1539"/>
      <c r="AK73" s="1539"/>
      <c r="AL73" s="1539"/>
      <c r="AM73" s="1539"/>
      <c r="AN73" s="1539"/>
      <c r="AO73" s="1539"/>
      <c r="AP73" s="1539"/>
      <c r="AQ73" s="1539"/>
      <c r="AR73" s="1539"/>
      <c r="AS73" s="1539"/>
    </row>
    <row r="74" spans="1:45" ht="15.75">
      <c r="A74" s="1166"/>
      <c r="B74" s="1153"/>
      <c r="C74" s="1505"/>
      <c r="D74" s="1160"/>
      <c r="E74" s="1160"/>
      <c r="F74" s="1160"/>
      <c r="G74" s="1160"/>
      <c r="H74" s="1160"/>
      <c r="I74" s="1160"/>
      <c r="J74" s="1119"/>
      <c r="N74" s="1160"/>
      <c r="O74" s="1160"/>
      <c r="P74" s="1160"/>
      <c r="Q74" s="1539"/>
      <c r="R74" s="1539"/>
      <c r="S74" s="1539"/>
      <c r="T74" s="1539"/>
      <c r="U74" s="1539"/>
      <c r="V74" s="1539"/>
      <c r="W74" s="1539"/>
      <c r="X74" s="1539"/>
      <c r="Y74" s="1539"/>
      <c r="Z74" s="1539"/>
      <c r="AA74" s="1539"/>
      <c r="AB74" s="1539"/>
      <c r="AC74" s="1539"/>
      <c r="AD74" s="1539"/>
      <c r="AE74" s="1539"/>
      <c r="AF74" s="1539"/>
      <c r="AG74" s="1539"/>
      <c r="AH74" s="1539"/>
      <c r="AI74" s="1539"/>
      <c r="AJ74" s="1539"/>
      <c r="AK74" s="1539"/>
      <c r="AL74" s="1539"/>
      <c r="AM74" s="1539"/>
      <c r="AN74" s="1539"/>
      <c r="AO74" s="1539"/>
      <c r="AP74" s="1539"/>
      <c r="AQ74" s="1539"/>
      <c r="AR74" s="1539"/>
      <c r="AS74" s="1539"/>
    </row>
    <row r="75" spans="1:45" ht="15.75">
      <c r="A75" s="1166"/>
      <c r="B75" s="1153"/>
      <c r="C75" s="1232"/>
      <c r="D75" s="1160"/>
      <c r="E75" s="1160"/>
      <c r="F75" s="1160"/>
      <c r="G75" s="1160"/>
      <c r="H75" s="1160"/>
      <c r="I75" s="1160"/>
      <c r="J75" s="1119"/>
      <c r="N75" s="1160"/>
      <c r="O75" s="1160"/>
      <c r="P75" s="1160"/>
      <c r="Q75" s="1539"/>
      <c r="R75" s="1539"/>
      <c r="S75" s="1539"/>
      <c r="T75" s="1539"/>
      <c r="U75" s="1539"/>
      <c r="V75" s="1539"/>
      <c r="W75" s="1539"/>
      <c r="X75" s="1539"/>
      <c r="Y75" s="1539"/>
      <c r="Z75" s="1539"/>
      <c r="AA75" s="1539"/>
      <c r="AB75" s="1539"/>
      <c r="AC75" s="1539"/>
      <c r="AD75" s="1539"/>
      <c r="AE75" s="1539"/>
      <c r="AF75" s="1539"/>
      <c r="AG75" s="1539"/>
      <c r="AH75" s="1539"/>
      <c r="AI75" s="1539"/>
      <c r="AJ75" s="1539"/>
      <c r="AK75" s="1539"/>
      <c r="AL75" s="1539"/>
      <c r="AM75" s="1539"/>
      <c r="AN75" s="1539"/>
      <c r="AO75" s="1539"/>
      <c r="AP75" s="1539"/>
      <c r="AQ75" s="1539"/>
      <c r="AR75" s="1539"/>
      <c r="AS75" s="1539"/>
    </row>
    <row r="76" spans="1:45" ht="15.75">
      <c r="A76" s="1166"/>
      <c r="B76" s="1153"/>
      <c r="C76" s="1505"/>
      <c r="D76" s="1160"/>
      <c r="E76" s="1160"/>
      <c r="F76" s="1160"/>
      <c r="G76" s="1160"/>
      <c r="H76" s="1160"/>
      <c r="I76" s="1160"/>
      <c r="J76" s="1119"/>
      <c r="N76" s="1166"/>
      <c r="O76" s="1166"/>
      <c r="P76" s="1166"/>
      <c r="Q76" s="1539"/>
      <c r="R76" s="1539"/>
      <c r="S76" s="1539"/>
      <c r="T76" s="1539"/>
      <c r="U76" s="1539"/>
      <c r="V76" s="1539"/>
      <c r="W76" s="1539"/>
      <c r="X76" s="1539"/>
      <c r="Y76" s="1539"/>
      <c r="Z76" s="1539"/>
      <c r="AA76" s="1539"/>
      <c r="AB76" s="1539"/>
      <c r="AC76" s="1539"/>
      <c r="AD76" s="1539"/>
      <c r="AE76" s="1539"/>
      <c r="AF76" s="1539"/>
      <c r="AG76" s="1539"/>
      <c r="AH76" s="1539"/>
      <c r="AI76" s="1539"/>
      <c r="AJ76" s="1539"/>
      <c r="AK76" s="1539"/>
      <c r="AL76" s="1539"/>
      <c r="AM76" s="1539"/>
      <c r="AN76" s="1539"/>
      <c r="AO76" s="1539"/>
      <c r="AP76" s="1539"/>
      <c r="AQ76" s="1539"/>
      <c r="AR76" s="1539"/>
      <c r="AS76" s="1539"/>
    </row>
    <row r="77" spans="1:45" ht="15.75">
      <c r="A77" s="1166"/>
      <c r="B77" s="1153"/>
      <c r="C77" s="1232"/>
      <c r="D77" s="1523"/>
      <c r="E77" s="1523"/>
      <c r="F77" s="1523"/>
      <c r="G77" s="1523"/>
      <c r="H77" s="1523"/>
      <c r="I77" s="1523"/>
      <c r="N77" s="1504"/>
      <c r="O77" s="1504"/>
      <c r="P77" s="1504"/>
      <c r="Q77" s="1539"/>
      <c r="R77" s="1539"/>
      <c r="S77" s="1539"/>
      <c r="T77" s="1539"/>
      <c r="U77" s="1539"/>
      <c r="V77" s="1539"/>
      <c r="W77" s="1539"/>
      <c r="X77" s="1539"/>
      <c r="Y77" s="1539"/>
      <c r="Z77" s="1539"/>
      <c r="AA77" s="1539"/>
      <c r="AB77" s="1539"/>
      <c r="AC77" s="1539"/>
      <c r="AD77" s="1539"/>
      <c r="AE77" s="1539"/>
      <c r="AF77" s="1539"/>
      <c r="AG77" s="1539"/>
      <c r="AH77" s="1539"/>
      <c r="AI77" s="1539"/>
      <c r="AJ77" s="1539"/>
      <c r="AK77" s="1539"/>
      <c r="AL77" s="1539"/>
      <c r="AM77" s="1539"/>
      <c r="AN77" s="1539"/>
      <c r="AO77" s="1539"/>
      <c r="AP77" s="1539"/>
      <c r="AQ77" s="1539"/>
      <c r="AR77" s="1539"/>
      <c r="AS77" s="1539"/>
    </row>
    <row r="78" spans="1:45" ht="15.75">
      <c r="A78" s="1166"/>
      <c r="B78" s="1153"/>
      <c r="C78" s="1584"/>
      <c r="D78" s="1523"/>
      <c r="E78" s="1523"/>
      <c r="F78" s="1523"/>
      <c r="G78" s="1523"/>
      <c r="H78" s="1523"/>
      <c r="I78" s="1523"/>
      <c r="N78" s="1504"/>
      <c r="O78" s="1504"/>
      <c r="P78" s="1504"/>
      <c r="Q78" s="1539"/>
      <c r="R78" s="1539"/>
      <c r="S78" s="1539"/>
      <c r="T78" s="1539"/>
      <c r="U78" s="1539"/>
      <c r="V78" s="1539"/>
      <c r="W78" s="1539"/>
      <c r="X78" s="1539"/>
      <c r="Y78" s="1539"/>
      <c r="Z78" s="1539"/>
      <c r="AA78" s="1539"/>
      <c r="AB78" s="1539"/>
      <c r="AC78" s="1539"/>
      <c r="AD78" s="1539"/>
      <c r="AE78" s="1539"/>
      <c r="AF78" s="1539"/>
      <c r="AG78" s="1539"/>
      <c r="AH78" s="1539"/>
      <c r="AI78" s="1539"/>
      <c r="AJ78" s="1539"/>
      <c r="AK78" s="1539"/>
      <c r="AL78" s="1539"/>
      <c r="AM78" s="1539"/>
      <c r="AN78" s="1539"/>
      <c r="AO78" s="1539"/>
      <c r="AP78" s="1539"/>
      <c r="AQ78" s="1539"/>
      <c r="AR78" s="1539"/>
      <c r="AS78" s="1539"/>
    </row>
    <row r="79" spans="1:45" ht="15.75">
      <c r="A79" s="1166"/>
      <c r="B79" s="1153"/>
      <c r="C79" s="1166"/>
      <c r="D79" s="1585"/>
      <c r="E79" s="1585"/>
      <c r="F79" s="1585"/>
      <c r="G79" s="1585"/>
      <c r="H79" s="1585"/>
      <c r="I79" s="1523"/>
      <c r="N79" s="1166"/>
      <c r="O79" s="1166"/>
      <c r="P79" s="1269"/>
      <c r="Q79" s="1539"/>
      <c r="R79" s="1539"/>
      <c r="S79" s="1539"/>
      <c r="T79" s="1539"/>
      <c r="U79" s="1539"/>
      <c r="V79" s="1539"/>
      <c r="W79" s="1539"/>
      <c r="X79" s="1539"/>
      <c r="Y79" s="1539"/>
      <c r="Z79" s="1539"/>
      <c r="AA79" s="1539"/>
      <c r="AB79" s="1539"/>
      <c r="AC79" s="1539"/>
      <c r="AD79" s="1539"/>
      <c r="AE79" s="1539"/>
      <c r="AF79" s="1539"/>
      <c r="AG79" s="1539"/>
      <c r="AH79" s="1539"/>
      <c r="AI79" s="1539"/>
      <c r="AJ79" s="1539"/>
      <c r="AK79" s="1539"/>
      <c r="AL79" s="1539"/>
      <c r="AM79" s="1539"/>
      <c r="AN79" s="1539"/>
      <c r="AO79" s="1539"/>
      <c r="AP79" s="1539"/>
      <c r="AQ79" s="1539"/>
      <c r="AR79" s="1539"/>
      <c r="AS79" s="1539"/>
    </row>
    <row r="80" spans="1:45" ht="15.75">
      <c r="A80" s="1166"/>
      <c r="B80" s="1153"/>
      <c r="C80" s="1166"/>
      <c r="D80" s="1523"/>
      <c r="E80" s="1523"/>
      <c r="F80" s="1523"/>
      <c r="G80" s="1523"/>
      <c r="H80" s="1523"/>
      <c r="I80" s="1523"/>
      <c r="N80" s="1166"/>
      <c r="O80" s="1166"/>
      <c r="P80" s="1166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539"/>
      <c r="AF80" s="1539"/>
      <c r="AG80" s="1539"/>
      <c r="AH80" s="1539"/>
      <c r="AI80" s="1539"/>
      <c r="AJ80" s="1539"/>
      <c r="AK80" s="1539"/>
      <c r="AL80" s="1539"/>
      <c r="AM80" s="1539"/>
      <c r="AN80" s="1539"/>
      <c r="AO80" s="1539"/>
      <c r="AP80" s="1539"/>
      <c r="AQ80" s="1539"/>
      <c r="AR80" s="1539"/>
      <c r="AS80" s="1539"/>
    </row>
    <row r="81" spans="1:45" ht="15.75">
      <c r="A81" s="1160"/>
      <c r="B81" s="1153"/>
      <c r="C81" s="1505"/>
      <c r="D81" s="1235"/>
      <c r="E81" s="1235"/>
      <c r="F81" s="1235"/>
      <c r="G81" s="1235"/>
      <c r="H81" s="1235"/>
      <c r="I81" s="1235"/>
      <c r="N81" s="1160"/>
      <c r="O81" s="1160"/>
      <c r="P81" s="1160"/>
      <c r="Q81" s="1539"/>
      <c r="R81" s="1539"/>
      <c r="S81" s="1539"/>
      <c r="T81" s="1539"/>
      <c r="U81" s="1539"/>
      <c r="V81" s="1539"/>
      <c r="W81" s="1539"/>
      <c r="X81" s="1539"/>
      <c r="Y81" s="1539"/>
      <c r="Z81" s="1539"/>
      <c r="AA81" s="1539"/>
      <c r="AB81" s="1539"/>
      <c r="AC81" s="1539"/>
      <c r="AD81" s="1539"/>
      <c r="AE81" s="1539"/>
      <c r="AF81" s="1539"/>
      <c r="AG81" s="1539"/>
      <c r="AH81" s="1539"/>
      <c r="AI81" s="1539"/>
      <c r="AJ81" s="1539"/>
      <c r="AK81" s="1539"/>
      <c r="AL81" s="1539"/>
      <c r="AM81" s="1539"/>
      <c r="AN81" s="1539"/>
      <c r="AO81" s="1539"/>
      <c r="AP81" s="1539"/>
      <c r="AQ81" s="1539"/>
      <c r="AR81" s="1539"/>
      <c r="AS81" s="1539"/>
    </row>
    <row r="82" spans="1:45" ht="15.75">
      <c r="A82" s="1160"/>
      <c r="B82" s="1153"/>
      <c r="C82" s="1232"/>
      <c r="D82" s="1235"/>
      <c r="E82" s="1235"/>
      <c r="F82" s="1235"/>
      <c r="G82" s="1235"/>
      <c r="H82" s="1235"/>
      <c r="I82" s="1235"/>
      <c r="N82" s="1160"/>
      <c r="O82" s="1160"/>
      <c r="P82" s="1160"/>
      <c r="Q82" s="1539"/>
      <c r="R82" s="1539"/>
      <c r="S82" s="1539"/>
      <c r="T82" s="1539"/>
      <c r="U82" s="1539"/>
      <c r="V82" s="1539"/>
      <c r="W82" s="1539"/>
      <c r="X82" s="1539"/>
      <c r="Y82" s="1539"/>
      <c r="Z82" s="1539"/>
      <c r="AA82" s="1539"/>
      <c r="AB82" s="1539"/>
      <c r="AC82" s="1539"/>
      <c r="AD82" s="1539"/>
      <c r="AE82" s="1539"/>
      <c r="AF82" s="1539"/>
      <c r="AG82" s="1539"/>
      <c r="AH82" s="1539"/>
      <c r="AI82" s="1539"/>
      <c r="AJ82" s="1539"/>
      <c r="AK82" s="1539"/>
      <c r="AL82" s="1539"/>
      <c r="AM82" s="1539"/>
      <c r="AN82" s="1539"/>
      <c r="AO82" s="1539"/>
      <c r="AP82" s="1539"/>
      <c r="AQ82" s="1539"/>
      <c r="AR82" s="1539"/>
      <c r="AS82" s="1539"/>
    </row>
    <row r="83" spans="1:45" ht="15.75">
      <c r="A83" s="1160"/>
      <c r="B83" s="1153"/>
      <c r="C83" s="1584"/>
      <c r="D83" s="1235"/>
      <c r="E83" s="1235"/>
      <c r="F83" s="1235"/>
      <c r="G83" s="1235"/>
      <c r="H83" s="1235"/>
      <c r="I83" s="1235"/>
      <c r="N83" s="1160"/>
      <c r="O83" s="1160"/>
      <c r="P83" s="1160"/>
      <c r="Q83" s="1539"/>
      <c r="R83" s="1539"/>
      <c r="S83" s="1539"/>
      <c r="T83" s="1539"/>
      <c r="U83" s="1539"/>
      <c r="V83" s="1539"/>
      <c r="W83" s="1539"/>
      <c r="X83" s="1539"/>
      <c r="Y83" s="1539"/>
      <c r="Z83" s="1539"/>
      <c r="AA83" s="1539"/>
      <c r="AB83" s="1539"/>
      <c r="AC83" s="1539"/>
      <c r="AD83" s="1539"/>
      <c r="AE83" s="1539"/>
      <c r="AF83" s="1539"/>
      <c r="AG83" s="1539"/>
      <c r="AH83" s="1539"/>
      <c r="AI83" s="1539"/>
      <c r="AJ83" s="1539"/>
      <c r="AK83" s="1539"/>
      <c r="AL83" s="1539"/>
      <c r="AM83" s="1539"/>
      <c r="AN83" s="1539"/>
      <c r="AO83" s="1539"/>
      <c r="AP83" s="1539"/>
      <c r="AQ83" s="1539"/>
      <c r="AR83" s="1539"/>
      <c r="AS83" s="1539"/>
    </row>
    <row r="84" spans="1:45" ht="15.75">
      <c r="A84" s="1166"/>
      <c r="B84" s="1153"/>
      <c r="C84" s="1166"/>
      <c r="D84" s="1523"/>
      <c r="E84" s="1523"/>
      <c r="F84" s="1523"/>
      <c r="G84" s="1523"/>
      <c r="H84" s="1523"/>
      <c r="I84" s="1523"/>
      <c r="N84" s="1166"/>
      <c r="O84" s="1166"/>
      <c r="P84" s="1166"/>
      <c r="Q84" s="1539"/>
      <c r="R84" s="1539"/>
      <c r="S84" s="1539"/>
      <c r="T84" s="1539"/>
      <c r="U84" s="1539"/>
      <c r="V84" s="1539"/>
      <c r="W84" s="1539"/>
      <c r="X84" s="1539"/>
      <c r="Y84" s="1539"/>
      <c r="Z84" s="1539"/>
      <c r="AA84" s="1539"/>
      <c r="AB84" s="1539"/>
      <c r="AC84" s="1539"/>
      <c r="AD84" s="1539"/>
      <c r="AE84" s="1539"/>
      <c r="AF84" s="1539"/>
      <c r="AG84" s="1539"/>
      <c r="AH84" s="1539"/>
      <c r="AI84" s="1539"/>
      <c r="AJ84" s="1539"/>
      <c r="AK84" s="1539"/>
      <c r="AL84" s="1539"/>
      <c r="AM84" s="1539"/>
      <c r="AN84" s="1539"/>
      <c r="AO84" s="1539"/>
      <c r="AP84" s="1539"/>
      <c r="AQ84" s="1539"/>
      <c r="AR84" s="1539"/>
      <c r="AS84" s="1539"/>
    </row>
    <row r="85" spans="1:45" ht="15.75">
      <c r="A85" s="1166"/>
      <c r="B85" s="1153"/>
      <c r="C85" s="1584"/>
      <c r="D85" s="1523"/>
      <c r="E85" s="1523"/>
      <c r="F85" s="1523"/>
      <c r="G85" s="1523"/>
      <c r="H85" s="1523"/>
      <c r="I85" s="1523"/>
      <c r="N85" s="1586"/>
      <c r="O85" s="1586"/>
      <c r="P85" s="1586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39"/>
      <c r="AB85" s="1539"/>
      <c r="AC85" s="1539"/>
      <c r="AD85" s="1539"/>
      <c r="AE85" s="1539"/>
      <c r="AF85" s="1539"/>
      <c r="AG85" s="1539"/>
      <c r="AH85" s="1539"/>
      <c r="AI85" s="1539"/>
      <c r="AJ85" s="1539"/>
      <c r="AK85" s="1539"/>
      <c r="AL85" s="1539"/>
      <c r="AM85" s="1539"/>
      <c r="AN85" s="1539"/>
      <c r="AO85" s="1539"/>
      <c r="AP85" s="1539"/>
      <c r="AQ85" s="1539"/>
      <c r="AR85" s="1539"/>
      <c r="AS85" s="1539"/>
    </row>
    <row r="86" spans="1:45" ht="15.75">
      <c r="A86" s="1166"/>
      <c r="B86" s="1153"/>
      <c r="C86" s="1166"/>
      <c r="D86" s="1523"/>
      <c r="E86" s="1523"/>
      <c r="F86" s="1523"/>
      <c r="G86" s="1523"/>
      <c r="H86" s="1523"/>
      <c r="I86" s="1523"/>
      <c r="N86" s="1586"/>
      <c r="O86" s="1586"/>
      <c r="P86" s="1586"/>
      <c r="Q86" s="1539"/>
      <c r="R86" s="1539"/>
      <c r="S86" s="1539"/>
      <c r="T86" s="1539"/>
      <c r="U86" s="1539"/>
      <c r="V86" s="1539"/>
      <c r="W86" s="1539"/>
      <c r="X86" s="1539"/>
      <c r="Y86" s="1539"/>
      <c r="Z86" s="1539"/>
      <c r="AA86" s="1539"/>
      <c r="AB86" s="1539"/>
      <c r="AC86" s="1539"/>
      <c r="AD86" s="1539"/>
      <c r="AE86" s="1539"/>
      <c r="AF86" s="1539"/>
      <c r="AG86" s="1539"/>
      <c r="AH86" s="1539"/>
      <c r="AI86" s="1539"/>
      <c r="AJ86" s="1539"/>
      <c r="AK86" s="1539"/>
      <c r="AL86" s="1539"/>
      <c r="AM86" s="1539"/>
      <c r="AN86" s="1539"/>
      <c r="AO86" s="1539"/>
      <c r="AP86" s="1539"/>
      <c r="AQ86" s="1539"/>
      <c r="AR86" s="1539"/>
      <c r="AS86" s="1539"/>
    </row>
    <row r="87" spans="1:45" ht="15.75">
      <c r="A87" s="1166"/>
      <c r="B87" s="1153"/>
      <c r="C87" s="1130"/>
      <c r="D87" s="1523"/>
      <c r="E87" s="1523"/>
      <c r="F87" s="1523"/>
      <c r="G87" s="1523"/>
      <c r="H87" s="1523"/>
      <c r="I87" s="1523"/>
      <c r="N87" s="1543"/>
      <c r="O87" s="1543"/>
      <c r="P87" s="1160"/>
      <c r="Q87" s="1539"/>
      <c r="R87" s="1539"/>
      <c r="S87" s="1539"/>
      <c r="T87" s="1539"/>
      <c r="U87" s="1539"/>
      <c r="V87" s="1539"/>
      <c r="W87" s="1539"/>
      <c r="X87" s="1539"/>
      <c r="Y87" s="1539"/>
      <c r="Z87" s="1539"/>
      <c r="AA87" s="1539"/>
      <c r="AB87" s="1539"/>
      <c r="AC87" s="1539"/>
      <c r="AD87" s="1539"/>
      <c r="AE87" s="1539"/>
      <c r="AF87" s="1539"/>
      <c r="AG87" s="1539"/>
      <c r="AH87" s="1539"/>
      <c r="AI87" s="1539"/>
      <c r="AJ87" s="1539"/>
      <c r="AK87" s="1539"/>
      <c r="AL87" s="1539"/>
      <c r="AM87" s="1539"/>
      <c r="AN87" s="1539"/>
      <c r="AO87" s="1539"/>
      <c r="AP87" s="1539"/>
      <c r="AQ87" s="1539"/>
      <c r="AR87" s="1539"/>
      <c r="AS87" s="1539"/>
    </row>
    <row r="88" spans="1:45" ht="15.75">
      <c r="A88" s="1160"/>
      <c r="B88" s="1153"/>
      <c r="C88" s="1584"/>
      <c r="D88" s="1235"/>
      <c r="E88" s="1235"/>
      <c r="F88" s="1235"/>
      <c r="G88" s="1246"/>
      <c r="H88" s="1246"/>
      <c r="I88" s="1246"/>
      <c r="N88" s="1250"/>
      <c r="O88" s="1580"/>
      <c r="P88" s="1160"/>
      <c r="Q88" s="1539"/>
      <c r="R88" s="1539"/>
      <c r="S88" s="1539"/>
      <c r="T88" s="1539"/>
      <c r="U88" s="1539"/>
      <c r="V88" s="1539"/>
      <c r="W88" s="1539"/>
      <c r="X88" s="1539"/>
      <c r="Y88" s="1539"/>
      <c r="Z88" s="1539"/>
      <c r="AA88" s="1539"/>
      <c r="AB88" s="1539"/>
      <c r="AC88" s="1539"/>
      <c r="AD88" s="1539"/>
      <c r="AE88" s="1539"/>
      <c r="AF88" s="1539"/>
      <c r="AG88" s="1539"/>
      <c r="AH88" s="1539"/>
      <c r="AI88" s="1539"/>
      <c r="AJ88" s="1539"/>
      <c r="AK88" s="1539"/>
      <c r="AL88" s="1539"/>
      <c r="AM88" s="1539"/>
      <c r="AN88" s="1539"/>
      <c r="AO88" s="1539"/>
      <c r="AP88" s="1539"/>
      <c r="AQ88" s="1539"/>
      <c r="AR88" s="1539"/>
      <c r="AS88" s="1539"/>
    </row>
    <row r="89" spans="1:45" ht="15.75">
      <c r="A89" s="1160"/>
      <c r="B89" s="1153"/>
      <c r="C89" s="1584"/>
      <c r="D89" s="1235"/>
      <c r="E89" s="1235"/>
      <c r="F89" s="1235"/>
      <c r="G89" s="1246"/>
      <c r="H89" s="1246"/>
      <c r="I89" s="1246"/>
      <c r="N89" s="1250"/>
      <c r="O89" s="1580"/>
      <c r="P89" s="1160"/>
      <c r="Q89" s="1539"/>
      <c r="R89" s="1539"/>
      <c r="S89" s="1539"/>
      <c r="T89" s="1539"/>
      <c r="U89" s="1539"/>
      <c r="V89" s="1539"/>
      <c r="W89" s="1539"/>
      <c r="X89" s="1539"/>
      <c r="Y89" s="1539"/>
      <c r="Z89" s="1539"/>
      <c r="AA89" s="1539"/>
      <c r="AB89" s="1539"/>
      <c r="AC89" s="1539"/>
      <c r="AD89" s="1539"/>
      <c r="AE89" s="1539"/>
      <c r="AF89" s="1539"/>
      <c r="AG89" s="1539"/>
      <c r="AH89" s="1539"/>
      <c r="AI89" s="1539"/>
      <c r="AJ89" s="1539"/>
      <c r="AK89" s="1539"/>
      <c r="AL89" s="1539"/>
      <c r="AM89" s="1539"/>
      <c r="AN89" s="1539"/>
      <c r="AO89" s="1539"/>
      <c r="AP89" s="1539"/>
      <c r="AQ89" s="1539"/>
      <c r="AR89" s="1539"/>
      <c r="AS89" s="1539"/>
    </row>
    <row r="90" spans="1:45" ht="15.75">
      <c r="A90" s="1160"/>
      <c r="B90" s="1153"/>
      <c r="C90" s="1584"/>
      <c r="D90" s="1235"/>
      <c r="E90" s="1235"/>
      <c r="F90" s="1235"/>
      <c r="G90" s="1246"/>
      <c r="H90" s="1246"/>
      <c r="I90" s="1246"/>
      <c r="N90" s="1250"/>
      <c r="O90" s="1580"/>
      <c r="P90" s="1160"/>
      <c r="Q90" s="1539"/>
      <c r="R90" s="1539"/>
      <c r="S90" s="1539"/>
      <c r="T90" s="1539"/>
      <c r="U90" s="1539"/>
      <c r="V90" s="1539"/>
      <c r="W90" s="1539"/>
      <c r="X90" s="1539"/>
      <c r="Y90" s="1539"/>
      <c r="Z90" s="1539"/>
      <c r="AA90" s="1539"/>
      <c r="AB90" s="1539"/>
      <c r="AC90" s="1539"/>
      <c r="AD90" s="1539"/>
      <c r="AE90" s="1539"/>
      <c r="AF90" s="1539"/>
      <c r="AG90" s="1539"/>
      <c r="AH90" s="1539"/>
      <c r="AI90" s="1539"/>
      <c r="AJ90" s="1539"/>
      <c r="AK90" s="1539"/>
      <c r="AL90" s="1539"/>
      <c r="AM90" s="1539"/>
      <c r="AN90" s="1539"/>
      <c r="AO90" s="1539"/>
      <c r="AP90" s="1539"/>
      <c r="AQ90" s="1539"/>
      <c r="AR90" s="1539"/>
      <c r="AS90" s="1539"/>
    </row>
    <row r="91" spans="1:45" ht="15.75">
      <c r="A91" s="1160"/>
      <c r="B91" s="1153"/>
      <c r="C91" s="1505"/>
      <c r="D91" s="1235"/>
      <c r="E91" s="1235"/>
      <c r="F91" s="1235"/>
      <c r="G91" s="1246"/>
      <c r="H91" s="1246"/>
      <c r="I91" s="1246"/>
      <c r="N91" s="1539"/>
      <c r="O91" s="1539"/>
      <c r="P91" s="1539"/>
      <c r="Q91" s="1539"/>
      <c r="R91" s="1539"/>
      <c r="S91" s="1539"/>
      <c r="T91" s="1539"/>
      <c r="U91" s="1539"/>
      <c r="V91" s="1539"/>
      <c r="W91" s="1539"/>
      <c r="X91" s="1539"/>
      <c r="Y91" s="1539"/>
      <c r="Z91" s="1539"/>
      <c r="AA91" s="1539"/>
      <c r="AB91" s="1539"/>
      <c r="AC91" s="1539"/>
      <c r="AD91" s="1539"/>
      <c r="AE91" s="1539"/>
      <c r="AF91" s="1539"/>
      <c r="AG91" s="1539"/>
      <c r="AH91" s="1539"/>
      <c r="AI91" s="1539"/>
      <c r="AJ91" s="1539"/>
      <c r="AK91" s="1539"/>
      <c r="AL91" s="1539"/>
      <c r="AM91" s="1539"/>
      <c r="AN91" s="1539"/>
      <c r="AO91" s="1539"/>
      <c r="AP91" s="1539"/>
      <c r="AQ91" s="1539"/>
      <c r="AR91" s="1539"/>
      <c r="AS91" s="1539"/>
    </row>
    <row r="92" spans="1:45" ht="15.75">
      <c r="A92" s="1166"/>
      <c r="B92" s="1153"/>
      <c r="C92" s="1130"/>
      <c r="D92" s="1523"/>
      <c r="E92" s="1523"/>
      <c r="F92" s="1523"/>
      <c r="G92" s="1523"/>
      <c r="H92" s="1523"/>
      <c r="I92" s="1523"/>
      <c r="N92" s="1152"/>
      <c r="O92" s="1152"/>
      <c r="P92" s="1152"/>
      <c r="Q92" s="1539"/>
      <c r="R92" s="1539"/>
      <c r="S92" s="1539"/>
      <c r="T92" s="1539"/>
      <c r="U92" s="1539"/>
      <c r="V92" s="1539"/>
      <c r="W92" s="1539"/>
      <c r="X92" s="1539"/>
      <c r="Y92" s="1539"/>
      <c r="Z92" s="1539"/>
      <c r="AA92" s="1539"/>
      <c r="AB92" s="1539"/>
      <c r="AC92" s="1539"/>
      <c r="AD92" s="1539"/>
      <c r="AE92" s="1539"/>
      <c r="AF92" s="1539"/>
      <c r="AG92" s="1539"/>
      <c r="AH92" s="1539"/>
      <c r="AI92" s="1539"/>
      <c r="AJ92" s="1539"/>
      <c r="AK92" s="1539"/>
      <c r="AL92" s="1539"/>
      <c r="AM92" s="1539"/>
      <c r="AN92" s="1539"/>
      <c r="AO92" s="1539"/>
      <c r="AP92" s="1539"/>
      <c r="AQ92" s="1539"/>
      <c r="AR92" s="1539"/>
      <c r="AS92" s="1539"/>
    </row>
    <row r="93" spans="1:45" ht="15.75">
      <c r="A93" s="1166"/>
      <c r="B93" s="1153"/>
      <c r="C93" s="1130"/>
      <c r="D93" s="1523"/>
      <c r="E93" s="1523"/>
      <c r="F93" s="1523"/>
      <c r="G93" s="1523"/>
      <c r="H93" s="1523"/>
      <c r="I93" s="1523"/>
      <c r="N93" s="1152"/>
      <c r="O93" s="1152"/>
      <c r="P93" s="1152"/>
      <c r="Q93" s="1539"/>
      <c r="R93" s="1539"/>
      <c r="S93" s="1539"/>
      <c r="T93" s="1539"/>
      <c r="U93" s="1539"/>
      <c r="V93" s="1539"/>
      <c r="W93" s="1539"/>
      <c r="X93" s="1539"/>
      <c r="Y93" s="1539"/>
      <c r="Z93" s="1539"/>
      <c r="AA93" s="1539"/>
      <c r="AB93" s="1539"/>
      <c r="AC93" s="1539"/>
      <c r="AD93" s="1539"/>
      <c r="AE93" s="1539"/>
      <c r="AF93" s="1539"/>
      <c r="AG93" s="1539"/>
      <c r="AH93" s="1539"/>
      <c r="AI93" s="1539"/>
      <c r="AJ93" s="1539"/>
      <c r="AK93" s="1539"/>
      <c r="AL93" s="1539"/>
      <c r="AM93" s="1539"/>
      <c r="AN93" s="1539"/>
      <c r="AO93" s="1539"/>
      <c r="AP93" s="1539"/>
      <c r="AQ93" s="1539"/>
      <c r="AR93" s="1539"/>
      <c r="AS93" s="1539"/>
    </row>
    <row r="94" spans="1:45" ht="15.75">
      <c r="A94" s="1160"/>
      <c r="B94" s="1153"/>
      <c r="C94" s="1584"/>
      <c r="D94" s="1235"/>
      <c r="E94" s="1235"/>
      <c r="F94" s="1235"/>
      <c r="G94" s="1235"/>
      <c r="H94" s="1235"/>
      <c r="I94" s="1235"/>
      <c r="N94" s="1152"/>
      <c r="O94" s="1152"/>
      <c r="P94" s="1152"/>
      <c r="Q94" s="1539"/>
      <c r="R94" s="1539"/>
      <c r="S94" s="1539"/>
      <c r="T94" s="1539"/>
      <c r="U94" s="1539"/>
      <c r="V94" s="1539"/>
      <c r="W94" s="1539"/>
      <c r="X94" s="1539"/>
      <c r="Y94" s="1539"/>
      <c r="Z94" s="1539"/>
      <c r="AA94" s="1539"/>
      <c r="AB94" s="1539"/>
      <c r="AC94" s="1539"/>
      <c r="AD94" s="1539"/>
      <c r="AE94" s="1539"/>
      <c r="AF94" s="1539"/>
      <c r="AG94" s="1539"/>
      <c r="AH94" s="1539"/>
      <c r="AI94" s="1539"/>
      <c r="AJ94" s="1539"/>
      <c r="AK94" s="1539"/>
      <c r="AL94" s="1539"/>
      <c r="AM94" s="1539"/>
      <c r="AN94" s="1539"/>
      <c r="AO94" s="1539"/>
      <c r="AP94" s="1539"/>
      <c r="AQ94" s="1539"/>
      <c r="AR94" s="1539"/>
      <c r="AS94" s="1539"/>
    </row>
    <row r="95" spans="1:45" ht="15.75">
      <c r="A95" s="1160"/>
      <c r="B95" s="1153"/>
      <c r="C95" s="1584"/>
      <c r="D95" s="1235"/>
      <c r="E95" s="1235"/>
      <c r="F95" s="1235"/>
      <c r="G95" s="1246"/>
      <c r="H95" s="1246"/>
      <c r="I95" s="1246"/>
      <c r="N95" s="1152"/>
      <c r="O95" s="1152"/>
      <c r="P95" s="1152"/>
      <c r="Q95" s="1539"/>
      <c r="R95" s="1539"/>
      <c r="S95" s="1539"/>
      <c r="T95" s="1539"/>
      <c r="U95" s="1539"/>
      <c r="V95" s="1539"/>
      <c r="W95" s="1539"/>
      <c r="X95" s="1539"/>
      <c r="Y95" s="1539"/>
      <c r="Z95" s="1539"/>
      <c r="AA95" s="1539"/>
      <c r="AB95" s="1539"/>
      <c r="AC95" s="1539"/>
      <c r="AD95" s="1539"/>
      <c r="AE95" s="1539"/>
      <c r="AF95" s="1539"/>
      <c r="AG95" s="1539"/>
      <c r="AH95" s="1539"/>
      <c r="AI95" s="1539"/>
      <c r="AJ95" s="1539"/>
      <c r="AK95" s="1539"/>
      <c r="AL95" s="1539"/>
      <c r="AM95" s="1539"/>
      <c r="AN95" s="1539"/>
      <c r="AO95" s="1539"/>
      <c r="AP95" s="1539"/>
      <c r="AQ95" s="1539"/>
      <c r="AR95" s="1539"/>
      <c r="AS95" s="1539"/>
    </row>
    <row r="96" spans="1:45" ht="15.75">
      <c r="A96" s="1160"/>
      <c r="B96" s="1153"/>
      <c r="C96" s="1584"/>
      <c r="D96" s="1235"/>
      <c r="E96" s="1235"/>
      <c r="F96" s="1235"/>
      <c r="G96" s="1235"/>
      <c r="H96" s="1235"/>
      <c r="I96" s="1235"/>
      <c r="N96" s="1152"/>
      <c r="O96" s="1152"/>
      <c r="P96" s="1152"/>
      <c r="Q96" s="1539"/>
      <c r="R96" s="1539"/>
      <c r="S96" s="1539"/>
      <c r="T96" s="1539"/>
      <c r="U96" s="1539"/>
      <c r="V96" s="1539"/>
      <c r="W96" s="1539"/>
      <c r="X96" s="1539"/>
      <c r="Y96" s="1539"/>
      <c r="Z96" s="1539"/>
      <c r="AA96" s="1539"/>
      <c r="AB96" s="1539"/>
      <c r="AC96" s="1539"/>
      <c r="AD96" s="1539"/>
      <c r="AE96" s="1539"/>
      <c r="AF96" s="1539"/>
      <c r="AG96" s="1539"/>
      <c r="AH96" s="1539"/>
      <c r="AI96" s="1539"/>
      <c r="AJ96" s="1539"/>
      <c r="AK96" s="1539"/>
      <c r="AL96" s="1539"/>
      <c r="AM96" s="1539"/>
      <c r="AN96" s="1539"/>
      <c r="AO96" s="1539"/>
      <c r="AP96" s="1539"/>
      <c r="AQ96" s="1539"/>
      <c r="AR96" s="1539"/>
      <c r="AS96" s="1539"/>
    </row>
    <row r="97" spans="1:45" ht="15.75">
      <c r="A97" s="1160"/>
      <c r="B97" s="1153"/>
      <c r="C97" s="1505"/>
      <c r="D97" s="1235"/>
      <c r="E97" s="1235"/>
      <c r="F97" s="1235"/>
      <c r="G97" s="1235"/>
      <c r="H97" s="1235"/>
      <c r="I97" s="1235"/>
      <c r="N97" s="1152"/>
      <c r="O97" s="1152"/>
      <c r="P97" s="1152"/>
      <c r="Q97" s="1539"/>
      <c r="R97" s="1539"/>
      <c r="S97" s="1539"/>
      <c r="T97" s="1539"/>
      <c r="U97" s="1539"/>
      <c r="V97" s="1539"/>
      <c r="W97" s="1539"/>
      <c r="X97" s="1539"/>
      <c r="Y97" s="1539"/>
      <c r="Z97" s="1539"/>
      <c r="AA97" s="1539"/>
      <c r="AB97" s="1539"/>
      <c r="AC97" s="1539"/>
      <c r="AD97" s="1539"/>
      <c r="AE97" s="1539"/>
      <c r="AF97" s="1539"/>
      <c r="AG97" s="1539"/>
      <c r="AH97" s="1539"/>
      <c r="AI97" s="1539"/>
      <c r="AJ97" s="1539"/>
      <c r="AK97" s="1539"/>
      <c r="AL97" s="1539"/>
      <c r="AM97" s="1539"/>
      <c r="AN97" s="1539"/>
      <c r="AO97" s="1539"/>
      <c r="AP97" s="1539"/>
      <c r="AQ97" s="1539"/>
      <c r="AR97" s="1539"/>
      <c r="AS97" s="1539"/>
    </row>
    <row r="98" spans="1:45" ht="15.75">
      <c r="A98" s="1166"/>
      <c r="B98" s="1153"/>
      <c r="C98" s="1130"/>
      <c r="D98" s="1523"/>
      <c r="E98" s="1523"/>
      <c r="F98" s="1523"/>
      <c r="G98" s="1523"/>
      <c r="H98" s="1523"/>
      <c r="I98" s="1523"/>
      <c r="N98" s="1152"/>
      <c r="O98" s="1152"/>
      <c r="P98" s="1152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39"/>
      <c r="AB98" s="1539"/>
      <c r="AC98" s="1539"/>
      <c r="AD98" s="1539"/>
      <c r="AE98" s="1539"/>
      <c r="AF98" s="1539"/>
      <c r="AG98" s="1539"/>
      <c r="AH98" s="1539"/>
      <c r="AI98" s="1539"/>
      <c r="AJ98" s="1539"/>
      <c r="AK98" s="1539"/>
      <c r="AL98" s="1539"/>
      <c r="AM98" s="1539"/>
      <c r="AN98" s="1539"/>
      <c r="AO98" s="1539"/>
      <c r="AP98" s="1539"/>
      <c r="AQ98" s="1539"/>
      <c r="AR98" s="1539"/>
      <c r="AS98" s="1539"/>
    </row>
    <row r="99" spans="1:45" ht="15.75">
      <c r="A99" s="1160"/>
      <c r="B99" s="1153"/>
      <c r="C99" s="1584"/>
      <c r="D99" s="1246"/>
      <c r="E99" s="1246"/>
      <c r="F99" s="1246"/>
      <c r="G99" s="1246"/>
      <c r="H99" s="1246"/>
      <c r="I99" s="1246"/>
      <c r="N99" s="1152"/>
      <c r="O99" s="1152"/>
      <c r="P99" s="1152"/>
      <c r="Q99" s="1539"/>
      <c r="R99" s="1539"/>
      <c r="S99" s="1539"/>
      <c r="T99" s="1539"/>
      <c r="U99" s="1539"/>
      <c r="V99" s="1539"/>
      <c r="W99" s="1539"/>
      <c r="X99" s="1539"/>
      <c r="Y99" s="1539"/>
      <c r="Z99" s="1539"/>
      <c r="AA99" s="1539"/>
      <c r="AB99" s="1539"/>
      <c r="AC99" s="1539"/>
      <c r="AD99" s="1539"/>
      <c r="AE99" s="1539"/>
      <c r="AF99" s="1539"/>
      <c r="AG99" s="1539"/>
      <c r="AH99" s="1539"/>
      <c r="AI99" s="1539"/>
      <c r="AJ99" s="1539"/>
      <c r="AK99" s="1539"/>
      <c r="AL99" s="1539"/>
      <c r="AM99" s="1539"/>
      <c r="AN99" s="1539"/>
      <c r="AO99" s="1539"/>
      <c r="AP99" s="1539"/>
      <c r="AQ99" s="1539"/>
      <c r="AR99" s="1539"/>
      <c r="AS99" s="1539"/>
    </row>
    <row r="100" spans="1:45" ht="15.75">
      <c r="A100" s="1160"/>
      <c r="B100" s="1153"/>
      <c r="C100" s="1584"/>
      <c r="D100" s="1246"/>
      <c r="E100" s="1246"/>
      <c r="F100" s="1246"/>
      <c r="G100" s="1246"/>
      <c r="H100" s="1246"/>
      <c r="I100" s="1246"/>
      <c r="N100" s="1152"/>
      <c r="O100" s="1152"/>
      <c r="P100" s="1152"/>
      <c r="Q100" s="1539"/>
      <c r="R100" s="1539"/>
      <c r="S100" s="1539"/>
      <c r="T100" s="1539"/>
      <c r="U100" s="1539"/>
      <c r="V100" s="1539"/>
      <c r="W100" s="1539"/>
      <c r="X100" s="1539"/>
      <c r="Y100" s="1539"/>
      <c r="Z100" s="1539"/>
      <c r="AA100" s="1539"/>
      <c r="AB100" s="1539"/>
      <c r="AC100" s="1539"/>
      <c r="AD100" s="1539"/>
      <c r="AE100" s="1539"/>
      <c r="AF100" s="1539"/>
      <c r="AG100" s="1539"/>
      <c r="AH100" s="1539"/>
      <c r="AI100" s="1539"/>
      <c r="AJ100" s="1539"/>
      <c r="AK100" s="1539"/>
      <c r="AL100" s="1539"/>
      <c r="AM100" s="1539"/>
      <c r="AN100" s="1539"/>
      <c r="AO100" s="1539"/>
      <c r="AP100" s="1539"/>
      <c r="AQ100" s="1539"/>
      <c r="AR100" s="1539"/>
      <c r="AS100" s="1539"/>
    </row>
    <row r="101" spans="1:45" ht="15.75">
      <c r="A101" s="1166"/>
      <c r="B101" s="1153"/>
      <c r="C101" s="1130"/>
      <c r="D101" s="1523"/>
      <c r="E101" s="1523"/>
      <c r="F101" s="1523"/>
      <c r="G101" s="1523"/>
      <c r="H101" s="1523"/>
      <c r="I101" s="1269"/>
      <c r="N101" s="1152"/>
      <c r="O101" s="1152"/>
      <c r="P101" s="1152"/>
      <c r="Q101" s="1539"/>
      <c r="R101" s="1539"/>
      <c r="S101" s="1539"/>
      <c r="T101" s="1539"/>
      <c r="U101" s="1539"/>
      <c r="V101" s="1539"/>
      <c r="W101" s="1539"/>
      <c r="X101" s="1539"/>
      <c r="Y101" s="1539"/>
      <c r="Z101" s="1539"/>
      <c r="AA101" s="1539"/>
      <c r="AB101" s="1539"/>
      <c r="AC101" s="1539"/>
      <c r="AD101" s="1539"/>
      <c r="AE101" s="1539"/>
      <c r="AF101" s="1539"/>
      <c r="AG101" s="1539"/>
      <c r="AH101" s="1539"/>
      <c r="AI101" s="1539"/>
      <c r="AJ101" s="1539"/>
      <c r="AK101" s="1539"/>
      <c r="AL101" s="1539"/>
      <c r="AM101" s="1539"/>
      <c r="AN101" s="1539"/>
      <c r="AO101" s="1539"/>
      <c r="AP101" s="1539"/>
      <c r="AQ101" s="1539"/>
      <c r="AR101" s="1539"/>
      <c r="AS101" s="1539"/>
    </row>
    <row r="102" spans="1:45" ht="15.75">
      <c r="A102" s="1166"/>
      <c r="B102" s="1153"/>
      <c r="C102" s="1130"/>
      <c r="D102" s="1523"/>
      <c r="E102" s="1523"/>
      <c r="F102" s="1523"/>
      <c r="G102" s="1523"/>
      <c r="H102" s="1523"/>
      <c r="I102" s="1523"/>
      <c r="N102" s="1152"/>
      <c r="O102" s="1152"/>
      <c r="P102" s="1152"/>
      <c r="Q102" s="1539"/>
      <c r="R102" s="1539"/>
      <c r="S102" s="1539"/>
      <c r="T102" s="1539"/>
      <c r="U102" s="1539"/>
      <c r="V102" s="1539"/>
      <c r="W102" s="1539"/>
      <c r="X102" s="1539"/>
      <c r="Y102" s="1539"/>
      <c r="Z102" s="1539"/>
      <c r="AA102" s="1539"/>
      <c r="AB102" s="1539"/>
      <c r="AC102" s="1539"/>
      <c r="AD102" s="1539"/>
      <c r="AE102" s="1539"/>
      <c r="AF102" s="1539"/>
      <c r="AG102" s="1539"/>
      <c r="AH102" s="1539"/>
      <c r="AI102" s="1539"/>
      <c r="AJ102" s="1539"/>
      <c r="AK102" s="1539"/>
      <c r="AL102" s="1539"/>
      <c r="AM102" s="1539"/>
      <c r="AN102" s="1539"/>
      <c r="AO102" s="1539"/>
      <c r="AP102" s="1539"/>
      <c r="AQ102" s="1539"/>
      <c r="AR102" s="1539"/>
      <c r="AS102" s="1539"/>
    </row>
    <row r="103" spans="1:45" ht="15.75">
      <c r="A103" s="1160"/>
      <c r="B103" s="1153"/>
      <c r="C103" s="1584"/>
      <c r="D103" s="1235"/>
      <c r="E103" s="1235"/>
      <c r="F103" s="1235"/>
      <c r="G103" s="1235"/>
      <c r="H103" s="1235"/>
      <c r="I103" s="1235"/>
      <c r="N103" s="1152"/>
      <c r="O103" s="1152"/>
      <c r="P103" s="1152"/>
      <c r="Q103" s="1539"/>
      <c r="R103" s="1539"/>
      <c r="S103" s="1539"/>
      <c r="T103" s="1539"/>
      <c r="U103" s="1539"/>
      <c r="V103" s="1539"/>
      <c r="W103" s="1539"/>
      <c r="X103" s="1539"/>
      <c r="Y103" s="1539"/>
      <c r="Z103" s="1539"/>
      <c r="AA103" s="1539"/>
      <c r="AB103" s="1539"/>
      <c r="AC103" s="1539"/>
      <c r="AD103" s="1539"/>
      <c r="AE103" s="1539"/>
      <c r="AF103" s="1539"/>
      <c r="AG103" s="1539"/>
      <c r="AH103" s="1539"/>
      <c r="AI103" s="1539"/>
      <c r="AJ103" s="1539"/>
      <c r="AK103" s="1539"/>
      <c r="AL103" s="1539"/>
      <c r="AM103" s="1539"/>
      <c r="AN103" s="1539"/>
      <c r="AO103" s="1539"/>
      <c r="AP103" s="1539"/>
      <c r="AQ103" s="1539"/>
      <c r="AR103" s="1539"/>
      <c r="AS103" s="1539"/>
    </row>
    <row r="104" spans="1:45" ht="15.75">
      <c r="A104" s="1166"/>
      <c r="B104" s="1232"/>
      <c r="C104" s="1160"/>
      <c r="D104" s="1235"/>
      <c r="E104" s="1235"/>
      <c r="F104" s="1235"/>
      <c r="G104" s="1235"/>
      <c r="H104" s="1235"/>
      <c r="I104" s="1235"/>
      <c r="N104" s="1152"/>
      <c r="O104" s="1152"/>
      <c r="P104" s="1152"/>
      <c r="Q104" s="1539"/>
      <c r="R104" s="1539"/>
      <c r="S104" s="1539"/>
      <c r="T104" s="1539"/>
      <c r="U104" s="1539"/>
      <c r="V104" s="1539"/>
      <c r="W104" s="1539"/>
      <c r="X104" s="1539"/>
      <c r="Y104" s="1539"/>
      <c r="Z104" s="1539"/>
      <c r="AA104" s="1539"/>
      <c r="AB104" s="1539"/>
      <c r="AC104" s="1539"/>
      <c r="AD104" s="1539"/>
      <c r="AE104" s="1539"/>
      <c r="AF104" s="1539"/>
      <c r="AG104" s="1539"/>
      <c r="AH104" s="1539"/>
      <c r="AI104" s="1539"/>
      <c r="AJ104" s="1539"/>
      <c r="AK104" s="1539"/>
      <c r="AL104" s="1539"/>
      <c r="AM104" s="1539"/>
      <c r="AN104" s="1539"/>
      <c r="AO104" s="1539"/>
      <c r="AP104" s="1539"/>
      <c r="AQ104" s="1539"/>
      <c r="AR104" s="1539"/>
      <c r="AS104" s="1539"/>
    </row>
    <row r="105" spans="1:45" ht="15.75">
      <c r="A105" s="1166"/>
      <c r="B105" s="1232"/>
      <c r="C105" s="1160"/>
      <c r="D105" s="1235"/>
      <c r="E105" s="1235"/>
      <c r="F105" s="1235"/>
      <c r="G105" s="1235"/>
      <c r="H105" s="1235"/>
      <c r="I105" s="1235"/>
      <c r="N105" s="1152"/>
      <c r="O105" s="1152"/>
      <c r="P105" s="1152"/>
      <c r="Q105" s="1539"/>
      <c r="R105" s="1539"/>
      <c r="S105" s="1539"/>
      <c r="T105" s="1539"/>
      <c r="U105" s="1539"/>
      <c r="V105" s="1539"/>
      <c r="W105" s="1539"/>
      <c r="X105" s="1539"/>
      <c r="Y105" s="1539"/>
      <c r="Z105" s="1539"/>
      <c r="AA105" s="1539"/>
      <c r="AB105" s="1539"/>
      <c r="AC105" s="1539"/>
      <c r="AD105" s="1539"/>
      <c r="AE105" s="1539"/>
      <c r="AF105" s="1539"/>
      <c r="AG105" s="1539"/>
      <c r="AH105" s="1539"/>
      <c r="AI105" s="1539"/>
      <c r="AJ105" s="1539"/>
      <c r="AK105" s="1539"/>
      <c r="AL105" s="1539"/>
      <c r="AM105" s="1539"/>
      <c r="AN105" s="1539"/>
      <c r="AO105" s="1539"/>
      <c r="AP105" s="1539"/>
      <c r="AQ105" s="1539"/>
      <c r="AR105" s="1539"/>
      <c r="AS105" s="1539"/>
    </row>
    <row r="106" spans="1:45" ht="15.75">
      <c r="A106" s="1160"/>
      <c r="B106" s="1147"/>
      <c r="C106" s="1166"/>
      <c r="D106" s="1523"/>
      <c r="E106" s="1523"/>
      <c r="F106" s="1523"/>
      <c r="G106" s="1523"/>
      <c r="H106" s="1523"/>
      <c r="I106" s="1523"/>
      <c r="N106" s="1152"/>
      <c r="O106" s="1152"/>
      <c r="P106" s="1152"/>
      <c r="Q106" s="1539"/>
      <c r="R106" s="1539"/>
      <c r="S106" s="1539"/>
      <c r="T106" s="1539"/>
      <c r="U106" s="1539"/>
      <c r="V106" s="1539"/>
      <c r="W106" s="1539"/>
      <c r="X106" s="1539"/>
      <c r="Y106" s="1539"/>
      <c r="Z106" s="1539"/>
      <c r="AA106" s="1539"/>
      <c r="AB106" s="1539"/>
      <c r="AC106" s="1539"/>
      <c r="AD106" s="1539"/>
      <c r="AE106" s="1539"/>
      <c r="AF106" s="1539"/>
      <c r="AG106" s="1539"/>
      <c r="AH106" s="1539"/>
      <c r="AI106" s="1539"/>
      <c r="AJ106" s="1539"/>
      <c r="AK106" s="1539"/>
      <c r="AL106" s="1539"/>
      <c r="AM106" s="1539"/>
      <c r="AN106" s="1539"/>
      <c r="AO106" s="1539"/>
      <c r="AP106" s="1539"/>
      <c r="AQ106" s="1539"/>
      <c r="AR106" s="1539"/>
      <c r="AS106" s="1539"/>
    </row>
    <row r="107" spans="1:45" ht="15.75">
      <c r="A107" s="1166"/>
      <c r="B107" s="1147"/>
      <c r="C107" s="1166"/>
      <c r="D107" s="1587"/>
      <c r="E107" s="1587"/>
      <c r="F107" s="1587"/>
      <c r="G107" s="1587"/>
      <c r="H107" s="1587"/>
      <c r="I107" s="1587"/>
      <c r="N107" s="1152"/>
      <c r="O107" s="1152"/>
      <c r="P107" s="1152"/>
      <c r="Q107" s="1539"/>
      <c r="R107" s="1539"/>
      <c r="S107" s="1539"/>
      <c r="T107" s="1539"/>
      <c r="U107" s="1539"/>
      <c r="V107" s="1539"/>
      <c r="W107" s="1539"/>
      <c r="X107" s="1539"/>
      <c r="Y107" s="1539"/>
      <c r="Z107" s="1539"/>
      <c r="AA107" s="1539"/>
      <c r="AB107" s="1539"/>
      <c r="AC107" s="1539"/>
      <c r="AD107" s="1539"/>
      <c r="AE107" s="1539"/>
      <c r="AF107" s="1539"/>
      <c r="AG107" s="1539"/>
      <c r="AH107" s="1539"/>
      <c r="AI107" s="1539"/>
      <c r="AJ107" s="1539"/>
      <c r="AK107" s="1539"/>
      <c r="AL107" s="1539"/>
      <c r="AM107" s="1539"/>
      <c r="AN107" s="1539"/>
      <c r="AO107" s="1539"/>
      <c r="AP107" s="1539"/>
      <c r="AQ107" s="1539"/>
      <c r="AR107" s="1539"/>
      <c r="AS107" s="1539"/>
    </row>
    <row r="108" spans="1:45" ht="15.75">
      <c r="A108" s="1166"/>
      <c r="B108" s="1147"/>
      <c r="C108" s="1543"/>
      <c r="D108" s="1587"/>
      <c r="E108" s="1587"/>
      <c r="F108" s="1587"/>
      <c r="G108" s="1587"/>
      <c r="H108" s="1587"/>
      <c r="I108" s="1587"/>
      <c r="N108" s="1152"/>
      <c r="O108" s="1152"/>
      <c r="P108" s="1152"/>
      <c r="Q108" s="1539"/>
      <c r="R108" s="1539"/>
      <c r="S108" s="1539"/>
      <c r="T108" s="1539"/>
      <c r="U108" s="1539"/>
      <c r="V108" s="1539"/>
      <c r="W108" s="1539"/>
      <c r="X108" s="1539"/>
      <c r="Y108" s="1539"/>
      <c r="Z108" s="1539"/>
      <c r="AA108" s="1539"/>
      <c r="AB108" s="1539"/>
      <c r="AC108" s="1539"/>
      <c r="AD108" s="1539"/>
      <c r="AE108" s="1539"/>
      <c r="AF108" s="1539"/>
      <c r="AG108" s="1539"/>
      <c r="AH108" s="1539"/>
      <c r="AI108" s="1539"/>
      <c r="AJ108" s="1539"/>
      <c r="AK108" s="1539"/>
      <c r="AL108" s="1539"/>
      <c r="AM108" s="1539"/>
      <c r="AN108" s="1539"/>
      <c r="AO108" s="1539"/>
      <c r="AP108" s="1539"/>
      <c r="AQ108" s="1539"/>
      <c r="AR108" s="1539"/>
      <c r="AS108" s="1539"/>
    </row>
    <row r="109" spans="1:45" ht="15.75">
      <c r="A109" s="1160"/>
      <c r="B109" s="1153"/>
      <c r="C109" s="1543"/>
      <c r="D109" s="1588"/>
      <c r="E109" s="1588"/>
      <c r="F109" s="1588"/>
      <c r="G109" s="1588"/>
      <c r="H109" s="1588"/>
      <c r="I109" s="1235"/>
      <c r="N109" s="1152"/>
      <c r="O109" s="1152"/>
      <c r="P109" s="1152"/>
      <c r="Q109" s="1539"/>
      <c r="R109" s="1539"/>
      <c r="S109" s="1539"/>
      <c r="T109" s="1539"/>
      <c r="U109" s="1539"/>
      <c r="V109" s="1539"/>
      <c r="W109" s="1539"/>
      <c r="X109" s="1539"/>
      <c r="Y109" s="1539"/>
      <c r="Z109" s="1539"/>
      <c r="AA109" s="1539"/>
      <c r="AB109" s="1539"/>
      <c r="AC109" s="1539"/>
      <c r="AD109" s="1539"/>
      <c r="AE109" s="1539"/>
      <c r="AF109" s="1539"/>
      <c r="AG109" s="1539"/>
      <c r="AH109" s="1539"/>
      <c r="AI109" s="1539"/>
      <c r="AJ109" s="1539"/>
      <c r="AK109" s="1539"/>
      <c r="AL109" s="1539"/>
      <c r="AM109" s="1539"/>
      <c r="AN109" s="1539"/>
      <c r="AO109" s="1539"/>
      <c r="AP109" s="1539"/>
      <c r="AQ109" s="1539"/>
      <c r="AR109" s="1539"/>
      <c r="AS109" s="1539"/>
    </row>
    <row r="110" spans="1:45" ht="15.75">
      <c r="A110" s="1160"/>
      <c r="B110" s="1589"/>
      <c r="C110" s="1540"/>
      <c r="D110" s="1590"/>
      <c r="E110" s="1590"/>
      <c r="F110" s="1590"/>
      <c r="G110" s="1331"/>
      <c r="H110" s="1501"/>
      <c r="I110" s="1235"/>
      <c r="N110" s="1152"/>
      <c r="O110" s="1152"/>
      <c r="P110" s="1152"/>
      <c r="Q110" s="1539"/>
      <c r="R110" s="1539"/>
      <c r="S110" s="1539"/>
      <c r="T110" s="1539"/>
      <c r="U110" s="1539"/>
      <c r="V110" s="1539"/>
      <c r="W110" s="1539"/>
      <c r="X110" s="1539"/>
      <c r="Y110" s="1539"/>
      <c r="Z110" s="1539"/>
      <c r="AA110" s="1539"/>
      <c r="AB110" s="1539"/>
      <c r="AC110" s="1539"/>
      <c r="AD110" s="1539"/>
      <c r="AE110" s="1539"/>
      <c r="AF110" s="1539"/>
      <c r="AG110" s="1539"/>
      <c r="AH110" s="1539"/>
      <c r="AI110" s="1539"/>
      <c r="AJ110" s="1539"/>
      <c r="AK110" s="1539"/>
      <c r="AL110" s="1539"/>
      <c r="AM110" s="1539"/>
      <c r="AN110" s="1539"/>
      <c r="AO110" s="1539"/>
      <c r="AP110" s="1539"/>
      <c r="AQ110" s="1539"/>
      <c r="AR110" s="1539"/>
      <c r="AS110" s="1539"/>
    </row>
    <row r="111" spans="1:45" ht="15.75">
      <c r="A111" s="1160"/>
      <c r="B111" s="1153"/>
      <c r="C111" s="1543"/>
      <c r="D111" s="1588"/>
      <c r="E111" s="1588"/>
      <c r="F111" s="1588"/>
      <c r="G111" s="1331"/>
      <c r="H111" s="1501"/>
      <c r="I111" s="1235"/>
      <c r="N111" s="1152"/>
      <c r="O111" s="1152"/>
      <c r="P111" s="1152"/>
      <c r="Q111" s="1539"/>
      <c r="R111" s="1539"/>
      <c r="S111" s="1539"/>
      <c r="T111" s="1539"/>
      <c r="U111" s="1539"/>
      <c r="V111" s="1539"/>
      <c r="W111" s="1539"/>
      <c r="X111" s="1539"/>
      <c r="Y111" s="1539"/>
      <c r="Z111" s="1539"/>
      <c r="AA111" s="1539"/>
      <c r="AB111" s="1539"/>
      <c r="AC111" s="1539"/>
      <c r="AD111" s="1539"/>
      <c r="AE111" s="1539"/>
      <c r="AF111" s="1539"/>
      <c r="AG111" s="1539"/>
      <c r="AH111" s="1539"/>
      <c r="AI111" s="1539"/>
      <c r="AJ111" s="1539"/>
      <c r="AK111" s="1539"/>
      <c r="AL111" s="1539"/>
      <c r="AM111" s="1539"/>
      <c r="AN111" s="1539"/>
      <c r="AO111" s="1539"/>
      <c r="AP111" s="1539"/>
      <c r="AQ111" s="1539"/>
      <c r="AR111" s="1539"/>
      <c r="AS111" s="1539"/>
    </row>
    <row r="112" spans="1:45" ht="15.75">
      <c r="A112" s="1160"/>
      <c r="B112" s="1540"/>
      <c r="C112" s="1543"/>
      <c r="D112" s="1591"/>
      <c r="E112" s="1591"/>
      <c r="F112" s="1591"/>
      <c r="G112" s="1331"/>
      <c r="H112" s="1501"/>
      <c r="I112" s="1235"/>
      <c r="N112" s="1152"/>
      <c r="O112" s="1152"/>
      <c r="P112" s="1152"/>
      <c r="Q112" s="1539"/>
      <c r="R112" s="1539"/>
      <c r="S112" s="1539"/>
      <c r="T112" s="1539"/>
      <c r="U112" s="1539"/>
      <c r="V112" s="1539"/>
      <c r="W112" s="1539"/>
      <c r="X112" s="1539"/>
      <c r="Y112" s="1539"/>
      <c r="Z112" s="1539"/>
      <c r="AA112" s="1539"/>
      <c r="AB112" s="1539"/>
      <c r="AC112" s="1539"/>
      <c r="AD112" s="1539"/>
      <c r="AE112" s="1539"/>
      <c r="AF112" s="1539"/>
      <c r="AG112" s="1539"/>
      <c r="AH112" s="1539"/>
      <c r="AI112" s="1539"/>
      <c r="AJ112" s="1539"/>
      <c r="AK112" s="1539"/>
      <c r="AL112" s="1539"/>
      <c r="AM112" s="1539"/>
      <c r="AN112" s="1539"/>
      <c r="AO112" s="1539"/>
      <c r="AP112" s="1539"/>
      <c r="AQ112" s="1539"/>
      <c r="AR112" s="1539"/>
      <c r="AS112" s="1539"/>
    </row>
    <row r="113" spans="1:45" ht="15.75">
      <c r="A113" s="1539"/>
      <c r="B113" s="1592"/>
      <c r="C113" s="1539"/>
      <c r="D113" s="1582"/>
      <c r="E113" s="1582"/>
      <c r="F113" s="1582"/>
      <c r="G113" s="1582"/>
      <c r="H113" s="1582"/>
      <c r="I113" s="1582"/>
      <c r="N113" s="1152"/>
      <c r="O113" s="1152"/>
      <c r="P113" s="1152"/>
      <c r="Q113" s="1539"/>
      <c r="R113" s="1539"/>
      <c r="S113" s="1539"/>
      <c r="T113" s="1539"/>
      <c r="U113" s="1539"/>
      <c r="V113" s="1539"/>
      <c r="W113" s="1539"/>
      <c r="X113" s="1539"/>
      <c r="Y113" s="1539"/>
      <c r="Z113" s="1539"/>
      <c r="AA113" s="1539"/>
      <c r="AB113" s="1539"/>
      <c r="AC113" s="1539"/>
      <c r="AD113" s="1539"/>
      <c r="AE113" s="1539"/>
      <c r="AF113" s="1539"/>
      <c r="AG113" s="1539"/>
      <c r="AH113" s="1539"/>
      <c r="AI113" s="1539"/>
      <c r="AJ113" s="1539"/>
      <c r="AK113" s="1539"/>
      <c r="AL113" s="1539"/>
      <c r="AM113" s="1539"/>
      <c r="AN113" s="1539"/>
      <c r="AO113" s="1539"/>
      <c r="AP113" s="1539"/>
      <c r="AQ113" s="1539"/>
      <c r="AR113" s="1539"/>
      <c r="AS113" s="1539"/>
    </row>
    <row r="114" spans="1:45" ht="15.75">
      <c r="A114" s="1152"/>
      <c r="B114" s="1152"/>
      <c r="C114" s="1152"/>
      <c r="D114" s="1498"/>
      <c r="E114" s="1498"/>
      <c r="F114" s="1498"/>
      <c r="G114" s="1498"/>
      <c r="H114" s="1498"/>
      <c r="I114" s="1498"/>
      <c r="N114" s="1152"/>
      <c r="O114" s="1152"/>
      <c r="P114" s="1152"/>
      <c r="Q114" s="1539"/>
      <c r="R114" s="1539"/>
      <c r="S114" s="1539"/>
      <c r="T114" s="1539"/>
      <c r="U114" s="1539"/>
      <c r="V114" s="1539"/>
      <c r="W114" s="1539"/>
      <c r="X114" s="1539"/>
      <c r="Y114" s="1539"/>
      <c r="Z114" s="1539"/>
      <c r="AA114" s="1539"/>
      <c r="AB114" s="1539"/>
      <c r="AC114" s="1539"/>
      <c r="AD114" s="1539"/>
      <c r="AE114" s="1539"/>
      <c r="AF114" s="1539"/>
      <c r="AG114" s="1539"/>
      <c r="AH114" s="1539"/>
      <c r="AI114" s="1539"/>
      <c r="AJ114" s="1539"/>
      <c r="AK114" s="1539"/>
      <c r="AL114" s="1539"/>
      <c r="AM114" s="1539"/>
      <c r="AN114" s="1539"/>
      <c r="AO114" s="1539"/>
      <c r="AP114" s="1539"/>
      <c r="AQ114" s="1539"/>
      <c r="AR114" s="1539"/>
      <c r="AS114" s="1539"/>
    </row>
    <row r="115" spans="1:45" ht="15.75">
      <c r="A115" s="1152"/>
      <c r="B115" s="1152"/>
      <c r="C115" s="1152"/>
      <c r="D115" s="1498"/>
      <c r="E115" s="1498"/>
      <c r="F115" s="1498"/>
      <c r="G115" s="1498"/>
      <c r="H115" s="1498"/>
      <c r="I115" s="1498"/>
      <c r="N115" s="1152"/>
      <c r="O115" s="1152"/>
      <c r="P115" s="1152"/>
      <c r="Q115" s="1539"/>
      <c r="R115" s="1539"/>
      <c r="S115" s="1539"/>
      <c r="T115" s="1539"/>
      <c r="U115" s="1539"/>
      <c r="V115" s="1539"/>
      <c r="W115" s="1539"/>
      <c r="X115" s="1539"/>
      <c r="Y115" s="1539"/>
      <c r="Z115" s="1539"/>
      <c r="AA115" s="1539"/>
      <c r="AB115" s="1539"/>
      <c r="AC115" s="1539"/>
      <c r="AD115" s="1539"/>
      <c r="AE115" s="1539"/>
      <c r="AF115" s="1539"/>
      <c r="AG115" s="1539"/>
      <c r="AH115" s="1539"/>
      <c r="AI115" s="1539"/>
      <c r="AJ115" s="1539"/>
      <c r="AK115" s="1539"/>
      <c r="AL115" s="1539"/>
      <c r="AM115" s="1539"/>
      <c r="AN115" s="1539"/>
      <c r="AO115" s="1539"/>
      <c r="AP115" s="1539"/>
      <c r="AQ115" s="1539"/>
      <c r="AR115" s="1539"/>
      <c r="AS115" s="1539"/>
    </row>
    <row r="116" spans="1:45" ht="15.75">
      <c r="A116" s="1152"/>
      <c r="B116" s="1152"/>
      <c r="C116" s="1152"/>
      <c r="D116" s="1498"/>
      <c r="E116" s="1498"/>
      <c r="F116" s="1498"/>
      <c r="G116" s="1498"/>
      <c r="H116" s="1498"/>
      <c r="I116" s="1498"/>
      <c r="N116" s="1152"/>
      <c r="O116" s="1152"/>
      <c r="P116" s="1152"/>
      <c r="Q116" s="1539"/>
      <c r="R116" s="1539"/>
      <c r="S116" s="1539"/>
      <c r="T116" s="1539"/>
      <c r="U116" s="1539"/>
      <c r="V116" s="1539"/>
      <c r="W116" s="1539"/>
      <c r="X116" s="1539"/>
      <c r="Y116" s="1539"/>
      <c r="Z116" s="1539"/>
      <c r="AA116" s="1539"/>
      <c r="AB116" s="1539"/>
      <c r="AC116" s="1539"/>
      <c r="AD116" s="1539"/>
      <c r="AE116" s="1539"/>
      <c r="AF116" s="1539"/>
      <c r="AG116" s="1539"/>
      <c r="AH116" s="1539"/>
      <c r="AI116" s="1539"/>
      <c r="AJ116" s="1539"/>
      <c r="AK116" s="1539"/>
      <c r="AL116" s="1539"/>
      <c r="AM116" s="1539"/>
      <c r="AN116" s="1539"/>
      <c r="AO116" s="1539"/>
      <c r="AP116" s="1539"/>
      <c r="AQ116" s="1539"/>
      <c r="AR116" s="1539"/>
      <c r="AS116" s="1539"/>
    </row>
    <row r="117" spans="1:45" ht="15.75">
      <c r="A117" s="1152"/>
      <c r="B117" s="1152"/>
      <c r="C117" s="1152"/>
      <c r="D117" s="1498"/>
      <c r="E117" s="1498"/>
      <c r="F117" s="1498"/>
      <c r="G117" s="1498"/>
      <c r="H117" s="1498"/>
      <c r="I117" s="1498"/>
      <c r="N117" s="1152"/>
      <c r="O117" s="1152"/>
      <c r="P117" s="1152"/>
      <c r="Q117" s="1539"/>
      <c r="R117" s="1539"/>
      <c r="S117" s="1539"/>
      <c r="T117" s="1539"/>
      <c r="U117" s="1539"/>
      <c r="V117" s="1539"/>
      <c r="W117" s="1539"/>
      <c r="X117" s="1539"/>
      <c r="Y117" s="1539"/>
      <c r="Z117" s="1539"/>
      <c r="AA117" s="1539"/>
      <c r="AB117" s="1539"/>
      <c r="AC117" s="1539"/>
      <c r="AD117" s="1539"/>
      <c r="AE117" s="1539"/>
      <c r="AF117" s="1539"/>
      <c r="AG117" s="1539"/>
      <c r="AH117" s="1539"/>
      <c r="AI117" s="1539"/>
      <c r="AJ117" s="1539"/>
      <c r="AK117" s="1539"/>
      <c r="AL117" s="1539"/>
      <c r="AM117" s="1539"/>
      <c r="AN117" s="1539"/>
      <c r="AO117" s="1539"/>
      <c r="AP117" s="1539"/>
      <c r="AQ117" s="1539"/>
      <c r="AR117" s="1539"/>
      <c r="AS117" s="1539"/>
    </row>
    <row r="118" spans="1:45" ht="15.75">
      <c r="A118" s="1152"/>
      <c r="B118" s="1152"/>
      <c r="C118" s="1152"/>
      <c r="D118" s="1498"/>
      <c r="E118" s="1498"/>
      <c r="F118" s="1498"/>
      <c r="G118" s="1498"/>
      <c r="H118" s="1498"/>
      <c r="I118" s="1498"/>
      <c r="N118" s="1152"/>
      <c r="O118" s="1152"/>
      <c r="P118" s="1152"/>
      <c r="Q118" s="1539"/>
      <c r="R118" s="1539"/>
      <c r="S118" s="1539"/>
      <c r="T118" s="1539"/>
      <c r="U118" s="1539"/>
      <c r="V118" s="1539"/>
      <c r="W118" s="1539"/>
      <c r="X118" s="1539"/>
      <c r="Y118" s="1539"/>
      <c r="Z118" s="1539"/>
      <c r="AA118" s="1539"/>
      <c r="AB118" s="1539"/>
      <c r="AC118" s="1539"/>
      <c r="AD118" s="1539"/>
      <c r="AE118" s="1539"/>
      <c r="AF118" s="1539"/>
      <c r="AG118" s="1539"/>
      <c r="AH118" s="1539"/>
      <c r="AI118" s="1539"/>
      <c r="AJ118" s="1539"/>
      <c r="AK118" s="1539"/>
      <c r="AL118" s="1539"/>
      <c r="AM118" s="1539"/>
      <c r="AN118" s="1539"/>
      <c r="AO118" s="1539"/>
      <c r="AP118" s="1539"/>
      <c r="AQ118" s="1539"/>
      <c r="AR118" s="1539"/>
      <c r="AS118" s="1539"/>
    </row>
    <row r="119" spans="1:45" ht="15.75">
      <c r="A119" s="1152"/>
      <c r="B119" s="1152"/>
      <c r="C119" s="1152"/>
      <c r="D119" s="1498"/>
      <c r="E119" s="1498"/>
      <c r="F119" s="1498"/>
      <c r="G119" s="1498"/>
      <c r="H119" s="1498"/>
      <c r="I119" s="1498"/>
      <c r="N119" s="1152"/>
      <c r="O119" s="1152"/>
      <c r="P119" s="1152"/>
      <c r="Q119" s="1539"/>
      <c r="R119" s="1539"/>
      <c r="S119" s="1539"/>
      <c r="T119" s="1539"/>
      <c r="U119" s="1539"/>
      <c r="V119" s="1539"/>
      <c r="W119" s="1539"/>
      <c r="X119" s="1539"/>
      <c r="Y119" s="1539"/>
      <c r="Z119" s="1539"/>
      <c r="AA119" s="1539"/>
      <c r="AB119" s="1539"/>
      <c r="AC119" s="1539"/>
      <c r="AD119" s="1539"/>
      <c r="AE119" s="1539"/>
      <c r="AF119" s="1539"/>
      <c r="AG119" s="1539"/>
      <c r="AH119" s="1539"/>
      <c r="AI119" s="1539"/>
      <c r="AJ119" s="1539"/>
      <c r="AK119" s="1539"/>
      <c r="AL119" s="1539"/>
      <c r="AM119" s="1539"/>
      <c r="AN119" s="1539"/>
      <c r="AO119" s="1539"/>
      <c r="AP119" s="1539"/>
      <c r="AQ119" s="1539"/>
      <c r="AR119" s="1539"/>
      <c r="AS119" s="1539"/>
    </row>
    <row r="120" spans="1:45" ht="15.75">
      <c r="A120" s="1152"/>
      <c r="B120" s="1152"/>
      <c r="C120" s="1152"/>
      <c r="D120" s="1498"/>
      <c r="E120" s="1498"/>
      <c r="F120" s="1498"/>
      <c r="G120" s="1498"/>
      <c r="H120" s="1498"/>
      <c r="I120" s="1498"/>
      <c r="N120" s="1152"/>
      <c r="O120" s="1152"/>
      <c r="P120" s="1152"/>
      <c r="Q120" s="1539"/>
      <c r="R120" s="1539"/>
      <c r="S120" s="1539"/>
      <c r="T120" s="1539"/>
      <c r="U120" s="1539"/>
      <c r="V120" s="1539"/>
      <c r="W120" s="1539"/>
      <c r="X120" s="1539"/>
      <c r="Y120" s="1539"/>
      <c r="Z120" s="1539"/>
      <c r="AA120" s="1539"/>
      <c r="AB120" s="1539"/>
      <c r="AC120" s="1539"/>
      <c r="AD120" s="1539"/>
      <c r="AE120" s="1539"/>
      <c r="AF120" s="1539"/>
      <c r="AG120" s="1539"/>
      <c r="AH120" s="1539"/>
      <c r="AI120" s="1539"/>
      <c r="AJ120" s="1539"/>
      <c r="AK120" s="1539"/>
      <c r="AL120" s="1539"/>
      <c r="AM120" s="1539"/>
      <c r="AN120" s="1539"/>
      <c r="AO120" s="1539"/>
      <c r="AP120" s="1539"/>
      <c r="AQ120" s="1539"/>
      <c r="AR120" s="1539"/>
      <c r="AS120" s="1539"/>
    </row>
    <row r="121" spans="1:45" ht="15.75">
      <c r="A121" s="1152"/>
      <c r="B121" s="1152"/>
      <c r="C121" s="1152"/>
      <c r="D121" s="1498"/>
      <c r="E121" s="1498"/>
      <c r="F121" s="1498"/>
      <c r="G121" s="1498"/>
      <c r="H121" s="1498"/>
      <c r="I121" s="1123"/>
      <c r="N121" s="1152"/>
      <c r="O121" s="1152"/>
      <c r="P121" s="1152"/>
      <c r="Q121" s="1539"/>
      <c r="R121" s="1539"/>
      <c r="S121" s="1539"/>
      <c r="T121" s="1539"/>
      <c r="U121" s="1539"/>
      <c r="V121" s="1539"/>
      <c r="W121" s="1539"/>
      <c r="X121" s="1539"/>
      <c r="Y121" s="1539"/>
      <c r="Z121" s="1539"/>
      <c r="AA121" s="1539"/>
      <c r="AB121" s="1539"/>
      <c r="AC121" s="1539"/>
      <c r="AD121" s="1539"/>
      <c r="AE121" s="1539"/>
      <c r="AF121" s="1539"/>
      <c r="AG121" s="1539"/>
      <c r="AH121" s="1539"/>
      <c r="AI121" s="1539"/>
      <c r="AJ121" s="1539"/>
      <c r="AK121" s="1539"/>
      <c r="AL121" s="1539"/>
      <c r="AM121" s="1539"/>
      <c r="AN121" s="1539"/>
      <c r="AO121" s="1539"/>
      <c r="AP121" s="1539"/>
      <c r="AQ121" s="1539"/>
      <c r="AR121" s="1539"/>
      <c r="AS121" s="1539"/>
    </row>
    <row r="122" spans="1:45" ht="15.75">
      <c r="A122" s="1152"/>
      <c r="B122" s="1152"/>
      <c r="C122" s="1152"/>
      <c r="D122" s="1498"/>
      <c r="E122" s="1498"/>
      <c r="F122" s="1498"/>
      <c r="G122" s="1498"/>
      <c r="H122" s="1498"/>
      <c r="I122" s="1123"/>
      <c r="N122" s="1152"/>
      <c r="O122" s="1152"/>
      <c r="P122" s="1152"/>
      <c r="Q122" s="1539"/>
      <c r="R122" s="1539"/>
      <c r="S122" s="1539"/>
      <c r="T122" s="1539"/>
      <c r="U122" s="1539"/>
      <c r="V122" s="1539"/>
      <c r="W122" s="1539"/>
      <c r="X122" s="1539"/>
      <c r="Y122" s="1539"/>
      <c r="Z122" s="1539"/>
      <c r="AA122" s="1539"/>
      <c r="AB122" s="1539"/>
      <c r="AC122" s="1539"/>
      <c r="AD122" s="1539"/>
      <c r="AE122" s="1539"/>
      <c r="AF122" s="1539"/>
      <c r="AG122" s="1539"/>
      <c r="AH122" s="1539"/>
      <c r="AI122" s="1539"/>
      <c r="AJ122" s="1539"/>
      <c r="AK122" s="1539"/>
      <c r="AL122" s="1539"/>
      <c r="AM122" s="1539"/>
      <c r="AN122" s="1539"/>
      <c r="AO122" s="1539"/>
      <c r="AP122" s="1539"/>
      <c r="AQ122" s="1539"/>
      <c r="AR122" s="1539"/>
      <c r="AS122" s="1539"/>
    </row>
    <row r="123" spans="1:45" ht="15.75">
      <c r="A123" s="1152"/>
      <c r="B123" s="1152"/>
      <c r="C123" s="1152"/>
      <c r="D123" s="1498"/>
      <c r="E123" s="1498"/>
      <c r="F123" s="1498"/>
      <c r="G123" s="1498"/>
      <c r="H123" s="1498"/>
      <c r="I123" s="1123"/>
      <c r="N123" s="1152"/>
      <c r="O123" s="1152"/>
      <c r="P123" s="1152"/>
      <c r="Q123" s="1539"/>
      <c r="R123" s="1539"/>
      <c r="S123" s="1539"/>
      <c r="T123" s="1539"/>
      <c r="U123" s="1539"/>
      <c r="V123" s="1539"/>
      <c r="W123" s="1539"/>
      <c r="X123" s="1539"/>
      <c r="Y123" s="1539"/>
      <c r="Z123" s="1539"/>
      <c r="AA123" s="1539"/>
      <c r="AB123" s="1539"/>
      <c r="AC123" s="1539"/>
      <c r="AD123" s="1539"/>
      <c r="AE123" s="1539"/>
      <c r="AF123" s="1539"/>
      <c r="AG123" s="1539"/>
      <c r="AH123" s="1539"/>
      <c r="AI123" s="1539"/>
      <c r="AJ123" s="1539"/>
      <c r="AK123" s="1539"/>
      <c r="AL123" s="1539"/>
      <c r="AM123" s="1539"/>
      <c r="AN123" s="1539"/>
      <c r="AO123" s="1539"/>
      <c r="AP123" s="1539"/>
      <c r="AQ123" s="1539"/>
      <c r="AR123" s="1539"/>
      <c r="AS123" s="1539"/>
    </row>
    <row r="124" spans="1:45" ht="15.75">
      <c r="A124" s="1152"/>
      <c r="B124" s="1152"/>
      <c r="C124" s="1152"/>
      <c r="D124" s="1498"/>
      <c r="E124" s="1498"/>
      <c r="F124" s="1498"/>
      <c r="G124" s="1498"/>
      <c r="H124" s="1498"/>
      <c r="I124" s="1123"/>
      <c r="N124" s="1152"/>
      <c r="O124" s="1152"/>
      <c r="P124" s="1152"/>
      <c r="Q124" s="1539"/>
      <c r="R124" s="1539"/>
      <c r="S124" s="1539"/>
      <c r="T124" s="1539"/>
      <c r="U124" s="1539"/>
      <c r="V124" s="1539"/>
      <c r="W124" s="1539"/>
      <c r="X124" s="1539"/>
      <c r="Y124" s="1539"/>
      <c r="Z124" s="1539"/>
      <c r="AA124" s="1539"/>
      <c r="AB124" s="1539"/>
      <c r="AC124" s="1539"/>
      <c r="AD124" s="1539"/>
      <c r="AE124" s="1539"/>
      <c r="AF124" s="1539"/>
      <c r="AG124" s="1539"/>
      <c r="AH124" s="1539"/>
      <c r="AI124" s="1539"/>
      <c r="AJ124" s="1539"/>
      <c r="AK124" s="1539"/>
      <c r="AL124" s="1539"/>
      <c r="AM124" s="1539"/>
      <c r="AN124" s="1539"/>
      <c r="AO124" s="1539"/>
      <c r="AP124" s="1539"/>
      <c r="AQ124" s="1539"/>
      <c r="AR124" s="1539"/>
      <c r="AS124" s="1539"/>
    </row>
    <row r="125" spans="1:45" ht="15.75">
      <c r="A125" s="1152"/>
      <c r="B125" s="1152"/>
      <c r="C125" s="1152"/>
      <c r="D125" s="1498"/>
      <c r="E125" s="1498"/>
      <c r="F125" s="1498"/>
      <c r="G125" s="1498"/>
      <c r="H125" s="1498"/>
      <c r="I125" s="1123"/>
      <c r="N125" s="1152"/>
      <c r="O125" s="1152"/>
      <c r="P125" s="1152"/>
      <c r="Q125" s="1539"/>
      <c r="R125" s="1539"/>
      <c r="S125" s="1539"/>
      <c r="T125" s="1539"/>
      <c r="U125" s="1539"/>
      <c r="V125" s="1539"/>
      <c r="W125" s="1539"/>
      <c r="X125" s="1539"/>
      <c r="Y125" s="1539"/>
      <c r="Z125" s="1539"/>
      <c r="AA125" s="1539"/>
      <c r="AB125" s="1539"/>
      <c r="AC125" s="1539"/>
      <c r="AD125" s="1539"/>
      <c r="AE125" s="1539"/>
      <c r="AF125" s="1539"/>
      <c r="AG125" s="1539"/>
      <c r="AH125" s="1539"/>
      <c r="AI125" s="1539"/>
      <c r="AJ125" s="1539"/>
      <c r="AK125" s="1539"/>
      <c r="AL125" s="1539"/>
      <c r="AM125" s="1539"/>
      <c r="AN125" s="1539"/>
      <c r="AO125" s="1539"/>
      <c r="AP125" s="1539"/>
      <c r="AQ125" s="1539"/>
      <c r="AR125" s="1539"/>
      <c r="AS125" s="1539"/>
    </row>
    <row r="126" spans="1:45" ht="15.75">
      <c r="A126" s="1152"/>
      <c r="B126" s="1152"/>
      <c r="C126" s="1152"/>
      <c r="D126" s="1498"/>
      <c r="E126" s="1498"/>
      <c r="F126" s="1498"/>
      <c r="G126" s="1498"/>
      <c r="H126" s="1498"/>
      <c r="I126" s="1123"/>
      <c r="N126" s="1152"/>
      <c r="O126" s="1152"/>
      <c r="P126" s="1152"/>
      <c r="Q126" s="1539"/>
      <c r="R126" s="1539"/>
      <c r="S126" s="1539"/>
      <c r="T126" s="1539"/>
      <c r="U126" s="1539"/>
      <c r="V126" s="1539"/>
      <c r="W126" s="1539"/>
      <c r="X126" s="1539"/>
      <c r="Y126" s="1539"/>
      <c r="Z126" s="1539"/>
      <c r="AA126" s="1539"/>
      <c r="AB126" s="1539"/>
      <c r="AC126" s="1539"/>
      <c r="AD126" s="1539"/>
      <c r="AE126" s="1539"/>
      <c r="AF126" s="1539"/>
      <c r="AG126" s="1539"/>
      <c r="AH126" s="1539"/>
      <c r="AI126" s="1539"/>
      <c r="AJ126" s="1539"/>
      <c r="AK126" s="1539"/>
      <c r="AL126" s="1539"/>
      <c r="AM126" s="1539"/>
      <c r="AN126" s="1539"/>
      <c r="AO126" s="1539"/>
      <c r="AP126" s="1539"/>
      <c r="AQ126" s="1539"/>
      <c r="AR126" s="1539"/>
      <c r="AS126" s="1539"/>
    </row>
    <row r="127" spans="1:45" ht="15.75">
      <c r="A127" s="1152"/>
      <c r="B127" s="1152"/>
      <c r="C127" s="1152"/>
      <c r="D127" s="1498"/>
      <c r="E127" s="1498"/>
      <c r="F127" s="1498"/>
      <c r="G127" s="1498"/>
      <c r="H127" s="1498"/>
      <c r="I127" s="1123"/>
      <c r="N127" s="1152"/>
      <c r="O127" s="1152"/>
      <c r="P127" s="1152"/>
      <c r="Q127" s="1539"/>
      <c r="R127" s="1539"/>
      <c r="S127" s="1539"/>
      <c r="T127" s="1539"/>
      <c r="U127" s="1539"/>
      <c r="V127" s="1539"/>
      <c r="W127" s="1539"/>
      <c r="X127" s="1539"/>
      <c r="Y127" s="1539"/>
      <c r="Z127" s="1539"/>
      <c r="AA127" s="1539"/>
      <c r="AB127" s="1539"/>
      <c r="AC127" s="1539"/>
      <c r="AD127" s="1539"/>
      <c r="AE127" s="1539"/>
      <c r="AF127" s="1539"/>
      <c r="AG127" s="1539"/>
      <c r="AH127" s="1539"/>
      <c r="AI127" s="1539"/>
      <c r="AJ127" s="1539"/>
      <c r="AK127" s="1539"/>
      <c r="AL127" s="1539"/>
      <c r="AM127" s="1539"/>
      <c r="AN127" s="1539"/>
      <c r="AO127" s="1539"/>
      <c r="AP127" s="1539"/>
      <c r="AQ127" s="1539"/>
      <c r="AR127" s="1539"/>
      <c r="AS127" s="1539"/>
    </row>
    <row r="128" spans="1:45" ht="15.75">
      <c r="A128" s="1152"/>
      <c r="B128" s="1152"/>
      <c r="C128" s="1152"/>
      <c r="D128" s="1498"/>
      <c r="E128" s="1498"/>
      <c r="F128" s="1498"/>
      <c r="G128" s="1498"/>
      <c r="H128" s="1498"/>
      <c r="I128" s="1123"/>
      <c r="N128" s="1152"/>
      <c r="O128" s="1152"/>
      <c r="P128" s="1152"/>
      <c r="Q128" s="1539"/>
      <c r="R128" s="1539"/>
      <c r="S128" s="1539"/>
      <c r="T128" s="1539"/>
      <c r="U128" s="1539"/>
      <c r="V128" s="1539"/>
      <c r="W128" s="1539"/>
      <c r="X128" s="1539"/>
      <c r="Y128" s="1539"/>
      <c r="Z128" s="1539"/>
      <c r="AA128" s="1539"/>
      <c r="AB128" s="1539"/>
      <c r="AC128" s="1539"/>
      <c r="AD128" s="1539"/>
      <c r="AE128" s="1539"/>
      <c r="AF128" s="1539"/>
      <c r="AG128" s="1539"/>
      <c r="AH128" s="1539"/>
      <c r="AI128" s="1539"/>
      <c r="AJ128" s="1539"/>
      <c r="AK128" s="1539"/>
      <c r="AL128" s="1539"/>
      <c r="AM128" s="1539"/>
      <c r="AN128" s="1539"/>
      <c r="AO128" s="1539"/>
      <c r="AP128" s="1539"/>
      <c r="AQ128" s="1539"/>
      <c r="AR128" s="1539"/>
      <c r="AS128" s="1539"/>
    </row>
    <row r="129" spans="1:45" ht="15.75">
      <c r="A129" s="1152"/>
      <c r="B129" s="1152"/>
      <c r="C129" s="1152"/>
      <c r="D129" s="1498"/>
      <c r="E129" s="1498"/>
      <c r="F129" s="1498"/>
      <c r="G129" s="1498"/>
      <c r="H129" s="1498"/>
      <c r="I129" s="1123"/>
      <c r="N129" s="1152"/>
      <c r="O129" s="1152"/>
      <c r="P129" s="1152"/>
      <c r="Q129" s="1539"/>
      <c r="R129" s="1539"/>
      <c r="S129" s="1539"/>
      <c r="T129" s="1539"/>
      <c r="U129" s="1539"/>
      <c r="V129" s="1539"/>
      <c r="W129" s="1539"/>
      <c r="X129" s="1539"/>
      <c r="Y129" s="1539"/>
      <c r="Z129" s="1539"/>
      <c r="AA129" s="1539"/>
      <c r="AB129" s="1539"/>
      <c r="AC129" s="1539"/>
      <c r="AD129" s="1539"/>
      <c r="AE129" s="1539"/>
      <c r="AF129" s="1539"/>
      <c r="AG129" s="1539"/>
      <c r="AH129" s="1539"/>
      <c r="AI129" s="1539"/>
      <c r="AJ129" s="1539"/>
      <c r="AK129" s="1539"/>
      <c r="AL129" s="1539"/>
      <c r="AM129" s="1539"/>
      <c r="AN129" s="1539"/>
      <c r="AO129" s="1539"/>
      <c r="AP129" s="1539"/>
      <c r="AQ129" s="1539"/>
      <c r="AR129" s="1539"/>
      <c r="AS129" s="1539"/>
    </row>
    <row r="130" spans="1:45" ht="15.75">
      <c r="A130" s="1152"/>
      <c r="B130" s="1152"/>
      <c r="C130" s="1152"/>
      <c r="D130" s="1498"/>
      <c r="E130" s="1498"/>
      <c r="F130" s="1498"/>
      <c r="G130" s="1498"/>
      <c r="H130" s="1498"/>
      <c r="I130" s="1123"/>
      <c r="N130" s="1152"/>
      <c r="O130" s="1152"/>
      <c r="P130" s="1152"/>
      <c r="Q130" s="1539"/>
      <c r="R130" s="1539"/>
      <c r="S130" s="1539"/>
      <c r="T130" s="1539"/>
      <c r="U130" s="1539"/>
      <c r="V130" s="1539"/>
      <c r="W130" s="1539"/>
      <c r="X130" s="1539"/>
      <c r="Y130" s="1539"/>
      <c r="Z130" s="1539"/>
      <c r="AA130" s="1539"/>
      <c r="AB130" s="1539"/>
      <c r="AC130" s="1539"/>
      <c r="AD130" s="1539"/>
      <c r="AE130" s="1539"/>
      <c r="AF130" s="1539"/>
      <c r="AG130" s="1539"/>
      <c r="AH130" s="1539"/>
      <c r="AI130" s="1539"/>
      <c r="AJ130" s="1539"/>
      <c r="AK130" s="1539"/>
      <c r="AL130" s="1539"/>
      <c r="AM130" s="1539"/>
      <c r="AN130" s="1539"/>
      <c r="AO130" s="1539"/>
      <c r="AP130" s="1539"/>
      <c r="AQ130" s="1539"/>
      <c r="AR130" s="1539"/>
      <c r="AS130" s="1539"/>
    </row>
    <row r="131" spans="1:45" ht="15.75">
      <c r="A131" s="1152"/>
      <c r="B131" s="1152"/>
      <c r="C131" s="1152"/>
      <c r="D131" s="1498"/>
      <c r="E131" s="1498"/>
      <c r="F131" s="1498"/>
      <c r="G131" s="1498"/>
      <c r="H131" s="1498"/>
      <c r="I131" s="1123"/>
      <c r="N131" s="1152"/>
      <c r="O131" s="1152"/>
      <c r="P131" s="1152"/>
      <c r="Q131" s="1539"/>
      <c r="R131" s="1539"/>
      <c r="S131" s="1539"/>
      <c r="T131" s="1539"/>
      <c r="U131" s="1539"/>
      <c r="V131" s="1539"/>
      <c r="W131" s="1539"/>
      <c r="X131" s="1539"/>
      <c r="Y131" s="1539"/>
      <c r="Z131" s="1539"/>
      <c r="AA131" s="1539"/>
      <c r="AB131" s="1539"/>
      <c r="AC131" s="1539"/>
      <c r="AD131" s="1539"/>
      <c r="AE131" s="1539"/>
      <c r="AF131" s="1539"/>
      <c r="AG131" s="1539"/>
      <c r="AH131" s="1539"/>
      <c r="AI131" s="1539"/>
      <c r="AJ131" s="1539"/>
      <c r="AK131" s="1539"/>
      <c r="AL131" s="1539"/>
      <c r="AM131" s="1539"/>
      <c r="AN131" s="1539"/>
      <c r="AO131" s="1539"/>
      <c r="AP131" s="1539"/>
      <c r="AQ131" s="1539"/>
      <c r="AR131" s="1539"/>
      <c r="AS131" s="1539"/>
    </row>
    <row r="132" spans="1:45" ht="15.75">
      <c r="A132" s="1152"/>
      <c r="B132" s="1152"/>
      <c r="C132" s="1152"/>
      <c r="D132" s="1498"/>
      <c r="E132" s="1498"/>
      <c r="F132" s="1498"/>
      <c r="G132" s="1498"/>
      <c r="H132" s="1498"/>
      <c r="I132" s="1123"/>
      <c r="N132" s="1152"/>
      <c r="O132" s="1152"/>
      <c r="P132" s="1152"/>
      <c r="Q132" s="1539"/>
      <c r="R132" s="1539"/>
      <c r="S132" s="1539"/>
      <c r="T132" s="1539"/>
      <c r="U132" s="1539"/>
      <c r="V132" s="1539"/>
      <c r="W132" s="1539"/>
      <c r="X132" s="1539"/>
      <c r="Y132" s="1539"/>
      <c r="Z132" s="1539"/>
      <c r="AA132" s="1539"/>
      <c r="AB132" s="1539"/>
      <c r="AC132" s="1539"/>
      <c r="AD132" s="1539"/>
      <c r="AE132" s="1539"/>
      <c r="AF132" s="1539"/>
      <c r="AG132" s="1539"/>
      <c r="AH132" s="1539"/>
      <c r="AI132" s="1539"/>
      <c r="AJ132" s="1539"/>
      <c r="AK132" s="1539"/>
      <c r="AL132" s="1539"/>
      <c r="AM132" s="1539"/>
      <c r="AN132" s="1539"/>
      <c r="AO132" s="1539"/>
      <c r="AP132" s="1539"/>
      <c r="AQ132" s="1539"/>
      <c r="AR132" s="1539"/>
      <c r="AS132" s="1539"/>
    </row>
    <row r="133" spans="1:45" ht="15.75">
      <c r="A133" s="1152"/>
      <c r="B133" s="1152"/>
      <c r="C133" s="1152"/>
      <c r="D133" s="1498"/>
      <c r="E133" s="1498"/>
      <c r="F133" s="1498"/>
      <c r="G133" s="1498"/>
      <c r="H133" s="1498"/>
      <c r="I133" s="1123"/>
      <c r="N133" s="1152"/>
      <c r="O133" s="1152"/>
      <c r="P133" s="1152"/>
      <c r="Q133" s="1539"/>
      <c r="R133" s="1539"/>
      <c r="S133" s="1539"/>
      <c r="T133" s="1539"/>
      <c r="U133" s="1539"/>
      <c r="V133" s="1539"/>
      <c r="W133" s="1539"/>
      <c r="X133" s="1539"/>
      <c r="Y133" s="1539"/>
      <c r="Z133" s="1539"/>
      <c r="AA133" s="1539"/>
      <c r="AB133" s="1539"/>
      <c r="AC133" s="1539"/>
      <c r="AD133" s="1539"/>
      <c r="AE133" s="1539"/>
      <c r="AF133" s="1539"/>
      <c r="AG133" s="1539"/>
      <c r="AH133" s="1539"/>
      <c r="AI133" s="1539"/>
      <c r="AJ133" s="1539"/>
      <c r="AK133" s="1539"/>
      <c r="AL133" s="1539"/>
      <c r="AM133" s="1539"/>
      <c r="AN133" s="1539"/>
      <c r="AO133" s="1539"/>
      <c r="AP133" s="1539"/>
      <c r="AQ133" s="1539"/>
      <c r="AR133" s="1539"/>
      <c r="AS133" s="1539"/>
    </row>
    <row r="134" spans="1:45" ht="15.75">
      <c r="A134" s="1152"/>
      <c r="B134" s="1152"/>
      <c r="C134" s="1152"/>
      <c r="D134" s="1498"/>
      <c r="E134" s="1498"/>
      <c r="F134" s="1498"/>
      <c r="G134" s="1498"/>
      <c r="H134" s="1498"/>
      <c r="I134" s="1123"/>
      <c r="N134" s="1152"/>
      <c r="O134" s="1152"/>
      <c r="P134" s="1152"/>
      <c r="Q134" s="1539"/>
      <c r="R134" s="1539"/>
      <c r="S134" s="1539"/>
      <c r="T134" s="1539"/>
      <c r="U134" s="1539"/>
      <c r="V134" s="1539"/>
      <c r="W134" s="1539"/>
      <c r="X134" s="1539"/>
      <c r="Y134" s="1539"/>
      <c r="Z134" s="1539"/>
      <c r="AA134" s="1539"/>
      <c r="AB134" s="1539"/>
      <c r="AC134" s="1539"/>
      <c r="AD134" s="1539"/>
      <c r="AE134" s="1539"/>
      <c r="AF134" s="1539"/>
      <c r="AG134" s="1539"/>
      <c r="AH134" s="1539"/>
      <c r="AI134" s="1539"/>
      <c r="AJ134" s="1539"/>
      <c r="AK134" s="1539"/>
      <c r="AL134" s="1539"/>
      <c r="AM134" s="1539"/>
      <c r="AN134" s="1539"/>
      <c r="AO134" s="1539"/>
      <c r="AP134" s="1539"/>
      <c r="AQ134" s="1539"/>
      <c r="AR134" s="1539"/>
      <c r="AS134" s="1539"/>
    </row>
    <row r="135" spans="1:45" ht="15.75">
      <c r="A135" s="1152"/>
      <c r="B135" s="1152"/>
      <c r="C135" s="1152"/>
      <c r="D135" s="1498"/>
      <c r="E135" s="1498"/>
      <c r="F135" s="1498"/>
      <c r="G135" s="1498"/>
      <c r="H135" s="1498"/>
      <c r="I135" s="1123"/>
      <c r="N135" s="1152"/>
      <c r="O135" s="1152"/>
      <c r="P135" s="1152"/>
      <c r="Q135" s="1539"/>
      <c r="R135" s="1539"/>
      <c r="S135" s="1539"/>
      <c r="T135" s="1539"/>
      <c r="U135" s="1539"/>
      <c r="V135" s="1539"/>
      <c r="W135" s="1539"/>
      <c r="X135" s="1539"/>
      <c r="Y135" s="1539"/>
      <c r="Z135" s="1539"/>
      <c r="AA135" s="1539"/>
      <c r="AB135" s="1539"/>
      <c r="AC135" s="1539"/>
      <c r="AD135" s="1539"/>
      <c r="AE135" s="1539"/>
      <c r="AF135" s="1539"/>
      <c r="AG135" s="1539"/>
      <c r="AH135" s="1539"/>
      <c r="AI135" s="1539"/>
      <c r="AJ135" s="1539"/>
      <c r="AK135" s="1539"/>
      <c r="AL135" s="1539"/>
      <c r="AM135" s="1539"/>
      <c r="AN135" s="1539"/>
      <c r="AO135" s="1539"/>
      <c r="AP135" s="1539"/>
      <c r="AQ135" s="1539"/>
      <c r="AR135" s="1539"/>
      <c r="AS135" s="1539"/>
    </row>
    <row r="136" spans="1:45" ht="15.75">
      <c r="A136" s="1152"/>
      <c r="B136" s="1152"/>
      <c r="C136" s="1152"/>
      <c r="D136" s="1498"/>
      <c r="E136" s="1498"/>
      <c r="F136" s="1498"/>
      <c r="G136" s="1498"/>
      <c r="H136" s="1498"/>
      <c r="I136" s="1123"/>
      <c r="N136" s="1152"/>
      <c r="O136" s="1152"/>
      <c r="P136" s="1152"/>
      <c r="Q136" s="1539"/>
      <c r="R136" s="1539"/>
      <c r="S136" s="1539"/>
      <c r="T136" s="1539"/>
      <c r="U136" s="1539"/>
      <c r="V136" s="1539"/>
      <c r="W136" s="1539"/>
      <c r="X136" s="1539"/>
      <c r="Y136" s="1539"/>
      <c r="Z136" s="1539"/>
      <c r="AA136" s="1539"/>
      <c r="AB136" s="1539"/>
      <c r="AC136" s="1539"/>
      <c r="AD136" s="1539"/>
      <c r="AE136" s="1539"/>
      <c r="AF136" s="1539"/>
      <c r="AG136" s="1539"/>
      <c r="AH136" s="1539"/>
      <c r="AI136" s="1539"/>
      <c r="AJ136" s="1539"/>
      <c r="AK136" s="1539"/>
      <c r="AL136" s="1539"/>
      <c r="AM136" s="1539"/>
      <c r="AN136" s="1539"/>
      <c r="AO136" s="1539"/>
      <c r="AP136" s="1539"/>
      <c r="AQ136" s="1539"/>
      <c r="AR136" s="1539"/>
      <c r="AS136" s="1539"/>
    </row>
    <row r="137" spans="1:45" ht="15.75">
      <c r="A137" s="1152"/>
      <c r="B137" s="1152"/>
      <c r="C137" s="1152"/>
      <c r="D137" s="1498"/>
      <c r="E137" s="1498"/>
      <c r="F137" s="1498"/>
      <c r="G137" s="1498"/>
      <c r="H137" s="1498"/>
      <c r="I137" s="1123"/>
      <c r="N137" s="1152"/>
      <c r="O137" s="1152"/>
      <c r="P137" s="1152"/>
      <c r="Q137" s="1539"/>
      <c r="R137" s="1539"/>
      <c r="S137" s="1539"/>
      <c r="T137" s="1539"/>
      <c r="U137" s="1539"/>
      <c r="V137" s="1539"/>
      <c r="W137" s="1539"/>
      <c r="X137" s="1539"/>
      <c r="Y137" s="1539"/>
      <c r="Z137" s="1539"/>
      <c r="AA137" s="1539"/>
      <c r="AB137" s="1539"/>
      <c r="AC137" s="1539"/>
      <c r="AD137" s="1539"/>
      <c r="AE137" s="1539"/>
      <c r="AF137" s="1539"/>
      <c r="AG137" s="1539"/>
      <c r="AH137" s="1539"/>
      <c r="AI137" s="1539"/>
      <c r="AJ137" s="1539"/>
      <c r="AK137" s="1539"/>
      <c r="AL137" s="1539"/>
      <c r="AM137" s="1539"/>
      <c r="AN137" s="1539"/>
      <c r="AO137" s="1539"/>
      <c r="AP137" s="1539"/>
      <c r="AQ137" s="1539"/>
      <c r="AR137" s="1539"/>
      <c r="AS137" s="1539"/>
    </row>
    <row r="138" spans="1:45" ht="15.75">
      <c r="A138" s="1152"/>
      <c r="B138" s="1152"/>
      <c r="C138" s="1152"/>
      <c r="D138" s="1498"/>
      <c r="E138" s="1498"/>
      <c r="F138" s="1498"/>
      <c r="G138" s="1498"/>
      <c r="H138" s="1498"/>
      <c r="I138" s="1123"/>
      <c r="N138" s="1152"/>
      <c r="O138" s="1152"/>
      <c r="P138" s="1152"/>
      <c r="Q138" s="1539"/>
      <c r="R138" s="1539"/>
      <c r="S138" s="1539"/>
      <c r="T138" s="1539"/>
      <c r="U138" s="1539"/>
      <c r="V138" s="1539"/>
      <c r="W138" s="1539"/>
      <c r="X138" s="1539"/>
      <c r="Y138" s="1539"/>
      <c r="Z138" s="1539"/>
      <c r="AA138" s="1539"/>
      <c r="AB138" s="1539"/>
      <c r="AC138" s="1539"/>
      <c r="AD138" s="1539"/>
      <c r="AE138" s="1539"/>
      <c r="AF138" s="1539"/>
      <c r="AG138" s="1539"/>
      <c r="AH138" s="1539"/>
      <c r="AI138" s="1539"/>
      <c r="AJ138" s="1539"/>
      <c r="AK138" s="1539"/>
      <c r="AL138" s="1539"/>
      <c r="AM138" s="1539"/>
      <c r="AN138" s="1539"/>
      <c r="AO138" s="1539"/>
      <c r="AP138" s="1539"/>
      <c r="AQ138" s="1539"/>
      <c r="AR138" s="1539"/>
      <c r="AS138" s="1539"/>
    </row>
    <row r="139" spans="1:45" ht="15.75">
      <c r="A139" s="1152"/>
      <c r="B139" s="1152"/>
      <c r="C139" s="1152"/>
      <c r="D139" s="1498"/>
      <c r="E139" s="1498"/>
      <c r="F139" s="1498"/>
      <c r="G139" s="1498"/>
      <c r="H139" s="1498"/>
      <c r="I139" s="1123"/>
      <c r="N139" s="1152"/>
      <c r="O139" s="1152"/>
      <c r="P139" s="1152"/>
      <c r="Q139" s="1539"/>
      <c r="R139" s="1539"/>
      <c r="S139" s="1539"/>
      <c r="T139" s="1539"/>
      <c r="U139" s="1539"/>
      <c r="V139" s="1539"/>
      <c r="W139" s="1539"/>
      <c r="X139" s="1539"/>
      <c r="Y139" s="1539"/>
      <c r="Z139" s="1539"/>
      <c r="AA139" s="1539"/>
      <c r="AB139" s="1539"/>
      <c r="AC139" s="1539"/>
      <c r="AD139" s="1539"/>
      <c r="AE139" s="1539"/>
      <c r="AF139" s="1539"/>
      <c r="AG139" s="1539"/>
      <c r="AH139" s="1539"/>
      <c r="AI139" s="1539"/>
      <c r="AJ139" s="1539"/>
      <c r="AK139" s="1539"/>
      <c r="AL139" s="1539"/>
      <c r="AM139" s="1539"/>
      <c r="AN139" s="1539"/>
      <c r="AO139" s="1539"/>
      <c r="AP139" s="1539"/>
      <c r="AQ139" s="1539"/>
      <c r="AR139" s="1539"/>
      <c r="AS139" s="1539"/>
    </row>
    <row r="140" spans="1:45" ht="15.75">
      <c r="A140" s="1152"/>
      <c r="B140" s="1152"/>
      <c r="C140" s="1152"/>
      <c r="D140" s="1498"/>
      <c r="E140" s="1498"/>
      <c r="F140" s="1498"/>
      <c r="G140" s="1498"/>
      <c r="H140" s="1498"/>
      <c r="I140" s="1123"/>
      <c r="N140" s="1152"/>
      <c r="O140" s="1152"/>
      <c r="P140" s="1152"/>
      <c r="Q140" s="1539"/>
      <c r="R140" s="1539"/>
      <c r="S140" s="1539"/>
      <c r="T140" s="1539"/>
      <c r="U140" s="1539"/>
      <c r="V140" s="1539"/>
      <c r="W140" s="1539"/>
      <c r="X140" s="1539"/>
      <c r="Y140" s="1539"/>
      <c r="Z140" s="1539"/>
      <c r="AA140" s="1539"/>
      <c r="AB140" s="1539"/>
      <c r="AC140" s="1539"/>
      <c r="AD140" s="1539"/>
      <c r="AE140" s="1539"/>
      <c r="AF140" s="1539"/>
      <c r="AG140" s="1539"/>
      <c r="AH140" s="1539"/>
      <c r="AI140" s="1539"/>
      <c r="AJ140" s="1539"/>
      <c r="AK140" s="1539"/>
      <c r="AL140" s="1539"/>
      <c r="AM140" s="1539"/>
      <c r="AN140" s="1539"/>
      <c r="AO140" s="1539"/>
      <c r="AP140" s="1539"/>
      <c r="AQ140" s="1539"/>
      <c r="AR140" s="1539"/>
      <c r="AS140" s="1539"/>
    </row>
    <row r="141" spans="1:45" ht="15.75">
      <c r="A141" s="1152"/>
      <c r="B141" s="1152"/>
      <c r="C141" s="1152"/>
      <c r="D141" s="1498"/>
      <c r="E141" s="1498"/>
      <c r="F141" s="1498"/>
      <c r="G141" s="1498"/>
      <c r="H141" s="1498"/>
      <c r="I141" s="1123"/>
      <c r="N141" s="1152"/>
      <c r="O141" s="1152"/>
      <c r="P141" s="1152"/>
      <c r="Q141" s="1539"/>
      <c r="R141" s="1539"/>
      <c r="S141" s="1539"/>
      <c r="T141" s="1539"/>
      <c r="U141" s="1539"/>
      <c r="V141" s="1539"/>
      <c r="W141" s="1539"/>
      <c r="X141" s="1539"/>
      <c r="Y141" s="1539"/>
      <c r="Z141" s="1539"/>
      <c r="AA141" s="1539"/>
      <c r="AB141" s="1539"/>
      <c r="AC141" s="1539"/>
      <c r="AD141" s="1539"/>
      <c r="AE141" s="1539"/>
      <c r="AF141" s="1539"/>
      <c r="AG141" s="1539"/>
      <c r="AH141" s="1539"/>
      <c r="AI141" s="1539"/>
      <c r="AJ141" s="1539"/>
      <c r="AK141" s="1539"/>
      <c r="AL141" s="1539"/>
      <c r="AM141" s="1539"/>
      <c r="AN141" s="1539"/>
      <c r="AO141" s="1539"/>
      <c r="AP141" s="1539"/>
      <c r="AQ141" s="1539"/>
      <c r="AR141" s="1539"/>
      <c r="AS141" s="1539"/>
    </row>
    <row r="142" spans="1:45" ht="15.75">
      <c r="A142" s="1152"/>
      <c r="B142" s="1152"/>
      <c r="C142" s="1152"/>
      <c r="D142" s="1498"/>
      <c r="E142" s="1498"/>
      <c r="F142" s="1498"/>
      <c r="G142" s="1498"/>
      <c r="H142" s="1498"/>
      <c r="I142" s="1123"/>
      <c r="N142" s="1152"/>
      <c r="O142" s="1152"/>
      <c r="P142" s="1152"/>
      <c r="Q142" s="1539"/>
      <c r="R142" s="1539"/>
      <c r="S142" s="1539"/>
      <c r="T142" s="1539"/>
      <c r="U142" s="1539"/>
      <c r="V142" s="1539"/>
      <c r="W142" s="1539"/>
      <c r="X142" s="1539"/>
      <c r="Y142" s="1539"/>
      <c r="Z142" s="1539"/>
      <c r="AA142" s="1539"/>
      <c r="AB142" s="1539"/>
      <c r="AC142" s="1539"/>
      <c r="AD142" s="1539"/>
      <c r="AE142" s="1539"/>
      <c r="AF142" s="1539"/>
      <c r="AG142" s="1539"/>
      <c r="AH142" s="1539"/>
      <c r="AI142" s="1539"/>
      <c r="AJ142" s="1539"/>
      <c r="AK142" s="1539"/>
      <c r="AL142" s="1539"/>
      <c r="AM142" s="1539"/>
      <c r="AN142" s="1539"/>
      <c r="AO142" s="1539"/>
      <c r="AP142" s="1539"/>
      <c r="AQ142" s="1539"/>
      <c r="AR142" s="1539"/>
      <c r="AS142" s="1539"/>
    </row>
    <row r="143" spans="1:45" ht="15.75">
      <c r="A143" s="1152"/>
      <c r="B143" s="1152"/>
      <c r="C143" s="1152"/>
      <c r="D143" s="1498"/>
      <c r="E143" s="1498"/>
      <c r="F143" s="1498"/>
      <c r="G143" s="1498"/>
      <c r="H143" s="1498"/>
      <c r="I143" s="1123"/>
      <c r="N143" s="1152"/>
      <c r="O143" s="1152"/>
      <c r="P143" s="1152"/>
      <c r="Q143" s="1539"/>
      <c r="R143" s="1539"/>
      <c r="S143" s="1539"/>
      <c r="T143" s="1539"/>
      <c r="U143" s="1539"/>
      <c r="V143" s="1539"/>
      <c r="W143" s="1539"/>
      <c r="X143" s="1539"/>
      <c r="Y143" s="1539"/>
      <c r="Z143" s="1539"/>
      <c r="AA143" s="1539"/>
      <c r="AB143" s="1539"/>
      <c r="AC143" s="1539"/>
      <c r="AD143" s="1539"/>
      <c r="AE143" s="1539"/>
      <c r="AF143" s="1539"/>
      <c r="AG143" s="1539"/>
      <c r="AH143" s="1539"/>
      <c r="AI143" s="1539"/>
      <c r="AJ143" s="1539"/>
      <c r="AK143" s="1539"/>
      <c r="AL143" s="1539"/>
      <c r="AM143" s="1539"/>
      <c r="AN143" s="1539"/>
      <c r="AO143" s="1539"/>
      <c r="AP143" s="1539"/>
      <c r="AQ143" s="1539"/>
      <c r="AR143" s="1539"/>
      <c r="AS143" s="1539"/>
    </row>
    <row r="144" spans="1:45" ht="15.75">
      <c r="A144" s="1152"/>
      <c r="B144" s="1152"/>
      <c r="C144" s="1152"/>
      <c r="D144" s="1498"/>
      <c r="E144" s="1498"/>
      <c r="F144" s="1498"/>
      <c r="G144" s="1498"/>
      <c r="H144" s="1498"/>
      <c r="I144" s="1123"/>
      <c r="N144" s="1152"/>
      <c r="O144" s="1152"/>
      <c r="P144" s="1152"/>
      <c r="Q144" s="1539"/>
      <c r="R144" s="1539"/>
      <c r="S144" s="1539"/>
      <c r="T144" s="1539"/>
      <c r="U144" s="1539"/>
      <c r="V144" s="1539"/>
      <c r="W144" s="1539"/>
      <c r="X144" s="1539"/>
      <c r="Y144" s="1539"/>
      <c r="Z144" s="1539"/>
      <c r="AA144" s="1539"/>
      <c r="AB144" s="1539"/>
      <c r="AC144" s="1539"/>
      <c r="AD144" s="1539"/>
      <c r="AE144" s="1539"/>
      <c r="AF144" s="1539"/>
      <c r="AG144" s="1539"/>
      <c r="AH144" s="1539"/>
      <c r="AI144" s="1539"/>
      <c r="AJ144" s="1539"/>
      <c r="AK144" s="1539"/>
      <c r="AL144" s="1539"/>
      <c r="AM144" s="1539"/>
      <c r="AN144" s="1539"/>
      <c r="AO144" s="1539"/>
      <c r="AP144" s="1539"/>
      <c r="AQ144" s="1539"/>
      <c r="AR144" s="1539"/>
      <c r="AS144" s="1539"/>
    </row>
    <row r="145" spans="1:45" ht="15.75">
      <c r="A145" s="1152"/>
      <c r="B145" s="1152"/>
      <c r="C145" s="1152"/>
      <c r="D145" s="1498"/>
      <c r="E145" s="1498"/>
      <c r="F145" s="1498"/>
      <c r="G145" s="1498"/>
      <c r="H145" s="1498"/>
      <c r="I145" s="1123"/>
      <c r="N145" s="1152"/>
      <c r="O145" s="1152"/>
      <c r="P145" s="1152"/>
      <c r="Q145" s="1539"/>
      <c r="R145" s="1539"/>
      <c r="S145" s="1539"/>
      <c r="T145" s="1539"/>
      <c r="U145" s="1539"/>
      <c r="V145" s="1539"/>
      <c r="W145" s="1539"/>
      <c r="X145" s="1539"/>
      <c r="Y145" s="1539"/>
      <c r="Z145" s="1539"/>
      <c r="AA145" s="1539"/>
      <c r="AB145" s="1539"/>
      <c r="AC145" s="1539"/>
      <c r="AD145" s="1539"/>
      <c r="AE145" s="1539"/>
      <c r="AF145" s="1539"/>
      <c r="AG145" s="1539"/>
      <c r="AH145" s="1539"/>
      <c r="AI145" s="1539"/>
      <c r="AJ145" s="1539"/>
      <c r="AK145" s="1539"/>
      <c r="AL145" s="1539"/>
      <c r="AM145" s="1539"/>
      <c r="AN145" s="1539"/>
      <c r="AO145" s="1539"/>
      <c r="AP145" s="1539"/>
      <c r="AQ145" s="1539"/>
      <c r="AR145" s="1539"/>
      <c r="AS145" s="1539"/>
    </row>
    <row r="146" spans="1:45" ht="15.75">
      <c r="A146" s="1152"/>
      <c r="B146" s="1152"/>
      <c r="C146" s="1152"/>
      <c r="D146" s="1498"/>
      <c r="E146" s="1498"/>
      <c r="F146" s="1498"/>
      <c r="G146" s="1498"/>
      <c r="H146" s="1498"/>
      <c r="I146" s="1123"/>
      <c r="N146" s="1152"/>
      <c r="O146" s="1152"/>
      <c r="P146" s="1152"/>
      <c r="Q146" s="1539"/>
      <c r="R146" s="1539"/>
      <c r="S146" s="1539"/>
      <c r="T146" s="1539"/>
      <c r="U146" s="1539"/>
      <c r="V146" s="1539"/>
      <c r="W146" s="1539"/>
      <c r="X146" s="1539"/>
      <c r="Y146" s="1539"/>
      <c r="Z146" s="1539"/>
      <c r="AA146" s="1539"/>
      <c r="AB146" s="1539"/>
      <c r="AC146" s="1539"/>
      <c r="AD146" s="1539"/>
      <c r="AE146" s="1539"/>
      <c r="AF146" s="1539"/>
      <c r="AG146" s="1539"/>
      <c r="AH146" s="1539"/>
      <c r="AI146" s="1539"/>
      <c r="AJ146" s="1539"/>
      <c r="AK146" s="1539"/>
      <c r="AL146" s="1539"/>
      <c r="AM146" s="1539"/>
      <c r="AN146" s="1539"/>
      <c r="AO146" s="1539"/>
      <c r="AP146" s="1539"/>
      <c r="AQ146" s="1539"/>
      <c r="AR146" s="1539"/>
      <c r="AS146" s="1539"/>
    </row>
    <row r="147" spans="1:45" ht="15.75">
      <c r="A147" s="1152"/>
      <c r="B147" s="1152"/>
      <c r="C147" s="1152"/>
      <c r="D147" s="1498"/>
      <c r="E147" s="1498"/>
      <c r="F147" s="1498"/>
      <c r="G147" s="1498"/>
      <c r="H147" s="1498"/>
      <c r="I147" s="1123"/>
      <c r="N147" s="1152"/>
      <c r="O147" s="1152"/>
      <c r="P147" s="1152"/>
      <c r="Q147" s="1539"/>
      <c r="R147" s="1539"/>
      <c r="S147" s="1539"/>
      <c r="T147" s="1539"/>
      <c r="U147" s="1539"/>
      <c r="V147" s="1539"/>
      <c r="W147" s="1539"/>
      <c r="X147" s="1539"/>
      <c r="Y147" s="1539"/>
      <c r="Z147" s="1539"/>
      <c r="AA147" s="1539"/>
      <c r="AB147" s="1539"/>
      <c r="AC147" s="1539"/>
      <c r="AD147" s="1539"/>
      <c r="AE147" s="1539"/>
      <c r="AF147" s="1539"/>
      <c r="AG147" s="1539"/>
      <c r="AH147" s="1539"/>
      <c r="AI147" s="1539"/>
      <c r="AJ147" s="1539"/>
      <c r="AK147" s="1539"/>
      <c r="AL147" s="1539"/>
      <c r="AM147" s="1539"/>
      <c r="AN147" s="1539"/>
      <c r="AO147" s="1539"/>
      <c r="AP147" s="1539"/>
      <c r="AQ147" s="1539"/>
      <c r="AR147" s="1539"/>
      <c r="AS147" s="1539"/>
    </row>
    <row r="148" spans="1:45" ht="15.75">
      <c r="A148" s="1152"/>
      <c r="B148" s="1152"/>
      <c r="C148" s="1152"/>
      <c r="D148" s="1498"/>
      <c r="E148" s="1498"/>
      <c r="F148" s="1498"/>
      <c r="G148" s="1498"/>
      <c r="H148" s="1498"/>
      <c r="I148" s="1123"/>
      <c r="N148" s="1152"/>
      <c r="O148" s="1152"/>
      <c r="P148" s="1152"/>
      <c r="Q148" s="1539"/>
      <c r="R148" s="1539"/>
      <c r="S148" s="1539"/>
      <c r="T148" s="1539"/>
      <c r="U148" s="1539"/>
      <c r="V148" s="1539"/>
      <c r="W148" s="1539"/>
      <c r="X148" s="1539"/>
      <c r="Y148" s="1539"/>
      <c r="Z148" s="1539"/>
      <c r="AA148" s="1539"/>
      <c r="AB148" s="1539"/>
      <c r="AC148" s="1539"/>
      <c r="AD148" s="1539"/>
      <c r="AE148" s="1539"/>
      <c r="AF148" s="1539"/>
      <c r="AG148" s="1539"/>
      <c r="AH148" s="1539"/>
      <c r="AI148" s="1539"/>
      <c r="AJ148" s="1539"/>
      <c r="AK148" s="1539"/>
      <c r="AL148" s="1539"/>
      <c r="AM148" s="1539"/>
      <c r="AN148" s="1539"/>
      <c r="AO148" s="1539"/>
      <c r="AP148" s="1539"/>
      <c r="AQ148" s="1539"/>
      <c r="AR148" s="1539"/>
      <c r="AS148" s="1539"/>
    </row>
    <row r="149" spans="1:45" ht="15.75">
      <c r="A149" s="1152"/>
      <c r="B149" s="1152"/>
      <c r="C149" s="1152"/>
      <c r="D149" s="1498"/>
      <c r="E149" s="1498"/>
      <c r="F149" s="1498"/>
      <c r="G149" s="1498"/>
      <c r="H149" s="1498"/>
      <c r="I149" s="1123"/>
      <c r="N149" s="1152"/>
      <c r="O149" s="1152"/>
      <c r="P149" s="1152"/>
      <c r="Q149" s="1539"/>
      <c r="R149" s="1539"/>
      <c r="S149" s="1539"/>
      <c r="T149" s="1539"/>
      <c r="U149" s="1539"/>
      <c r="V149" s="1539"/>
      <c r="W149" s="1539"/>
      <c r="X149" s="1539"/>
      <c r="Y149" s="1539"/>
      <c r="Z149" s="1539"/>
      <c r="AA149" s="1539"/>
      <c r="AB149" s="1539"/>
      <c r="AC149" s="1539"/>
      <c r="AD149" s="1539"/>
      <c r="AE149" s="1539"/>
      <c r="AF149" s="1539"/>
      <c r="AG149" s="1539"/>
      <c r="AH149" s="1539"/>
      <c r="AI149" s="1539"/>
      <c r="AJ149" s="1539"/>
      <c r="AK149" s="1539"/>
      <c r="AL149" s="1539"/>
      <c r="AM149" s="1539"/>
      <c r="AN149" s="1539"/>
      <c r="AO149" s="1539"/>
      <c r="AP149" s="1539"/>
      <c r="AQ149" s="1539"/>
      <c r="AR149" s="1539"/>
      <c r="AS149" s="1539"/>
    </row>
    <row r="150" spans="1:45" ht="15.75">
      <c r="A150" s="1152"/>
      <c r="B150" s="1152"/>
      <c r="C150" s="1152"/>
      <c r="D150" s="1498"/>
      <c r="E150" s="1498"/>
      <c r="F150" s="1498"/>
      <c r="G150" s="1498"/>
      <c r="H150" s="1498"/>
      <c r="I150" s="1123"/>
      <c r="N150" s="1152"/>
      <c r="O150" s="1152"/>
      <c r="P150" s="1152"/>
      <c r="Q150" s="1539"/>
      <c r="R150" s="1539"/>
      <c r="S150" s="1539"/>
      <c r="T150" s="1539"/>
      <c r="U150" s="1539"/>
      <c r="V150" s="1539"/>
      <c r="W150" s="1539"/>
      <c r="X150" s="1539"/>
      <c r="Y150" s="1539"/>
      <c r="Z150" s="1539"/>
      <c r="AA150" s="1539"/>
      <c r="AB150" s="1539"/>
      <c r="AC150" s="1539"/>
      <c r="AD150" s="1539"/>
      <c r="AE150" s="1539"/>
      <c r="AF150" s="1539"/>
      <c r="AG150" s="1539"/>
      <c r="AH150" s="1539"/>
      <c r="AI150" s="1539"/>
      <c r="AJ150" s="1539"/>
      <c r="AK150" s="1539"/>
      <c r="AL150" s="1539"/>
      <c r="AM150" s="1539"/>
      <c r="AN150" s="1539"/>
      <c r="AO150" s="1539"/>
      <c r="AP150" s="1539"/>
      <c r="AQ150" s="1539"/>
      <c r="AR150" s="1539"/>
      <c r="AS150" s="1539"/>
    </row>
    <row r="151" spans="1:45" ht="15.75">
      <c r="A151" s="1152"/>
      <c r="B151" s="1152"/>
      <c r="C151" s="1152"/>
      <c r="D151" s="1498"/>
      <c r="E151" s="1498"/>
      <c r="F151" s="1498"/>
      <c r="G151" s="1498"/>
      <c r="H151" s="1498"/>
      <c r="I151" s="1123"/>
      <c r="N151" s="1152"/>
      <c r="O151" s="1152"/>
      <c r="P151" s="1152"/>
      <c r="Q151" s="1539"/>
      <c r="R151" s="1539"/>
      <c r="S151" s="1539"/>
      <c r="T151" s="1539"/>
      <c r="U151" s="1539"/>
      <c r="V151" s="1539"/>
      <c r="W151" s="1539"/>
      <c r="X151" s="1539"/>
      <c r="Y151" s="1539"/>
      <c r="Z151" s="1539"/>
      <c r="AA151" s="1539"/>
      <c r="AB151" s="1539"/>
      <c r="AC151" s="1539"/>
      <c r="AD151" s="1539"/>
      <c r="AE151" s="1539"/>
      <c r="AF151" s="1539"/>
      <c r="AG151" s="1539"/>
      <c r="AH151" s="1539"/>
      <c r="AI151" s="1539"/>
      <c r="AJ151" s="1539"/>
      <c r="AK151" s="1539"/>
      <c r="AL151" s="1539"/>
      <c r="AM151" s="1539"/>
      <c r="AN151" s="1539"/>
      <c r="AO151" s="1539"/>
      <c r="AP151" s="1539"/>
      <c r="AQ151" s="1539"/>
      <c r="AR151" s="1539"/>
      <c r="AS151" s="1539"/>
    </row>
    <row r="152" spans="1:45" ht="19.5" customHeight="1">
      <c r="A152" s="1152"/>
      <c r="B152" s="1152"/>
      <c r="C152" s="1152"/>
      <c r="D152" s="1498"/>
      <c r="E152" s="1498"/>
      <c r="F152" s="1498"/>
      <c r="G152" s="1498"/>
      <c r="H152" s="1498"/>
      <c r="I152" s="1123"/>
      <c r="N152" s="1539"/>
      <c r="O152" s="1539"/>
      <c r="P152" s="1539"/>
      <c r="Q152" s="1539"/>
      <c r="R152" s="1539"/>
      <c r="S152" s="1539"/>
      <c r="T152" s="1539"/>
      <c r="U152" s="1539"/>
      <c r="V152" s="1539"/>
      <c r="W152" s="1539"/>
      <c r="X152" s="1539"/>
      <c r="Y152" s="1539"/>
      <c r="Z152" s="1539"/>
      <c r="AA152" s="1539"/>
      <c r="AB152" s="1539"/>
      <c r="AC152" s="1539"/>
      <c r="AD152" s="1539"/>
      <c r="AE152" s="1539"/>
      <c r="AF152" s="1539"/>
      <c r="AG152" s="1539"/>
      <c r="AH152" s="1539"/>
      <c r="AI152" s="1539"/>
      <c r="AJ152" s="1539"/>
      <c r="AK152" s="1539"/>
      <c r="AL152" s="1539"/>
      <c r="AM152" s="1539"/>
      <c r="AN152" s="1539"/>
      <c r="AO152" s="1539"/>
      <c r="AP152" s="1539"/>
      <c r="AQ152" s="1539"/>
      <c r="AR152" s="1539"/>
      <c r="AS152" s="1539"/>
    </row>
    <row r="153" spans="1:45" ht="19.5" customHeight="1">
      <c r="A153" s="1152"/>
      <c r="B153" s="1152"/>
      <c r="C153" s="1152"/>
      <c r="D153" s="1498"/>
      <c r="E153" s="1498"/>
      <c r="F153" s="1498"/>
      <c r="G153" s="1498"/>
      <c r="H153" s="1498"/>
      <c r="I153" s="1123"/>
      <c r="N153" s="1539"/>
      <c r="O153" s="1539"/>
      <c r="P153" s="1539"/>
      <c r="Q153" s="1539"/>
      <c r="R153" s="1539"/>
      <c r="S153" s="1539"/>
      <c r="T153" s="1539"/>
      <c r="U153" s="1539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39"/>
      <c r="AK153" s="1539"/>
      <c r="AL153" s="1539"/>
      <c r="AM153" s="1539"/>
      <c r="AN153" s="1539"/>
      <c r="AO153" s="1539"/>
      <c r="AP153" s="1539"/>
      <c r="AQ153" s="1539"/>
      <c r="AR153" s="1539"/>
      <c r="AS153" s="1539"/>
    </row>
    <row r="154" spans="1:45" ht="19.5" customHeight="1">
      <c r="A154" s="1152"/>
      <c r="B154" s="1152"/>
      <c r="C154" s="1152"/>
      <c r="D154" s="1498"/>
      <c r="E154" s="1498"/>
      <c r="F154" s="1498"/>
      <c r="G154" s="1498"/>
      <c r="H154" s="1498"/>
      <c r="I154" s="1123"/>
      <c r="N154" s="1539"/>
      <c r="O154" s="1539"/>
      <c r="P154" s="1539"/>
      <c r="Q154" s="1539"/>
      <c r="R154" s="1539"/>
      <c r="S154" s="1539"/>
      <c r="T154" s="1539"/>
      <c r="U154" s="1539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39"/>
      <c r="AK154" s="1539"/>
      <c r="AL154" s="1539"/>
      <c r="AM154" s="1539"/>
      <c r="AN154" s="1539"/>
      <c r="AO154" s="1539"/>
      <c r="AP154" s="1539"/>
      <c r="AQ154" s="1539"/>
      <c r="AR154" s="1539"/>
      <c r="AS154" s="1539"/>
    </row>
    <row r="155" spans="1:45" ht="19.5" customHeight="1">
      <c r="A155" s="1152"/>
      <c r="B155" s="1152"/>
      <c r="C155" s="1152"/>
      <c r="D155" s="1498"/>
      <c r="E155" s="1498"/>
      <c r="F155" s="1498"/>
      <c r="G155" s="1498"/>
      <c r="H155" s="1498"/>
      <c r="I155" s="1123"/>
      <c r="N155" s="1539"/>
      <c r="O155" s="1539"/>
      <c r="P155" s="1539"/>
      <c r="Q155" s="1539"/>
      <c r="R155" s="1539"/>
      <c r="S155" s="1539"/>
      <c r="T155" s="1539"/>
      <c r="U155" s="1539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39"/>
      <c r="AK155" s="1539"/>
      <c r="AL155" s="1539"/>
      <c r="AM155" s="1539"/>
      <c r="AN155" s="1539"/>
      <c r="AO155" s="1539"/>
      <c r="AP155" s="1539"/>
      <c r="AQ155" s="1539"/>
      <c r="AR155" s="1539"/>
      <c r="AS155" s="1539"/>
    </row>
    <row r="156" spans="1:45" ht="19.5" customHeight="1">
      <c r="A156" s="1152"/>
      <c r="B156" s="1152"/>
      <c r="C156" s="1152"/>
      <c r="D156" s="1498"/>
      <c r="E156" s="1498"/>
      <c r="F156" s="1498"/>
      <c r="G156" s="1498"/>
      <c r="H156" s="1498"/>
      <c r="I156" s="1123"/>
      <c r="N156" s="1539"/>
      <c r="O156" s="1539"/>
      <c r="P156" s="1539"/>
      <c r="Q156" s="1539"/>
      <c r="R156" s="1539"/>
      <c r="S156" s="1539"/>
      <c r="T156" s="1539"/>
      <c r="U156" s="1539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39"/>
      <c r="AK156" s="1539"/>
      <c r="AL156" s="1539"/>
      <c r="AM156" s="1539"/>
      <c r="AN156" s="1539"/>
      <c r="AO156" s="1539"/>
      <c r="AP156" s="1539"/>
      <c r="AQ156" s="1539"/>
      <c r="AR156" s="1539"/>
      <c r="AS156" s="1539"/>
    </row>
    <row r="157" spans="1:45" ht="19.5" customHeight="1">
      <c r="A157" s="1152"/>
      <c r="B157" s="1152"/>
      <c r="C157" s="1152"/>
      <c r="D157" s="1498"/>
      <c r="E157" s="1498"/>
      <c r="F157" s="1498"/>
      <c r="G157" s="1498"/>
      <c r="H157" s="1498"/>
      <c r="I157" s="1123"/>
      <c r="N157" s="1539"/>
      <c r="O157" s="1539"/>
      <c r="P157" s="1539"/>
      <c r="Q157" s="1539"/>
      <c r="R157" s="1539"/>
      <c r="S157" s="1539"/>
      <c r="T157" s="1539"/>
      <c r="U157" s="1539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39"/>
      <c r="AK157" s="1539"/>
      <c r="AL157" s="1539"/>
      <c r="AM157" s="1539"/>
      <c r="AN157" s="1539"/>
      <c r="AO157" s="1539"/>
      <c r="AP157" s="1539"/>
      <c r="AQ157" s="1539"/>
      <c r="AR157" s="1539"/>
      <c r="AS157" s="1539"/>
    </row>
    <row r="158" spans="1:45" ht="19.5" customHeight="1">
      <c r="A158" s="1152"/>
      <c r="B158" s="1152"/>
      <c r="C158" s="1152"/>
      <c r="D158" s="1498"/>
      <c r="E158" s="1498"/>
      <c r="F158" s="1498"/>
      <c r="G158" s="1498"/>
      <c r="H158" s="1498"/>
      <c r="I158" s="1123"/>
      <c r="N158" s="1539"/>
      <c r="O158" s="1539"/>
      <c r="P158" s="1539"/>
      <c r="Q158" s="1539"/>
      <c r="R158" s="1539"/>
      <c r="S158" s="1539"/>
      <c r="T158" s="1539"/>
      <c r="U158" s="1539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39"/>
      <c r="AK158" s="1539"/>
      <c r="AL158" s="1539"/>
      <c r="AM158" s="1539"/>
      <c r="AN158" s="1539"/>
      <c r="AO158" s="1539"/>
      <c r="AP158" s="1539"/>
      <c r="AQ158" s="1539"/>
      <c r="AR158" s="1539"/>
      <c r="AS158" s="1539"/>
    </row>
    <row r="159" spans="1:45" ht="19.5" customHeight="1">
      <c r="A159" s="1152"/>
      <c r="B159" s="1152"/>
      <c r="C159" s="1152"/>
      <c r="D159" s="1498"/>
      <c r="E159" s="1498"/>
      <c r="F159" s="1498"/>
      <c r="G159" s="1498"/>
      <c r="H159" s="1498"/>
      <c r="I159" s="1123"/>
      <c r="N159" s="1539"/>
      <c r="O159" s="1539"/>
      <c r="P159" s="1539"/>
      <c r="Q159" s="1539"/>
      <c r="R159" s="1539"/>
      <c r="S159" s="1539"/>
      <c r="T159" s="1539"/>
      <c r="U159" s="1539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39"/>
      <c r="AK159" s="1539"/>
      <c r="AL159" s="1539"/>
      <c r="AM159" s="1539"/>
      <c r="AN159" s="1539"/>
      <c r="AO159" s="1539"/>
      <c r="AP159" s="1539"/>
      <c r="AQ159" s="1539"/>
      <c r="AR159" s="1539"/>
      <c r="AS159" s="1539"/>
    </row>
    <row r="160" spans="1:45" ht="19.5" customHeight="1">
      <c r="A160" s="1152"/>
      <c r="B160" s="1152"/>
      <c r="C160" s="1152"/>
      <c r="D160" s="1498"/>
      <c r="E160" s="1498"/>
      <c r="F160" s="1498"/>
      <c r="G160" s="1498"/>
      <c r="H160" s="1498"/>
      <c r="I160" s="1123"/>
      <c r="N160" s="1539"/>
      <c r="O160" s="1539"/>
      <c r="P160" s="1539"/>
      <c r="Q160" s="1539"/>
      <c r="R160" s="1539"/>
      <c r="S160" s="1539"/>
      <c r="T160" s="1539"/>
      <c r="U160" s="1539"/>
      <c r="V160" s="1539"/>
      <c r="W160" s="1539"/>
      <c r="X160" s="1539"/>
      <c r="Y160" s="1539"/>
      <c r="Z160" s="1539"/>
      <c r="AA160" s="1539"/>
      <c r="AB160" s="1539"/>
      <c r="AC160" s="1539"/>
      <c r="AD160" s="1539"/>
      <c r="AE160" s="1539"/>
      <c r="AF160" s="1539"/>
      <c r="AG160" s="1539"/>
      <c r="AH160" s="1539"/>
      <c r="AI160" s="1539"/>
      <c r="AJ160" s="1539"/>
      <c r="AK160" s="1539"/>
      <c r="AL160" s="1539"/>
      <c r="AM160" s="1539"/>
      <c r="AN160" s="1539"/>
      <c r="AO160" s="1539"/>
      <c r="AP160" s="1539"/>
      <c r="AQ160" s="1539"/>
      <c r="AR160" s="1539"/>
      <c r="AS160" s="1539"/>
    </row>
    <row r="161" spans="1:45" ht="19.5" customHeight="1">
      <c r="A161" s="1152"/>
      <c r="B161" s="1152"/>
      <c r="C161" s="1152"/>
      <c r="D161" s="1498"/>
      <c r="E161" s="1498"/>
      <c r="F161" s="1498"/>
      <c r="G161" s="1498"/>
      <c r="H161" s="1498"/>
      <c r="I161" s="1123"/>
      <c r="N161" s="1539"/>
      <c r="O161" s="1539"/>
      <c r="P161" s="1539"/>
      <c r="Q161" s="1539"/>
      <c r="R161" s="1539"/>
      <c r="S161" s="1539"/>
      <c r="T161" s="1539"/>
      <c r="U161" s="1539"/>
      <c r="V161" s="1539"/>
      <c r="W161" s="1539"/>
      <c r="X161" s="1539"/>
      <c r="Y161" s="1539"/>
      <c r="Z161" s="1539"/>
      <c r="AA161" s="1539"/>
      <c r="AB161" s="1539"/>
      <c r="AC161" s="1539"/>
      <c r="AD161" s="1539"/>
      <c r="AE161" s="1539"/>
      <c r="AF161" s="1539"/>
      <c r="AG161" s="1539"/>
      <c r="AH161" s="1539"/>
      <c r="AI161" s="1539"/>
      <c r="AJ161" s="1539"/>
      <c r="AK161" s="1539"/>
      <c r="AL161" s="1539"/>
      <c r="AM161" s="1539"/>
      <c r="AN161" s="1539"/>
      <c r="AO161" s="1539"/>
      <c r="AP161" s="1539"/>
      <c r="AQ161" s="1539"/>
      <c r="AR161" s="1539"/>
      <c r="AS161" s="1539"/>
    </row>
    <row r="162" spans="1:45" ht="19.5" customHeight="1">
      <c r="A162" s="1152"/>
      <c r="B162" s="1152"/>
      <c r="C162" s="1152"/>
      <c r="D162" s="1498"/>
      <c r="E162" s="1498"/>
      <c r="F162" s="1498"/>
      <c r="G162" s="1498"/>
      <c r="H162" s="1498"/>
      <c r="I162" s="1123"/>
      <c r="N162" s="1539"/>
      <c r="O162" s="1539"/>
      <c r="P162" s="1539"/>
      <c r="Q162" s="1539"/>
      <c r="R162" s="1539"/>
      <c r="S162" s="1539"/>
      <c r="T162" s="1539"/>
      <c r="U162" s="1539"/>
      <c r="V162" s="1539"/>
      <c r="W162" s="1539"/>
      <c r="X162" s="1539"/>
      <c r="Y162" s="1539"/>
      <c r="Z162" s="1539"/>
      <c r="AA162" s="1539"/>
      <c r="AB162" s="1539"/>
      <c r="AC162" s="1539"/>
      <c r="AD162" s="1539"/>
      <c r="AE162" s="1539"/>
      <c r="AF162" s="1539"/>
      <c r="AG162" s="1539"/>
      <c r="AH162" s="1539"/>
      <c r="AI162" s="1539"/>
      <c r="AJ162" s="1539"/>
      <c r="AK162" s="1539"/>
      <c r="AL162" s="1539"/>
      <c r="AM162" s="1539"/>
      <c r="AN162" s="1539"/>
      <c r="AO162" s="1539"/>
      <c r="AP162" s="1539"/>
      <c r="AQ162" s="1539"/>
      <c r="AR162" s="1539"/>
      <c r="AS162" s="1539"/>
    </row>
    <row r="163" spans="1:45" ht="19.5" customHeight="1">
      <c r="A163" s="1152"/>
      <c r="B163" s="1152"/>
      <c r="C163" s="1152"/>
      <c r="D163" s="1498"/>
      <c r="E163" s="1498"/>
      <c r="F163" s="1498"/>
      <c r="G163" s="1498"/>
      <c r="H163" s="1498"/>
      <c r="I163" s="1123"/>
      <c r="N163" s="1539"/>
      <c r="O163" s="1539"/>
      <c r="P163" s="1539"/>
      <c r="Q163" s="1539"/>
      <c r="R163" s="1539"/>
      <c r="S163" s="1539"/>
      <c r="T163" s="1539"/>
      <c r="U163" s="1539"/>
      <c r="V163" s="1539"/>
      <c r="W163" s="1539"/>
      <c r="X163" s="1539"/>
      <c r="Y163" s="1539"/>
      <c r="Z163" s="1539"/>
      <c r="AA163" s="1539"/>
      <c r="AB163" s="1539"/>
      <c r="AC163" s="1539"/>
      <c r="AD163" s="1539"/>
      <c r="AE163" s="1539"/>
      <c r="AF163" s="1539"/>
      <c r="AG163" s="1539"/>
      <c r="AH163" s="1539"/>
      <c r="AI163" s="1539"/>
      <c r="AJ163" s="1539"/>
      <c r="AK163" s="1539"/>
      <c r="AL163" s="1539"/>
      <c r="AM163" s="1539"/>
      <c r="AN163" s="1539"/>
      <c r="AO163" s="1539"/>
      <c r="AP163" s="1539"/>
      <c r="AQ163" s="1539"/>
      <c r="AR163" s="1539"/>
      <c r="AS163" s="1539"/>
    </row>
    <row r="164" spans="1:45" ht="19.5" customHeight="1">
      <c r="A164" s="1152"/>
      <c r="B164" s="1152"/>
      <c r="C164" s="1152"/>
      <c r="D164" s="1498"/>
      <c r="E164" s="1498"/>
      <c r="F164" s="1498"/>
      <c r="G164" s="1498"/>
      <c r="H164" s="1498"/>
      <c r="I164" s="1123"/>
      <c r="N164" s="1539"/>
      <c r="O164" s="1539"/>
      <c r="P164" s="1539"/>
      <c r="Q164" s="1539"/>
      <c r="R164" s="1539"/>
      <c r="S164" s="1539"/>
      <c r="T164" s="1539"/>
      <c r="U164" s="1539"/>
      <c r="V164" s="1539"/>
      <c r="W164" s="1539"/>
      <c r="X164" s="1539"/>
      <c r="Y164" s="1539"/>
      <c r="Z164" s="1539"/>
      <c r="AA164" s="1539"/>
      <c r="AB164" s="1539"/>
      <c r="AC164" s="1539"/>
      <c r="AD164" s="1539"/>
      <c r="AE164" s="1539"/>
      <c r="AF164" s="1539"/>
      <c r="AG164" s="1539"/>
      <c r="AH164" s="1539"/>
      <c r="AI164" s="1539"/>
      <c r="AJ164" s="1539"/>
      <c r="AK164" s="1539"/>
      <c r="AL164" s="1539"/>
      <c r="AM164" s="1539"/>
      <c r="AN164" s="1539"/>
      <c r="AO164" s="1539"/>
      <c r="AP164" s="1539"/>
      <c r="AQ164" s="1539"/>
      <c r="AR164" s="1539"/>
      <c r="AS164" s="1539"/>
    </row>
    <row r="165" spans="1:45" ht="19.5" customHeight="1">
      <c r="A165" s="1152"/>
      <c r="B165" s="1152"/>
      <c r="C165" s="1152"/>
      <c r="D165" s="1498"/>
      <c r="E165" s="1498"/>
      <c r="F165" s="1498"/>
      <c r="G165" s="1498"/>
      <c r="H165" s="1498"/>
      <c r="I165" s="1123"/>
      <c r="N165" s="1539"/>
      <c r="O165" s="1539"/>
      <c r="P165" s="1539"/>
      <c r="Q165" s="1539"/>
      <c r="R165" s="1539"/>
      <c r="S165" s="1539"/>
      <c r="T165" s="1539"/>
      <c r="U165" s="1539"/>
      <c r="V165" s="1539"/>
      <c r="W165" s="1539"/>
      <c r="X165" s="1539"/>
      <c r="Y165" s="1539"/>
      <c r="Z165" s="1539"/>
      <c r="AA165" s="1539"/>
      <c r="AB165" s="1539"/>
      <c r="AC165" s="1539"/>
      <c r="AD165" s="1539"/>
      <c r="AE165" s="1539"/>
      <c r="AF165" s="1539"/>
      <c r="AG165" s="1539"/>
      <c r="AH165" s="1539"/>
      <c r="AI165" s="1539"/>
      <c r="AJ165" s="1539"/>
      <c r="AK165" s="1539"/>
      <c r="AL165" s="1539"/>
      <c r="AM165" s="1539"/>
      <c r="AN165" s="1539"/>
      <c r="AO165" s="1539"/>
      <c r="AP165" s="1539"/>
      <c r="AQ165" s="1539"/>
      <c r="AR165" s="1539"/>
      <c r="AS165" s="1539"/>
    </row>
    <row r="166" spans="1:45" ht="19.5" customHeight="1">
      <c r="A166" s="1152"/>
      <c r="B166" s="1152"/>
      <c r="C166" s="1152"/>
      <c r="D166" s="1498"/>
      <c r="E166" s="1498"/>
      <c r="F166" s="1498"/>
      <c r="G166" s="1498"/>
      <c r="H166" s="1498"/>
      <c r="I166" s="1123"/>
      <c r="N166" s="1539"/>
      <c r="O166" s="1539"/>
      <c r="P166" s="1539"/>
      <c r="Q166" s="1539"/>
      <c r="R166" s="1539"/>
      <c r="S166" s="1539"/>
      <c r="T166" s="1539"/>
      <c r="U166" s="1539"/>
      <c r="V166" s="1539"/>
      <c r="W166" s="1539"/>
      <c r="X166" s="1539"/>
      <c r="Y166" s="1539"/>
      <c r="Z166" s="1539"/>
      <c r="AA166" s="1539"/>
      <c r="AB166" s="1539"/>
      <c r="AC166" s="1539"/>
      <c r="AD166" s="1539"/>
      <c r="AE166" s="1539"/>
      <c r="AF166" s="1539"/>
      <c r="AG166" s="1539"/>
      <c r="AH166" s="1539"/>
      <c r="AI166" s="1539"/>
      <c r="AJ166" s="1539"/>
      <c r="AK166" s="1539"/>
      <c r="AL166" s="1539"/>
      <c r="AM166" s="1539"/>
      <c r="AN166" s="1539"/>
      <c r="AO166" s="1539"/>
      <c r="AP166" s="1539"/>
      <c r="AQ166" s="1539"/>
      <c r="AR166" s="1539"/>
      <c r="AS166" s="1539"/>
    </row>
    <row r="167" spans="1:45" ht="19.5" customHeight="1">
      <c r="A167" s="1152"/>
      <c r="B167" s="1152"/>
      <c r="C167" s="1152"/>
      <c r="D167" s="1498"/>
      <c r="E167" s="1498"/>
      <c r="F167" s="1498"/>
      <c r="G167" s="1498"/>
      <c r="H167" s="1498"/>
      <c r="I167" s="1123"/>
      <c r="N167" s="1539"/>
      <c r="O167" s="1539"/>
      <c r="P167" s="1539"/>
      <c r="Q167" s="1539"/>
      <c r="R167" s="1539"/>
      <c r="S167" s="1539"/>
      <c r="T167" s="1539"/>
      <c r="U167" s="1539"/>
      <c r="V167" s="1539"/>
      <c r="W167" s="1539"/>
      <c r="X167" s="1539"/>
      <c r="Y167" s="1539"/>
      <c r="Z167" s="1539"/>
      <c r="AA167" s="1539"/>
      <c r="AB167" s="1539"/>
      <c r="AC167" s="1539"/>
      <c r="AD167" s="1539"/>
      <c r="AE167" s="1539"/>
      <c r="AF167" s="1539"/>
      <c r="AG167" s="1539"/>
      <c r="AH167" s="1539"/>
      <c r="AI167" s="1539"/>
      <c r="AJ167" s="1539"/>
      <c r="AK167" s="1539"/>
      <c r="AL167" s="1539"/>
      <c r="AM167" s="1539"/>
      <c r="AN167" s="1539"/>
      <c r="AO167" s="1539"/>
      <c r="AP167" s="1539"/>
      <c r="AQ167" s="1539"/>
      <c r="AR167" s="1539"/>
      <c r="AS167" s="1539"/>
    </row>
    <row r="168" spans="1:45" ht="19.5" customHeight="1">
      <c r="A168" s="1152"/>
      <c r="B168" s="1152"/>
      <c r="C168" s="1152"/>
      <c r="D168" s="1498"/>
      <c r="E168" s="1498"/>
      <c r="F168" s="1498"/>
      <c r="G168" s="1498"/>
      <c r="H168" s="1498"/>
      <c r="I168" s="1123"/>
      <c r="N168" s="1539"/>
      <c r="O168" s="1539"/>
      <c r="P168" s="1539"/>
      <c r="Q168" s="1539"/>
      <c r="R168" s="1539"/>
      <c r="S168" s="1539"/>
      <c r="T168" s="1539"/>
      <c r="U168" s="1539"/>
      <c r="V168" s="1539"/>
      <c r="W168" s="1539"/>
      <c r="X168" s="1539"/>
      <c r="Y168" s="1539"/>
      <c r="Z168" s="1539"/>
      <c r="AA168" s="1539"/>
      <c r="AB168" s="1539"/>
      <c r="AC168" s="1539"/>
      <c r="AD168" s="1539"/>
      <c r="AE168" s="1539"/>
      <c r="AF168" s="1539"/>
      <c r="AG168" s="1539"/>
      <c r="AH168" s="1539"/>
      <c r="AI168" s="1539"/>
      <c r="AJ168" s="1539"/>
      <c r="AK168" s="1539"/>
      <c r="AL168" s="1539"/>
      <c r="AM168" s="1539"/>
      <c r="AN168" s="1539"/>
      <c r="AO168" s="1539"/>
      <c r="AP168" s="1539"/>
      <c r="AQ168" s="1539"/>
      <c r="AR168" s="1539"/>
      <c r="AS168" s="1539"/>
    </row>
    <row r="169" spans="1:45" ht="19.5" customHeight="1">
      <c r="A169" s="1152"/>
      <c r="B169" s="1152"/>
      <c r="C169" s="1152"/>
      <c r="D169" s="1498"/>
      <c r="E169" s="1498"/>
      <c r="F169" s="1498"/>
      <c r="G169" s="1498"/>
      <c r="H169" s="1498"/>
      <c r="I169" s="1123"/>
      <c r="N169" s="1539"/>
      <c r="O169" s="1539"/>
      <c r="P169" s="1539"/>
      <c r="Q169" s="1539"/>
      <c r="R169" s="1539"/>
      <c r="S169" s="1539"/>
      <c r="T169" s="1539"/>
      <c r="U169" s="1539"/>
      <c r="V169" s="1539"/>
      <c r="W169" s="1539"/>
      <c r="X169" s="1539"/>
      <c r="Y169" s="1539"/>
      <c r="Z169" s="1539"/>
      <c r="AA169" s="1539"/>
      <c r="AB169" s="1539"/>
      <c r="AC169" s="1539"/>
      <c r="AD169" s="1539"/>
      <c r="AE169" s="1539"/>
      <c r="AF169" s="1539"/>
      <c r="AG169" s="1539"/>
      <c r="AH169" s="1539"/>
      <c r="AI169" s="1539"/>
      <c r="AJ169" s="1539"/>
      <c r="AK169" s="1539"/>
      <c r="AL169" s="1539"/>
      <c r="AM169" s="1539"/>
      <c r="AN169" s="1539"/>
      <c r="AO169" s="1539"/>
      <c r="AP169" s="1539"/>
      <c r="AQ169" s="1539"/>
      <c r="AR169" s="1539"/>
      <c r="AS169" s="1539"/>
    </row>
    <row r="170" spans="1:9" ht="19.5" customHeight="1">
      <c r="A170" s="1152"/>
      <c r="B170" s="1152"/>
      <c r="C170" s="1152"/>
      <c r="D170" s="1498"/>
      <c r="E170" s="1498"/>
      <c r="F170" s="1498"/>
      <c r="G170" s="1498"/>
      <c r="H170" s="1498"/>
      <c r="I170" s="1123"/>
    </row>
    <row r="171" spans="1:9" ht="19.5" customHeight="1">
      <c r="A171" s="1152"/>
      <c r="B171" s="1152"/>
      <c r="C171" s="1152"/>
      <c r="D171" s="1498"/>
      <c r="E171" s="1498"/>
      <c r="F171" s="1498"/>
      <c r="G171" s="1498"/>
      <c r="H171" s="1498"/>
      <c r="I171" s="1123"/>
    </row>
    <row r="172" spans="1:9" ht="19.5" customHeight="1">
      <c r="A172" s="1152"/>
      <c r="B172" s="1152"/>
      <c r="C172" s="1152"/>
      <c r="D172" s="1498"/>
      <c r="E172" s="1498"/>
      <c r="F172" s="1498"/>
      <c r="G172" s="1498"/>
      <c r="H172" s="1498"/>
      <c r="I172" s="1123"/>
    </row>
    <row r="173" spans="1:9" ht="19.5" customHeight="1">
      <c r="A173" s="1152"/>
      <c r="B173" s="1152"/>
      <c r="C173" s="1152"/>
      <c r="D173" s="1498"/>
      <c r="E173" s="1498"/>
      <c r="F173" s="1498"/>
      <c r="G173" s="1498"/>
      <c r="H173" s="1498"/>
      <c r="I173" s="1123"/>
    </row>
    <row r="174" spans="1:8" ht="19.5" customHeight="1">
      <c r="A174" s="1539"/>
      <c r="B174" s="1592"/>
      <c r="C174" s="1539"/>
      <c r="D174" s="1582"/>
      <c r="E174" s="1582"/>
      <c r="F174" s="1582"/>
      <c r="G174" s="1582"/>
      <c r="H174" s="1582"/>
    </row>
    <row r="175" spans="1:8" ht="19.5" customHeight="1">
      <c r="A175" s="1539"/>
      <c r="B175" s="1592"/>
      <c r="C175" s="1539"/>
      <c r="D175" s="1582"/>
      <c r="E175" s="1582"/>
      <c r="F175" s="1582"/>
      <c r="G175" s="1582"/>
      <c r="H175" s="1582"/>
    </row>
    <row r="176" spans="1:8" ht="19.5" customHeight="1">
      <c r="A176" s="1539"/>
      <c r="B176" s="1592"/>
      <c r="C176" s="1539"/>
      <c r="D176" s="1582"/>
      <c r="E176" s="1582"/>
      <c r="F176" s="1582"/>
      <c r="G176" s="1582"/>
      <c r="H176" s="1582"/>
    </row>
    <row r="177" spans="1:8" ht="19.5" customHeight="1">
      <c r="A177" s="1539"/>
      <c r="B177" s="1592"/>
      <c r="C177" s="1539"/>
      <c r="D177" s="1582"/>
      <c r="E177" s="1582"/>
      <c r="F177" s="1582"/>
      <c r="G177" s="1582"/>
      <c r="H177" s="1582"/>
    </row>
    <row r="178" spans="1:8" ht="19.5" customHeight="1">
      <c r="A178" s="1539"/>
      <c r="B178" s="1592"/>
      <c r="C178" s="1539"/>
      <c r="D178" s="1582"/>
      <c r="E178" s="1582"/>
      <c r="F178" s="1582"/>
      <c r="G178" s="1582"/>
      <c r="H178" s="1582"/>
    </row>
    <row r="179" spans="1:8" ht="19.5" customHeight="1">
      <c r="A179" s="1539"/>
      <c r="B179" s="1592"/>
      <c r="C179" s="1539"/>
      <c r="D179" s="1582"/>
      <c r="E179" s="1582"/>
      <c r="F179" s="1582"/>
      <c r="G179" s="1582"/>
      <c r="H179" s="1582"/>
    </row>
    <row r="180" spans="1:8" ht="19.5" customHeight="1">
      <c r="A180" s="1539"/>
      <c r="B180" s="1592"/>
      <c r="C180" s="1539"/>
      <c r="D180" s="1582"/>
      <c r="E180" s="1582"/>
      <c r="F180" s="1582"/>
      <c r="G180" s="1582"/>
      <c r="H180" s="1582"/>
    </row>
    <row r="181" spans="1:8" ht="19.5" customHeight="1">
      <c r="A181" s="1539"/>
      <c r="B181" s="1592"/>
      <c r="C181" s="1539"/>
      <c r="D181" s="1582"/>
      <c r="E181" s="1582"/>
      <c r="F181" s="1582"/>
      <c r="G181" s="1582"/>
      <c r="H181" s="1582"/>
    </row>
    <row r="182" spans="1:8" ht="19.5" customHeight="1">
      <c r="A182" s="1539"/>
      <c r="B182" s="1592"/>
      <c r="C182" s="1539"/>
      <c r="D182" s="1582"/>
      <c r="E182" s="1582"/>
      <c r="F182" s="1582"/>
      <c r="G182" s="1582"/>
      <c r="H182" s="1582"/>
    </row>
    <row r="183" spans="1:8" ht="19.5" customHeight="1">
      <c r="A183" s="1539"/>
      <c r="B183" s="1592"/>
      <c r="C183" s="1539"/>
      <c r="D183" s="1582"/>
      <c r="E183" s="1582"/>
      <c r="F183" s="1582"/>
      <c r="G183" s="1582"/>
      <c r="H183" s="1582"/>
    </row>
    <row r="184" spans="1:8" ht="19.5" customHeight="1">
      <c r="A184" s="1539"/>
      <c r="B184" s="1592"/>
      <c r="C184" s="1539"/>
      <c r="D184" s="1582"/>
      <c r="E184" s="1582"/>
      <c r="F184" s="1582"/>
      <c r="G184" s="1582"/>
      <c r="H184" s="1582"/>
    </row>
    <row r="185" spans="1:8" ht="19.5" customHeight="1">
      <c r="A185" s="1539"/>
      <c r="B185" s="1592"/>
      <c r="C185" s="1539"/>
      <c r="D185" s="1582"/>
      <c r="E185" s="1582"/>
      <c r="F185" s="1582"/>
      <c r="G185" s="1582"/>
      <c r="H185" s="1582"/>
    </row>
    <row r="186" spans="1:8" ht="19.5" customHeight="1">
      <c r="A186" s="1539"/>
      <c r="B186" s="1592"/>
      <c r="C186" s="1539"/>
      <c r="D186" s="1582"/>
      <c r="E186" s="1582"/>
      <c r="F186" s="1582"/>
      <c r="G186" s="1582"/>
      <c r="H186" s="1582"/>
    </row>
    <row r="187" spans="1:8" ht="19.5" customHeight="1">
      <c r="A187" s="1539"/>
      <c r="B187" s="1592"/>
      <c r="C187" s="1539"/>
      <c r="D187" s="1582"/>
      <c r="E187" s="1582"/>
      <c r="F187" s="1582"/>
      <c r="G187" s="1582"/>
      <c r="H187" s="1582"/>
    </row>
    <row r="188" spans="3:8" ht="19.5" customHeight="1">
      <c r="C188" s="1539"/>
      <c r="D188" s="1582"/>
      <c r="E188" s="1582"/>
      <c r="F188" s="1582"/>
      <c r="G188" s="1582"/>
      <c r="H188" s="1582"/>
    </row>
    <row r="189" ht="19.5" customHeight="1">
      <c r="C189" s="1539"/>
    </row>
    <row r="190" ht="19.5" customHeight="1">
      <c r="C190" s="1539"/>
    </row>
    <row r="191" ht="19.5" customHeight="1">
      <c r="C191" s="1539"/>
    </row>
    <row r="192" ht="19.5" customHeight="1">
      <c r="C192" s="1539"/>
    </row>
    <row r="193" ht="19.5" customHeight="1">
      <c r="C193" s="1539"/>
    </row>
    <row r="194" ht="19.5" customHeight="1">
      <c r="C194" s="1539"/>
    </row>
    <row r="195" ht="19.5" customHeight="1">
      <c r="C195" s="1539"/>
    </row>
    <row r="196" ht="19.5" customHeight="1">
      <c r="C196" s="1539"/>
    </row>
    <row r="197" ht="19.5" customHeight="1">
      <c r="C197" s="1539"/>
    </row>
    <row r="198" ht="19.5" customHeight="1">
      <c r="C198" s="1539"/>
    </row>
    <row r="199" ht="19.5" customHeight="1">
      <c r="C199" s="1539"/>
    </row>
    <row r="200" ht="19.5" customHeight="1">
      <c r="C200" s="1539"/>
    </row>
    <row r="201" ht="19.5" customHeight="1">
      <c r="C201" s="1539"/>
    </row>
    <row r="202" ht="19.5" customHeight="1">
      <c r="C202" s="1539"/>
    </row>
    <row r="203" ht="19.5" customHeight="1">
      <c r="C203" s="1539"/>
    </row>
    <row r="204" ht="19.5" customHeight="1">
      <c r="C204" s="1539"/>
    </row>
    <row r="205" ht="19.5" customHeight="1">
      <c r="C205" s="1539"/>
    </row>
    <row r="206" ht="19.5" customHeight="1">
      <c r="C206" s="1539"/>
    </row>
    <row r="207" ht="19.5" customHeight="1">
      <c r="C207" s="1539"/>
    </row>
    <row r="208" ht="19.5" customHeight="1">
      <c r="C208" s="1539"/>
    </row>
    <row r="209" ht="19.5" customHeight="1">
      <c r="C209" s="1539"/>
    </row>
    <row r="210" ht="19.5" customHeight="1">
      <c r="C210" s="1539"/>
    </row>
    <row r="211" ht="19.5" customHeight="1">
      <c r="C211" s="1539"/>
    </row>
    <row r="212" ht="19.5" customHeight="1">
      <c r="C212" s="1539"/>
    </row>
    <row r="213" ht="19.5" customHeight="1">
      <c r="C213" s="1539"/>
    </row>
    <row r="214" ht="19.5" customHeight="1">
      <c r="C214" s="1539"/>
    </row>
    <row r="215" ht="19.5" customHeight="1">
      <c r="C215" s="1539"/>
    </row>
    <row r="216" ht="19.5" customHeight="1">
      <c r="C216" s="1539"/>
    </row>
    <row r="217" ht="19.5" customHeight="1">
      <c r="C217" s="1539"/>
    </row>
    <row r="218" ht="19.5" customHeight="1">
      <c r="C218" s="1539"/>
    </row>
    <row r="219" ht="19.5" customHeight="1">
      <c r="C219" s="1539"/>
    </row>
    <row r="220" ht="19.5" customHeight="1">
      <c r="C220" s="1539"/>
    </row>
    <row r="221" ht="19.5" customHeight="1">
      <c r="C221" s="1539"/>
    </row>
    <row r="222" ht="19.5" customHeight="1">
      <c r="C222" s="1539"/>
    </row>
    <row r="223" ht="19.5" customHeight="1">
      <c r="C223" s="1539"/>
    </row>
    <row r="224" ht="19.5" customHeight="1">
      <c r="C224" s="1539"/>
    </row>
    <row r="225" ht="19.5" customHeight="1">
      <c r="C225" s="1539"/>
    </row>
    <row r="226" ht="19.5" customHeight="1">
      <c r="C226" s="1539"/>
    </row>
    <row r="227" ht="19.5" customHeight="1">
      <c r="C227" s="1539"/>
    </row>
    <row r="228" ht="19.5" customHeight="1">
      <c r="C228" s="1539"/>
    </row>
    <row r="229" ht="19.5" customHeight="1">
      <c r="C229" s="1539"/>
    </row>
    <row r="230" ht="19.5" customHeight="1">
      <c r="C230" s="1539"/>
    </row>
    <row r="231" ht="19.5" customHeight="1">
      <c r="C231" s="1539"/>
    </row>
    <row r="232" ht="19.5" customHeight="1">
      <c r="C232" s="1539"/>
    </row>
    <row r="233" ht="19.5" customHeight="1">
      <c r="C233" s="1539"/>
    </row>
    <row r="234" ht="19.5" customHeight="1">
      <c r="C234" s="1539"/>
    </row>
    <row r="235" ht="19.5" customHeight="1">
      <c r="C235" s="1539"/>
    </row>
  </sheetData>
  <sheetProtection/>
  <mergeCells count="2">
    <mergeCell ref="G8:I8"/>
    <mergeCell ref="D8:F8"/>
  </mergeCells>
  <printOptions horizontalCentered="1" verticalCentered="1"/>
  <pageMargins left="0" right="0" top="0" bottom="0" header="0.4921259845" footer="0.4921259845"/>
  <pageSetup horizontalDpi="300" verticalDpi="300" orientation="portrait" paperSize="9" scale="79"/>
  <rowBreaks count="2" manualBreakCount="2">
    <brk id="93" max="65535" man="1"/>
    <brk id="94" max="65535" man="1"/>
  </rowBreaks>
  <colBreaks count="1" manualBreakCount="1">
    <brk id="20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C37">
      <selection activeCell="A1" sqref="A1"/>
    </sheetView>
  </sheetViews>
  <sheetFormatPr defaultColWidth="11.421875" defaultRowHeight="19.5" customHeight="1"/>
  <cols>
    <col min="1" max="1" width="4.8515625" style="237" customWidth="1"/>
    <col min="2" max="2" width="4.28125" style="393" customWidth="1"/>
    <col min="3" max="3" width="49.8515625" style="237" customWidth="1"/>
    <col min="4" max="4" width="12.00390625" style="237" customWidth="1"/>
    <col min="5" max="5" width="13.7109375" style="237" customWidth="1"/>
    <col min="6" max="6" width="19.140625" style="237" customWidth="1"/>
    <col min="7" max="7" width="21.7109375" style="237" customWidth="1"/>
    <col min="8" max="8" width="23.421875" style="237" customWidth="1"/>
    <col min="9" max="16384" width="11.421875" style="237" customWidth="1"/>
  </cols>
  <sheetData>
    <row r="1" spans="1:8" ht="18" customHeight="1">
      <c r="A1" s="509"/>
      <c r="B1" s="510"/>
      <c r="C1" s="509"/>
      <c r="D1" s="509"/>
      <c r="E1" s="509"/>
      <c r="F1" s="509"/>
      <c r="G1" s="509"/>
      <c r="H1" s="504"/>
    </row>
    <row r="2" spans="2:8" s="241" customFormat="1" ht="18" customHeight="1">
      <c r="B2" s="615"/>
      <c r="C2" s="506" t="s">
        <v>218</v>
      </c>
      <c r="D2" s="506"/>
      <c r="E2" s="506"/>
      <c r="F2" s="506"/>
      <c r="G2" s="506"/>
      <c r="H2" s="506"/>
    </row>
    <row r="3" spans="1:8" s="241" customFormat="1" ht="18" customHeight="1">
      <c r="A3" s="511"/>
      <c r="B3" s="504"/>
      <c r="C3" s="504"/>
      <c r="D3" s="512"/>
      <c r="E3" s="512"/>
      <c r="F3" s="512"/>
      <c r="G3" s="491"/>
      <c r="H3" s="504"/>
    </row>
    <row r="4" spans="1:8" s="241" customFormat="1" ht="18" customHeight="1">
      <c r="A4" s="513" t="s">
        <v>75</v>
      </c>
      <c r="B4" s="504"/>
      <c r="C4" s="504"/>
      <c r="D4" s="512"/>
      <c r="E4" s="512"/>
      <c r="F4" s="512"/>
      <c r="G4" s="441"/>
      <c r="H4" s="613" t="s">
        <v>127</v>
      </c>
    </row>
    <row r="5" spans="1:8" s="241" customFormat="1" ht="18" customHeight="1">
      <c r="A5" s="511"/>
      <c r="B5" s="504"/>
      <c r="C5" s="504"/>
      <c r="D5" s="505"/>
      <c r="E5" s="505"/>
      <c r="F5" s="505"/>
      <c r="G5" s="505"/>
      <c r="H5" s="287"/>
    </row>
    <row r="6" spans="1: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</row>
    <row r="7" spans="1:8" ht="18" customHeight="1" thickBot="1">
      <c r="A7" s="514"/>
      <c r="B7" s="507"/>
      <c r="C7" s="515"/>
      <c r="D7" s="513"/>
      <c r="E7" s="513"/>
      <c r="F7" s="513"/>
      <c r="G7" s="513"/>
      <c r="H7" s="513"/>
    </row>
    <row r="8" spans="1:8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</row>
    <row r="9" spans="1:8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</row>
    <row r="10" spans="1:8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</row>
    <row r="11" spans="1:8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</row>
    <row r="12" spans="1:8" s="257" customFormat="1" ht="18" customHeight="1">
      <c r="A12" s="515"/>
      <c r="B12" s="286"/>
      <c r="C12" s="286"/>
      <c r="D12" s="286"/>
      <c r="E12" s="286"/>
      <c r="F12" s="286"/>
      <c r="G12" s="286"/>
      <c r="H12" s="286"/>
    </row>
    <row r="13" spans="1:8" s="257" customFormat="1" ht="18" customHeight="1">
      <c r="A13" s="524" t="s">
        <v>93</v>
      </c>
      <c r="B13" s="286"/>
      <c r="C13" s="286"/>
      <c r="D13" s="286"/>
      <c r="E13" s="286"/>
      <c r="F13" s="286"/>
      <c r="G13" s="1684"/>
      <c r="H13" s="1684"/>
    </row>
    <row r="14" spans="1:8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</row>
    <row r="15" spans="1:8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4"/>
      <c r="H15" s="566">
        <v>0</v>
      </c>
    </row>
    <row r="16" spans="1:8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64"/>
      <c r="H16" s="479">
        <v>0</v>
      </c>
    </row>
    <row r="17" spans="1:8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74"/>
      <c r="H17" s="479">
        <v>4.84617</v>
      </c>
    </row>
    <row r="18" spans="1: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8.47303</v>
      </c>
    </row>
    <row r="19" spans="1:8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13.319199999999999</v>
      </c>
    </row>
    <row r="20" spans="1:8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</row>
    <row r="21" spans="1:8" s="294" customFormat="1" ht="15.75" customHeight="1">
      <c r="A21" s="261" t="s">
        <v>28</v>
      </c>
      <c r="B21" s="261"/>
      <c r="C21" s="261"/>
      <c r="D21" s="261"/>
      <c r="E21" s="261"/>
      <c r="F21" s="261"/>
      <c r="G21" s="261"/>
      <c r="H21" s="261"/>
    </row>
    <row r="22" s="241" customFormat="1" ht="18" customHeight="1"/>
    <row r="23" s="241" customFormat="1" ht="18" customHeight="1" thickBot="1"/>
    <row r="24" spans="1:8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26.9541</v>
      </c>
      <c r="G24" s="963"/>
      <c r="H24" s="816">
        <v>13.319199999999999</v>
      </c>
    </row>
    <row r="25" spans="1:8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1025"/>
      <c r="H25" s="984"/>
    </row>
    <row r="26" spans="1:8" s="257" customFormat="1" ht="18" customHeight="1" thickBot="1">
      <c r="A26" s="251"/>
      <c r="B26" s="313"/>
      <c r="C26" s="314" t="s">
        <v>167</v>
      </c>
      <c r="D26" s="537">
        <v>192.9828</v>
      </c>
      <c r="E26" s="537">
        <v>192.9828</v>
      </c>
      <c r="F26" s="968"/>
      <c r="G26" s="983">
        <v>340.3859</v>
      </c>
      <c r="H26" s="985"/>
    </row>
    <row r="27" spans="1:8" s="257" customFormat="1" ht="18" customHeight="1">
      <c r="A27" s="251"/>
      <c r="B27" s="256">
        <v>20</v>
      </c>
      <c r="C27" s="342" t="s">
        <v>168</v>
      </c>
      <c r="D27" s="548">
        <v>138.872</v>
      </c>
      <c r="E27" s="548">
        <v>103.802</v>
      </c>
      <c r="F27" s="548">
        <v>35.07</v>
      </c>
      <c r="G27" s="817">
        <v>109.598</v>
      </c>
      <c r="H27" s="617">
        <v>22.05</v>
      </c>
    </row>
    <row r="28" spans="1:8" s="257" customFormat="1" ht="18" customHeight="1">
      <c r="A28" s="254"/>
      <c r="B28" s="323">
        <v>25</v>
      </c>
      <c r="C28" s="346" t="s">
        <v>169</v>
      </c>
      <c r="D28" s="740">
        <v>104.105</v>
      </c>
      <c r="E28" s="740">
        <v>71.232</v>
      </c>
      <c r="F28" s="740">
        <v>32.873</v>
      </c>
      <c r="G28" s="815">
        <v>106.465</v>
      </c>
      <c r="H28" s="815">
        <v>20.953</v>
      </c>
    </row>
    <row r="29" spans="1:8" s="241" customFormat="1" ht="18" customHeight="1">
      <c r="A29" s="254"/>
      <c r="B29" s="323">
        <v>200</v>
      </c>
      <c r="C29" s="346" t="s">
        <v>170</v>
      </c>
      <c r="D29" s="740">
        <v>35.07</v>
      </c>
      <c r="E29" s="979"/>
      <c r="F29" s="740">
        <v>35.07</v>
      </c>
      <c r="G29" s="545"/>
      <c r="H29" s="804">
        <v>22.05</v>
      </c>
    </row>
    <row r="30" spans="1:8" s="241" customFormat="1" ht="18" customHeight="1" thickBot="1">
      <c r="A30" s="254"/>
      <c r="B30" s="330">
        <v>205</v>
      </c>
      <c r="C30" s="418" t="s">
        <v>171</v>
      </c>
      <c r="D30" s="914">
        <v>32.873</v>
      </c>
      <c r="E30" s="980"/>
      <c r="F30" s="914">
        <v>32.873</v>
      </c>
      <c r="G30" s="741"/>
      <c r="H30" s="935">
        <v>20.953</v>
      </c>
    </row>
    <row r="31" spans="1:8" s="241" customFormat="1" ht="18" customHeight="1" thickBot="1">
      <c r="A31" s="251"/>
      <c r="B31" s="335">
        <v>100</v>
      </c>
      <c r="C31" s="354" t="s">
        <v>172</v>
      </c>
      <c r="D31" s="742">
        <v>7.2</v>
      </c>
      <c r="E31" s="742">
        <v>7.2</v>
      </c>
      <c r="F31" s="866" t="s">
        <v>173</v>
      </c>
      <c r="G31" s="986" t="s">
        <v>173</v>
      </c>
      <c r="H31" s="816"/>
    </row>
    <row r="32" spans="1:8" s="257" customFormat="1" ht="18" customHeight="1" thickBot="1">
      <c r="A32" s="251"/>
      <c r="B32" s="335">
        <v>991</v>
      </c>
      <c r="C32" s="354" t="s">
        <v>174</v>
      </c>
      <c r="D32" s="742">
        <v>339.0548</v>
      </c>
      <c r="E32" s="742">
        <v>303.9848</v>
      </c>
      <c r="F32" s="742">
        <v>62.024100000000004</v>
      </c>
      <c r="G32" s="816">
        <v>449.9839</v>
      </c>
      <c r="H32" s="816">
        <v>35.3692</v>
      </c>
    </row>
    <row r="33" spans="1:8" s="257" customFormat="1" ht="18" customHeight="1">
      <c r="A33" s="251"/>
      <c r="B33" s="299">
        <v>30</v>
      </c>
      <c r="C33" s="342" t="s">
        <v>175</v>
      </c>
      <c r="D33" s="548">
        <v>41.734</v>
      </c>
      <c r="E33" s="548">
        <v>35.954</v>
      </c>
      <c r="F33" s="548">
        <v>5.78</v>
      </c>
      <c r="G33" s="817">
        <v>77.875</v>
      </c>
      <c r="H33" s="838">
        <v>4.92</v>
      </c>
    </row>
    <row r="34" spans="1:8" s="257" customFormat="1" ht="18" customHeight="1">
      <c r="A34" s="254"/>
      <c r="B34" s="323">
        <v>35</v>
      </c>
      <c r="C34" s="346" t="s">
        <v>176</v>
      </c>
      <c r="D34" s="740">
        <v>35.564</v>
      </c>
      <c r="E34" s="740">
        <v>31.189</v>
      </c>
      <c r="F34" s="740">
        <v>4.375</v>
      </c>
      <c r="G34" s="815">
        <v>67.708</v>
      </c>
      <c r="H34" s="864">
        <v>4.226</v>
      </c>
    </row>
    <row r="35" spans="1:8" s="241" customFormat="1" ht="18" customHeight="1">
      <c r="A35" s="254"/>
      <c r="B35" s="323">
        <v>300</v>
      </c>
      <c r="C35" s="346" t="s">
        <v>170</v>
      </c>
      <c r="D35" s="740">
        <v>5.78</v>
      </c>
      <c r="E35" s="979"/>
      <c r="F35" s="740">
        <v>5.78</v>
      </c>
      <c r="G35" s="545"/>
      <c r="H35" s="808">
        <v>4.92</v>
      </c>
    </row>
    <row r="36" spans="1:8" s="241" customFormat="1" ht="18" customHeight="1" thickBot="1">
      <c r="A36" s="254"/>
      <c r="B36" s="330">
        <v>305</v>
      </c>
      <c r="C36" s="418" t="s">
        <v>171</v>
      </c>
      <c r="D36" s="914">
        <v>4.375</v>
      </c>
      <c r="E36" s="980"/>
      <c r="F36" s="914">
        <v>4.375</v>
      </c>
      <c r="G36" s="741"/>
      <c r="H36" s="809">
        <v>4.226</v>
      </c>
    </row>
    <row r="37" spans="1:8" s="241" customFormat="1" ht="18" customHeight="1" thickBot="1">
      <c r="A37" s="251"/>
      <c r="B37" s="335">
        <v>40</v>
      </c>
      <c r="C37" s="354" t="s">
        <v>177</v>
      </c>
      <c r="D37" s="742">
        <v>2.999</v>
      </c>
      <c r="E37" s="742">
        <v>2.999</v>
      </c>
      <c r="F37" s="866" t="s">
        <v>173</v>
      </c>
      <c r="G37" s="986" t="s">
        <v>173</v>
      </c>
      <c r="H37" s="866"/>
    </row>
    <row r="38" spans="1:8" s="241" customFormat="1" ht="18" customHeight="1">
      <c r="A38" s="251"/>
      <c r="B38" s="299">
        <v>50</v>
      </c>
      <c r="C38" s="342" t="s">
        <v>178</v>
      </c>
      <c r="D38" s="548">
        <v>294.3218</v>
      </c>
      <c r="E38" s="548">
        <v>265.0318</v>
      </c>
      <c r="F38" s="548">
        <v>56.2441</v>
      </c>
      <c r="G38" s="817">
        <v>372.1089</v>
      </c>
      <c r="H38" s="839">
        <v>30.449199999999998</v>
      </c>
    </row>
    <row r="39" spans="1:8" s="241" customFormat="1" ht="18" customHeight="1">
      <c r="A39" s="251"/>
      <c r="B39" s="356">
        <v>53</v>
      </c>
      <c r="C39" s="357" t="s">
        <v>179</v>
      </c>
      <c r="D39" s="912">
        <v>24.311941809999997</v>
      </c>
      <c r="E39" s="912">
        <v>24.311941809999997</v>
      </c>
      <c r="F39" s="972" t="s">
        <v>173</v>
      </c>
      <c r="G39" s="818">
        <v>49.350919999999995</v>
      </c>
      <c r="H39" s="987"/>
    </row>
    <row r="40" spans="1:8" s="241" customFormat="1" ht="18" customHeight="1">
      <c r="A40" s="251"/>
      <c r="B40" s="356">
        <v>55</v>
      </c>
      <c r="C40" s="357" t="s">
        <v>180</v>
      </c>
      <c r="D40" s="912">
        <v>1.08303574</v>
      </c>
      <c r="E40" s="912">
        <v>1.08303574</v>
      </c>
      <c r="F40" s="972" t="s">
        <v>173</v>
      </c>
      <c r="G40" s="972">
        <v>0.46454999999999996</v>
      </c>
      <c r="H40" s="867"/>
    </row>
    <row r="41" spans="1:8" s="257" customFormat="1" ht="18" customHeight="1">
      <c r="A41" s="251"/>
      <c r="B41" s="356">
        <v>65</v>
      </c>
      <c r="C41" s="357" t="s">
        <v>181</v>
      </c>
      <c r="D41" s="962"/>
      <c r="E41" s="915">
        <v>26.9541</v>
      </c>
      <c r="F41" s="962"/>
      <c r="G41" s="818">
        <v>13.319199999999999</v>
      </c>
      <c r="H41" s="867"/>
    </row>
    <row r="42" spans="1:8" s="257" customFormat="1" ht="18" customHeight="1">
      <c r="A42" s="251"/>
      <c r="B42" s="356">
        <v>70</v>
      </c>
      <c r="C42" s="357" t="s">
        <v>182</v>
      </c>
      <c r="D42" s="912">
        <v>268.9268224499999</v>
      </c>
      <c r="E42" s="912">
        <v>212.68272244999994</v>
      </c>
      <c r="F42" s="912">
        <v>56.2441</v>
      </c>
      <c r="G42" s="818">
        <v>308.97423000000003</v>
      </c>
      <c r="H42" s="760">
        <v>30.449199999999998</v>
      </c>
    </row>
    <row r="43" spans="1:8" s="257" customFormat="1" ht="18" customHeight="1" thickBot="1">
      <c r="A43" s="254"/>
      <c r="B43" s="365">
        <v>73</v>
      </c>
      <c r="C43" s="366" t="s">
        <v>183</v>
      </c>
      <c r="D43" s="913">
        <v>56.2441</v>
      </c>
      <c r="E43" s="1005"/>
      <c r="F43" s="913">
        <v>56.2441</v>
      </c>
      <c r="G43" s="623"/>
      <c r="H43" s="761">
        <v>30.449199999999998</v>
      </c>
    </row>
    <row r="44" spans="1:8" s="257" customFormat="1" ht="18" customHeight="1">
      <c r="A44" s="254"/>
      <c r="B44" s="370"/>
      <c r="C44" s="252"/>
      <c r="D44" s="525"/>
      <c r="E44" s="525"/>
      <c r="F44" s="252"/>
      <c r="G44" s="487"/>
      <c r="H44" s="350"/>
    </row>
    <row r="45" spans="1:8" s="241" customFormat="1" ht="18" customHeight="1">
      <c r="A45" s="251" t="s">
        <v>184</v>
      </c>
      <c r="B45" s="260"/>
      <c r="C45" s="307"/>
      <c r="D45" s="307"/>
      <c r="E45" s="307"/>
      <c r="F45" s="307"/>
      <c r="G45" s="487"/>
      <c r="H45" s="350"/>
    </row>
    <row r="46" spans="1:8" s="241" customFormat="1" ht="18" customHeight="1" thickBot="1">
      <c r="A46" s="349"/>
      <c r="B46" s="370"/>
      <c r="C46" s="252"/>
      <c r="D46" s="252"/>
      <c r="E46" s="252"/>
      <c r="F46" s="252"/>
      <c r="G46" s="487"/>
      <c r="H46" s="350"/>
    </row>
    <row r="47" spans="1:8" s="241" customFormat="1" ht="18" customHeight="1">
      <c r="A47" s="251"/>
      <c r="B47" s="299">
        <v>45</v>
      </c>
      <c r="C47" s="342" t="s">
        <v>185</v>
      </c>
      <c r="D47" s="501">
        <v>-4.2010000000000005</v>
      </c>
      <c r="E47" s="733">
        <v>-4.2010000000000005</v>
      </c>
      <c r="F47" s="733" t="s">
        <v>173</v>
      </c>
      <c r="G47" s="683" t="s">
        <v>173</v>
      </c>
      <c r="H47" s="372">
        <v>0</v>
      </c>
    </row>
    <row r="48" spans="1:8" s="257" customFormat="1" ht="18" customHeight="1">
      <c r="A48" s="251"/>
      <c r="B48" s="356">
        <v>80</v>
      </c>
      <c r="C48" s="375" t="s">
        <v>188</v>
      </c>
      <c r="D48" s="502">
        <v>0.6556863949595307</v>
      </c>
      <c r="E48" s="734">
        <v>0.728149603179694</v>
      </c>
      <c r="F48" s="737" t="s">
        <v>173</v>
      </c>
      <c r="G48" s="640">
        <v>0.9147480750930709</v>
      </c>
      <c r="H48" s="641">
        <v>0.43742364331411004</v>
      </c>
    </row>
    <row r="49" spans="1:8" s="257" customFormat="1" ht="19.5" customHeight="1" thickBot="1">
      <c r="A49" s="251"/>
      <c r="B49" s="259">
        <v>90</v>
      </c>
      <c r="C49" s="376" t="s">
        <v>189</v>
      </c>
      <c r="D49" s="453">
        <v>4.328453604538868</v>
      </c>
      <c r="E49" s="377">
        <v>3.423188837115724</v>
      </c>
      <c r="F49" s="377">
        <v>0.905264767423145</v>
      </c>
      <c r="G49" s="618">
        <v>4.973028005794303</v>
      </c>
      <c r="H49" s="378">
        <v>0.4900885240624496</v>
      </c>
    </row>
    <row r="50" spans="1:8" s="257" customFormat="1" ht="18" customHeight="1">
      <c r="A50" s="254"/>
      <c r="B50" s="260"/>
      <c r="C50" s="381" t="s">
        <v>190</v>
      </c>
      <c r="D50" s="252"/>
      <c r="E50" s="252"/>
      <c r="F50" s="252"/>
      <c r="G50" s="349"/>
      <c r="H50" s="350"/>
    </row>
    <row r="51" spans="1:8" s="257" customFormat="1" ht="19.5" customHeight="1">
      <c r="A51" s="254"/>
      <c r="B51" s="260"/>
      <c r="C51" s="261" t="s">
        <v>90</v>
      </c>
      <c r="D51" s="459">
        <v>62130</v>
      </c>
      <c r="E51" s="754">
        <v>62130</v>
      </c>
      <c r="F51" s="754">
        <v>62130</v>
      </c>
      <c r="G51" s="754">
        <v>62130</v>
      </c>
      <c r="H51" s="754">
        <v>62130</v>
      </c>
    </row>
    <row r="52" spans="1:8" ht="19.5" customHeight="1">
      <c r="A52" s="254"/>
      <c r="B52" s="370"/>
      <c r="C52" s="251" t="s">
        <v>195</v>
      </c>
      <c r="G52" s="307"/>
      <c r="H52" s="350"/>
    </row>
    <row r="53" spans="1:8" ht="19.5" customHeight="1">
      <c r="A53" s="254"/>
      <c r="B53" s="257"/>
      <c r="D53" s="253"/>
      <c r="E53" s="253"/>
      <c r="F53" s="253"/>
      <c r="G53" s="382"/>
      <c r="H53" s="252"/>
    </row>
  </sheetData>
  <sheetProtection/>
  <mergeCells count="1">
    <mergeCell ref="G13:H13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72"/>
  <headerFooter alignWithMargins="0">
    <oddFooter>&amp;C&amp;"Times New Roman,Normal"&amp;11 70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35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527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509"/>
      <c r="F1" s="237"/>
      <c r="G1" s="509"/>
    </row>
    <row r="2" spans="1:7" ht="18.75">
      <c r="A2" s="241"/>
      <c r="B2" s="506" t="s">
        <v>104</v>
      </c>
      <c r="C2" s="592"/>
      <c r="D2" s="592"/>
      <c r="E2" s="614"/>
      <c r="F2" s="592"/>
      <c r="G2" s="586"/>
    </row>
    <row r="3" spans="1:7" ht="18.75">
      <c r="A3" s="241"/>
      <c r="B3" s="239"/>
      <c r="C3" s="239"/>
      <c r="D3" s="239"/>
      <c r="E3" s="504"/>
      <c r="F3" s="242"/>
      <c r="G3" s="441"/>
    </row>
    <row r="4" spans="1:7" ht="14.25">
      <c r="A4" s="251" t="s">
        <v>76</v>
      </c>
      <c r="B4" s="504"/>
      <c r="C4" s="239"/>
      <c r="D4" s="239"/>
      <c r="E4" s="504"/>
      <c r="F4" s="242"/>
      <c r="G4" s="458" t="s">
        <v>128</v>
      </c>
    </row>
    <row r="5" spans="1:7" ht="12.75">
      <c r="A5" s="241"/>
      <c r="B5" s="504"/>
      <c r="C5" s="239"/>
      <c r="D5" s="239"/>
      <c r="E5" s="504"/>
      <c r="F5" s="248"/>
      <c r="G5" s="248"/>
    </row>
    <row r="6" spans="1:7" ht="14.25">
      <c r="A6" s="251"/>
      <c r="B6" s="395" t="s">
        <v>138</v>
      </c>
      <c r="C6" s="239"/>
      <c r="D6" s="239"/>
      <c r="E6" s="504"/>
      <c r="F6" s="252"/>
      <c r="G6" s="251"/>
    </row>
    <row r="7" spans="1:7" ht="15.75" thickBot="1">
      <c r="A7" s="253"/>
      <c r="B7" s="507"/>
      <c r="C7" s="254"/>
      <c r="D7" s="254"/>
      <c r="E7" s="515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7" ht="15.75" thickBot="1">
      <c r="A14" s="254"/>
      <c r="B14" s="286"/>
      <c r="C14" s="286"/>
      <c r="D14" s="286"/>
      <c r="E14" s="286"/>
      <c r="F14" s="286"/>
      <c r="G14" s="286"/>
    </row>
    <row r="15" spans="1:7" ht="15">
      <c r="A15" s="239"/>
      <c r="B15" s="722" t="s">
        <v>151</v>
      </c>
      <c r="C15" s="529" t="s">
        <v>152</v>
      </c>
      <c r="D15" s="266"/>
      <c r="E15" s="266"/>
      <c r="F15" s="264"/>
      <c r="G15" s="528">
        <v>1</v>
      </c>
    </row>
    <row r="16" spans="1:7" ht="15">
      <c r="A16" s="239"/>
      <c r="B16" s="723" t="s">
        <v>153</v>
      </c>
      <c r="C16" s="561" t="s">
        <v>154</v>
      </c>
      <c r="D16" s="266"/>
      <c r="E16" s="266"/>
      <c r="F16" s="264"/>
      <c r="G16" s="280">
        <v>196</v>
      </c>
    </row>
    <row r="17" spans="1:7" ht="15">
      <c r="A17" s="239"/>
      <c r="B17" s="723" t="s">
        <v>155</v>
      </c>
      <c r="C17" s="561" t="s">
        <v>156</v>
      </c>
      <c r="D17" s="266"/>
      <c r="E17" s="266"/>
      <c r="F17" s="274"/>
      <c r="G17" s="280">
        <v>7</v>
      </c>
    </row>
    <row r="18" spans="1:7" ht="15">
      <c r="A18" s="268"/>
      <c r="B18" s="277" t="s">
        <v>157</v>
      </c>
      <c r="C18" s="278" t="s">
        <v>158</v>
      </c>
      <c r="D18" s="457"/>
      <c r="E18" s="457"/>
      <c r="F18" s="279"/>
      <c r="G18" s="280">
        <v>7</v>
      </c>
    </row>
    <row r="19" spans="1:7" ht="15">
      <c r="A19" s="268"/>
      <c r="B19" s="277" t="s">
        <v>159</v>
      </c>
      <c r="C19" s="278" t="s">
        <v>160</v>
      </c>
      <c r="D19" s="457"/>
      <c r="E19" s="457"/>
      <c r="F19" s="279"/>
      <c r="G19" s="280">
        <v>10</v>
      </c>
    </row>
    <row r="20" spans="1:7" ht="15" thickBot="1">
      <c r="A20" s="282"/>
      <c r="B20" s="562"/>
      <c r="C20" s="284" t="s">
        <v>161</v>
      </c>
      <c r="D20" s="287"/>
      <c r="E20" s="287"/>
      <c r="F20" s="282"/>
      <c r="G20" s="285">
        <v>221</v>
      </c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564">
        <v>189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524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301">
        <f>G24</f>
        <v>221</v>
      </c>
      <c r="F24" s="483"/>
      <c r="G24" s="302">
        <v>221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309"/>
      <c r="G25" s="310"/>
    </row>
    <row r="26" spans="1:7" ht="15" thickBot="1">
      <c r="A26" s="251"/>
      <c r="B26" s="313"/>
      <c r="C26" s="314" t="s">
        <v>167</v>
      </c>
      <c r="D26" s="537">
        <v>443.689</v>
      </c>
      <c r="E26" s="771">
        <f>F26</f>
        <v>858</v>
      </c>
      <c r="F26" s="315">
        <v>858</v>
      </c>
      <c r="G26" s="316"/>
    </row>
    <row r="27" spans="1:7" ht="14.25">
      <c r="A27" s="251"/>
      <c r="B27" s="256">
        <v>20</v>
      </c>
      <c r="C27" s="342" t="s">
        <v>168</v>
      </c>
      <c r="D27" s="548">
        <v>38.079</v>
      </c>
      <c r="E27" s="896">
        <f>+F27+G27</f>
        <v>1353</v>
      </c>
      <c r="F27" s="320">
        <v>448</v>
      </c>
      <c r="G27" s="308">
        <v>905</v>
      </c>
    </row>
    <row r="28" spans="1:7" ht="15">
      <c r="A28" s="254"/>
      <c r="B28" s="323">
        <v>25</v>
      </c>
      <c r="C28" s="346" t="s">
        <v>99</v>
      </c>
      <c r="D28" s="740">
        <v>37.591</v>
      </c>
      <c r="E28" s="897">
        <f>F28+G28</f>
        <v>1040</v>
      </c>
      <c r="F28" s="325">
        <v>233</v>
      </c>
      <c r="G28" s="326">
        <v>807</v>
      </c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905</v>
      </c>
      <c r="F29" s="328"/>
      <c r="G29" s="329">
        <v>905</v>
      </c>
    </row>
    <row r="30" spans="1:7" ht="15.75" thickBot="1">
      <c r="A30" s="254"/>
      <c r="B30" s="330">
        <v>205</v>
      </c>
      <c r="C30" s="418" t="s">
        <v>100</v>
      </c>
      <c r="D30" s="741"/>
      <c r="E30" s="899">
        <f>F30+G30</f>
        <v>807</v>
      </c>
      <c r="F30" s="332"/>
      <c r="G30" s="333">
        <v>807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52</v>
      </c>
      <c r="F31" s="337" t="s">
        <v>173</v>
      </c>
      <c r="G31" s="302">
        <v>52</v>
      </c>
    </row>
    <row r="32" spans="1:8" ht="15" thickBot="1">
      <c r="A32" s="251"/>
      <c r="B32" s="335">
        <v>991</v>
      </c>
      <c r="C32" s="354" t="s">
        <v>174</v>
      </c>
      <c r="D32" s="742">
        <v>481.76800000000003</v>
      </c>
      <c r="E32" s="775">
        <f>E24+E26+E27+E31</f>
        <v>2484</v>
      </c>
      <c r="F32" s="340">
        <v>1306</v>
      </c>
      <c r="G32" s="302">
        <v>1178</v>
      </c>
      <c r="H32" s="1226"/>
    </row>
    <row r="33" spans="1:8" ht="14.25">
      <c r="A33" s="251"/>
      <c r="B33" s="299">
        <v>30</v>
      </c>
      <c r="C33" s="342" t="s">
        <v>175</v>
      </c>
      <c r="D33" s="543">
        <v>190.198</v>
      </c>
      <c r="E33" s="900">
        <f>F33+G33</f>
        <v>177</v>
      </c>
      <c r="F33" s="320">
        <v>109</v>
      </c>
      <c r="G33" s="343">
        <v>68</v>
      </c>
      <c r="H33" s="1226"/>
    </row>
    <row r="34" spans="1:7" ht="15">
      <c r="A34" s="254"/>
      <c r="B34" s="323">
        <v>35</v>
      </c>
      <c r="C34" s="346" t="s">
        <v>101</v>
      </c>
      <c r="D34" s="544">
        <v>188.929</v>
      </c>
      <c r="E34" s="901">
        <f>F34+G34</f>
        <v>157</v>
      </c>
      <c r="F34" s="325">
        <v>97</v>
      </c>
      <c r="G34" s="347">
        <v>60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68</v>
      </c>
      <c r="F35" s="328"/>
      <c r="G35" s="351">
        <v>68</v>
      </c>
    </row>
    <row r="36" spans="1:7" ht="15.75" thickBot="1">
      <c r="A36" s="254"/>
      <c r="B36" s="330">
        <v>305</v>
      </c>
      <c r="C36" s="331" t="s">
        <v>102</v>
      </c>
      <c r="D36" s="546"/>
      <c r="E36" s="744">
        <f>G36+F36</f>
        <v>60</v>
      </c>
      <c r="F36" s="332"/>
      <c r="G36" s="352">
        <v>60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902">
        <f>G37</f>
        <v>79</v>
      </c>
      <c r="F37" s="337" t="s">
        <v>173</v>
      </c>
      <c r="G37" s="355">
        <v>79</v>
      </c>
      <c r="H37" s="1226"/>
    </row>
    <row r="38" spans="1:7" ht="14.25">
      <c r="A38" s="251"/>
      <c r="B38" s="299">
        <v>50</v>
      </c>
      <c r="C38" s="342" t="s">
        <v>178</v>
      </c>
      <c r="D38" s="548">
        <v>291.57</v>
      </c>
      <c r="E38" s="772">
        <f>+E32-E33-E37</f>
        <v>2228</v>
      </c>
      <c r="F38" s="344">
        <v>1197</v>
      </c>
      <c r="G38" s="344">
        <v>1031</v>
      </c>
    </row>
    <row r="39" spans="1:7" ht="14.25">
      <c r="A39" s="251"/>
      <c r="B39" s="356">
        <v>53</v>
      </c>
      <c r="C39" s="357" t="s">
        <v>179</v>
      </c>
      <c r="D39" s="549">
        <v>22.232477142768033</v>
      </c>
      <c r="E39" s="764">
        <f>F39+G39</f>
        <v>103</v>
      </c>
      <c r="F39" s="358">
        <v>103</v>
      </c>
      <c r="G39" s="359"/>
    </row>
    <row r="40" spans="1:7" ht="14.25">
      <c r="A40" s="251"/>
      <c r="B40" s="356">
        <v>55</v>
      </c>
      <c r="C40" s="357" t="s">
        <v>180</v>
      </c>
      <c r="D40" s="549">
        <v>3.32209428570097</v>
      </c>
      <c r="E40" s="764"/>
      <c r="F40" s="465"/>
      <c r="G40" s="363"/>
    </row>
    <row r="41" spans="1:7" ht="14.25">
      <c r="A41" s="251"/>
      <c r="B41" s="356">
        <v>65</v>
      </c>
      <c r="C41" s="357" t="s">
        <v>181</v>
      </c>
      <c r="D41" s="549"/>
      <c r="E41" s="764">
        <f>F41</f>
        <v>221</v>
      </c>
      <c r="F41" s="358">
        <v>221</v>
      </c>
      <c r="G41" s="363"/>
    </row>
    <row r="42" spans="1:7" ht="14.25">
      <c r="A42" s="251"/>
      <c r="B42" s="356">
        <v>70</v>
      </c>
      <c r="C42" s="357" t="s">
        <v>182</v>
      </c>
      <c r="D42" s="549">
        <v>266.015428571531</v>
      </c>
      <c r="E42" s="764">
        <f>+E38-E39-E41</f>
        <v>1904</v>
      </c>
      <c r="F42" s="358">
        <v>873</v>
      </c>
      <c r="G42" s="360">
        <v>1031</v>
      </c>
    </row>
    <row r="43" spans="1:7" ht="15.75" thickBot="1">
      <c r="A43" s="254"/>
      <c r="B43" s="365">
        <v>73</v>
      </c>
      <c r="C43" s="366" t="s">
        <v>183</v>
      </c>
      <c r="D43" s="550">
        <v>72.899</v>
      </c>
      <c r="E43" s="550">
        <f>+G42</f>
        <v>1031</v>
      </c>
      <c r="F43" s="367"/>
      <c r="G43" s="368">
        <v>1031</v>
      </c>
    </row>
    <row r="44" spans="1:7" ht="15">
      <c r="A44" s="254"/>
      <c r="B44" s="264"/>
      <c r="C44" s="252"/>
      <c r="D44" s="252"/>
      <c r="E44" s="903"/>
      <c r="F44" s="349"/>
      <c r="G44" s="350"/>
    </row>
    <row r="45" spans="1:7" ht="15">
      <c r="A45" s="251" t="s">
        <v>184</v>
      </c>
      <c r="B45" s="286"/>
      <c r="C45" s="307"/>
      <c r="D45" s="307"/>
      <c r="E45" s="286"/>
      <c r="F45" s="349"/>
      <c r="G45" s="350"/>
    </row>
    <row r="46" spans="1:7" ht="15.75" thickBot="1">
      <c r="A46" s="349"/>
      <c r="B46" s="264"/>
      <c r="C46" s="252"/>
      <c r="D46" s="252"/>
      <c r="E46" s="403"/>
      <c r="F46" s="349"/>
      <c r="G46" s="350"/>
    </row>
    <row r="47" spans="1:7" ht="14.25">
      <c r="A47" s="251"/>
      <c r="B47" s="299">
        <v>45</v>
      </c>
      <c r="C47" s="342" t="s">
        <v>185</v>
      </c>
      <c r="D47" s="371">
        <v>0</v>
      </c>
      <c r="E47" s="904">
        <f>G47</f>
        <v>27</v>
      </c>
      <c r="F47" s="371" t="s">
        <v>173</v>
      </c>
      <c r="G47" s="372">
        <v>27</v>
      </c>
    </row>
    <row r="48" spans="1:7" ht="14.25">
      <c r="A48" s="251"/>
      <c r="B48" s="356">
        <v>80</v>
      </c>
      <c r="C48" s="375" t="s">
        <v>188</v>
      </c>
      <c r="D48" s="493">
        <v>1.5217237713070615</v>
      </c>
      <c r="E48" s="1239">
        <f>E26/(E39+E40+E42)</f>
        <v>0.42750373692077726</v>
      </c>
      <c r="F48" s="493">
        <f>F26/F38</f>
        <v>0.7167919799498746</v>
      </c>
      <c r="G48" s="909">
        <f>G24/G38</f>
        <v>0.21435499515033948</v>
      </c>
    </row>
    <row r="49" spans="1:7" ht="15" thickBot="1">
      <c r="A49" s="251"/>
      <c r="B49" s="259">
        <v>90</v>
      </c>
      <c r="C49" s="376" t="s">
        <v>189</v>
      </c>
      <c r="D49" s="488">
        <v>4.254953351325693</v>
      </c>
      <c r="E49" s="748">
        <f>E42/E51*1000</f>
        <v>30.454741758505413</v>
      </c>
      <c r="F49" s="748">
        <f>F42/F51*1000</f>
        <v>13.963755018474384</v>
      </c>
      <c r="G49" s="988">
        <f>G42/G51*1000</f>
        <v>16.490986740031033</v>
      </c>
    </row>
    <row r="50" spans="1:7" ht="15.75">
      <c r="A50" s="254"/>
      <c r="B50" s="286"/>
      <c r="C50" s="381" t="s">
        <v>190</v>
      </c>
      <c r="D50" s="252"/>
      <c r="E50" s="403"/>
      <c r="F50" s="349"/>
      <c r="G50" s="350"/>
    </row>
    <row r="51" spans="1:7" ht="15">
      <c r="A51" s="254"/>
      <c r="B51" s="286"/>
      <c r="C51" s="261" t="s">
        <v>91</v>
      </c>
      <c r="D51" s="459">
        <v>62519</v>
      </c>
      <c r="E51" s="755">
        <v>62519</v>
      </c>
      <c r="F51" s="754">
        <v>62519</v>
      </c>
      <c r="G51" s="754">
        <v>62519</v>
      </c>
    </row>
    <row r="52" spans="1:7" ht="15">
      <c r="A52" s="254"/>
      <c r="B52" s="264"/>
      <c r="C52" s="251" t="s">
        <v>195</v>
      </c>
      <c r="D52" s="252"/>
      <c r="E52" s="403"/>
      <c r="F52" s="349"/>
      <c r="G52" s="307"/>
    </row>
    <row r="53" spans="1:7" ht="15">
      <c r="A53" s="254"/>
      <c r="C53" s="253"/>
      <c r="D53" s="745"/>
      <c r="E53" s="514"/>
      <c r="F53" s="253"/>
      <c r="G53" s="382"/>
    </row>
    <row r="54" spans="1:7" ht="15.75">
      <c r="A54" s="254"/>
      <c r="C54" s="237"/>
      <c r="F54" s="746"/>
      <c r="G54" s="390"/>
    </row>
    <row r="55" spans="1:7" ht="15.75">
      <c r="A55" s="254"/>
      <c r="C55" s="237"/>
      <c r="D55" s="237"/>
      <c r="E55" s="509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D19">
      <selection activeCell="D1" sqref="A1:IV16384"/>
    </sheetView>
  </sheetViews>
  <sheetFormatPr defaultColWidth="11.421875" defaultRowHeight="12.75"/>
  <cols>
    <col min="1" max="1" width="4.140625" style="0" customWidth="1"/>
    <col min="2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2.42187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7.25">
      <c r="A4" s="1126" t="s">
        <v>246</v>
      </c>
      <c r="B4" s="1117"/>
      <c r="D4" s="1117"/>
      <c r="E4" s="1117"/>
      <c r="F4" s="1117"/>
      <c r="G4" s="1117"/>
      <c r="H4" s="1126" t="s">
        <v>129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>
      <c r="A14" s="1148" t="s">
        <v>28</v>
      </c>
      <c r="B14" s="1147"/>
      <c r="C14" s="1271"/>
      <c r="D14" s="1272"/>
      <c r="E14" s="1272"/>
      <c r="F14" s="1273"/>
      <c r="G14" s="1152"/>
      <c r="H14" s="1272"/>
      <c r="I14" s="1272"/>
    </row>
    <row r="15" spans="1:9" ht="14.25">
      <c r="A15" s="1166"/>
      <c r="B15" s="1147"/>
      <c r="C15" s="1166"/>
      <c r="D15" s="1166"/>
      <c r="E15" s="1166"/>
      <c r="F15" s="1274"/>
      <c r="G15" s="1152"/>
      <c r="H15" s="1166"/>
      <c r="I15" s="1166"/>
    </row>
    <row r="16" spans="1:9" ht="14.25">
      <c r="A16" s="1251"/>
      <c r="B16" s="1147"/>
      <c r="C16" s="1657"/>
      <c r="D16" s="1166"/>
      <c r="E16" s="1166"/>
      <c r="F16" s="1166"/>
      <c r="G16" s="1152"/>
      <c r="H16" s="1166"/>
      <c r="I16" s="1166"/>
    </row>
    <row r="17" spans="1:9" ht="14.25">
      <c r="A17" s="1270"/>
      <c r="B17" s="1174"/>
      <c r="C17" s="1174"/>
      <c r="D17" s="1174"/>
      <c r="E17" s="1174"/>
      <c r="F17" s="1174"/>
      <c r="G17" s="1232"/>
      <c r="H17" s="1270"/>
      <c r="I17" s="1174"/>
    </row>
    <row r="18" spans="1:9" ht="15" thickBot="1">
      <c r="A18" s="1148"/>
      <c r="B18" s="1148"/>
      <c r="C18" s="1148"/>
      <c r="D18" s="1148"/>
      <c r="E18" s="1148"/>
      <c r="F18" s="1148"/>
      <c r="G18" s="1148"/>
      <c r="H18" s="1123"/>
      <c r="I18" s="1148"/>
    </row>
    <row r="19" spans="1:10" ht="15" thickBot="1">
      <c r="A19" s="1148"/>
      <c r="B19" s="1175">
        <v>12</v>
      </c>
      <c r="C19" s="1275" t="s">
        <v>205</v>
      </c>
      <c r="D19" s="1288">
        <v>410</v>
      </c>
      <c r="E19" s="1276"/>
      <c r="F19" s="1621">
        <v>410</v>
      </c>
      <c r="G19" s="1288">
        <v>8</v>
      </c>
      <c r="H19" s="1278"/>
      <c r="I19" s="1622">
        <v>8</v>
      </c>
      <c r="J19" s="766"/>
    </row>
    <row r="20" spans="1:9" ht="14.25">
      <c r="A20" s="1126"/>
      <c r="B20" s="1180">
        <v>15</v>
      </c>
      <c r="C20" s="1181" t="s">
        <v>166</v>
      </c>
      <c r="D20" s="1280"/>
      <c r="E20" s="1280"/>
      <c r="F20" s="1281"/>
      <c r="G20" s="1280"/>
      <c r="H20" s="1280"/>
      <c r="I20" s="1283"/>
    </row>
    <row r="21" spans="1:9" ht="15" thickBot="1">
      <c r="A21" s="1126"/>
      <c r="B21" s="1185"/>
      <c r="C21" s="1186" t="s">
        <v>167</v>
      </c>
      <c r="D21" s="1284">
        <v>1848</v>
      </c>
      <c r="E21" s="1623">
        <v>1848</v>
      </c>
      <c r="F21" s="1285"/>
      <c r="G21" s="1284">
        <v>6</v>
      </c>
      <c r="H21" s="1623">
        <v>6</v>
      </c>
      <c r="I21" s="1286"/>
    </row>
    <row r="22" spans="1:10" ht="15" thickBot="1">
      <c r="A22" s="1126"/>
      <c r="B22" s="1180">
        <v>20</v>
      </c>
      <c r="C22" s="1287" t="s">
        <v>168</v>
      </c>
      <c r="D22" s="1288">
        <v>458.26</v>
      </c>
      <c r="E22" s="1624">
        <v>224</v>
      </c>
      <c r="F22" s="1280">
        <v>234.26</v>
      </c>
      <c r="G22" s="1288">
        <v>3342.7338</v>
      </c>
      <c r="H22" s="1624">
        <v>391</v>
      </c>
      <c r="I22" s="1625">
        <v>2951.7338</v>
      </c>
      <c r="J22" s="766"/>
    </row>
    <row r="23" spans="1:9" ht="15.75" thickBot="1">
      <c r="A23" s="1134"/>
      <c r="B23" s="1192">
        <v>25</v>
      </c>
      <c r="C23" s="1213" t="s">
        <v>99</v>
      </c>
      <c r="D23" s="1338">
        <v>318.37</v>
      </c>
      <c r="E23" s="1627">
        <v>135</v>
      </c>
      <c r="F23" s="1627">
        <v>183.37</v>
      </c>
      <c r="G23" s="1338">
        <v>2563.49</v>
      </c>
      <c r="H23" s="1627">
        <v>301</v>
      </c>
      <c r="I23" s="1628">
        <v>2262.49</v>
      </c>
    </row>
    <row r="24" spans="1:9" ht="15.75" thickBot="1">
      <c r="A24" s="1134"/>
      <c r="B24" s="1192">
        <v>200</v>
      </c>
      <c r="C24" s="1213" t="s">
        <v>170</v>
      </c>
      <c r="D24" s="1338">
        <v>234.26</v>
      </c>
      <c r="E24" s="1292"/>
      <c r="F24" s="1629">
        <v>234.26</v>
      </c>
      <c r="G24" s="1338">
        <v>2951.7338</v>
      </c>
      <c r="H24" s="1292"/>
      <c r="I24" s="1630">
        <v>2951.7338</v>
      </c>
    </row>
    <row r="25" spans="1:9" ht="15.75" thickBot="1">
      <c r="A25" s="1134"/>
      <c r="B25" s="1198">
        <v>205</v>
      </c>
      <c r="C25" s="1214" t="s">
        <v>100</v>
      </c>
      <c r="D25" s="1338">
        <v>183.37</v>
      </c>
      <c r="E25" s="1340"/>
      <c r="F25" s="1629">
        <v>183.37</v>
      </c>
      <c r="G25" s="1338">
        <v>2262.49</v>
      </c>
      <c r="H25" s="1340"/>
      <c r="I25" s="1630">
        <v>2262.49</v>
      </c>
    </row>
    <row r="26" spans="1:9" ht="15" thickBot="1">
      <c r="A26" s="1126"/>
      <c r="B26" s="1202">
        <v>100</v>
      </c>
      <c r="C26" s="1295" t="s">
        <v>172</v>
      </c>
      <c r="D26" s="1296">
        <v>256</v>
      </c>
      <c r="E26" s="1632">
        <v>256</v>
      </c>
      <c r="F26" s="1308" t="s">
        <v>173</v>
      </c>
      <c r="G26" s="1296" t="s">
        <v>173</v>
      </c>
      <c r="H26" s="1308" t="s">
        <v>173</v>
      </c>
      <c r="I26" s="1309" t="s">
        <v>173</v>
      </c>
    </row>
    <row r="27" spans="1:9" ht="15" thickBot="1">
      <c r="A27" s="1126"/>
      <c r="B27" s="1202">
        <v>991</v>
      </c>
      <c r="C27" s="1295" t="s">
        <v>174</v>
      </c>
      <c r="D27" s="1296">
        <v>2972.26</v>
      </c>
      <c r="E27" s="1632">
        <v>2328</v>
      </c>
      <c r="F27" s="1632">
        <v>644.26</v>
      </c>
      <c r="G27" s="1296">
        <v>3356.7338</v>
      </c>
      <c r="H27" s="1632">
        <v>397</v>
      </c>
      <c r="I27" s="1633">
        <v>2959.7338</v>
      </c>
    </row>
    <row r="28" spans="1:9" ht="15" thickBot="1">
      <c r="A28" s="1126"/>
      <c r="B28" s="1175">
        <v>30</v>
      </c>
      <c r="C28" s="1190" t="s">
        <v>175</v>
      </c>
      <c r="D28" s="1288">
        <v>665.26</v>
      </c>
      <c r="E28" s="1624">
        <v>618</v>
      </c>
      <c r="F28" s="1280">
        <v>47.26</v>
      </c>
      <c r="G28" s="1288">
        <v>264.959638</v>
      </c>
      <c r="H28" s="1634">
        <v>31</v>
      </c>
      <c r="I28" s="1635">
        <v>233.95963799999998</v>
      </c>
    </row>
    <row r="29" spans="1:9" ht="15.75" thickBot="1">
      <c r="A29" s="1134"/>
      <c r="B29" s="1192">
        <v>35</v>
      </c>
      <c r="C29" s="1193" t="s">
        <v>101</v>
      </c>
      <c r="D29" s="1338">
        <v>558.33</v>
      </c>
      <c r="E29" s="1627">
        <v>516</v>
      </c>
      <c r="F29" s="1627">
        <v>42.33</v>
      </c>
      <c r="G29" s="1338">
        <v>224.43</v>
      </c>
      <c r="H29" s="1636">
        <v>26</v>
      </c>
      <c r="I29" s="1637">
        <v>198.43</v>
      </c>
    </row>
    <row r="30" spans="1:9" ht="15">
      <c r="A30" s="1134"/>
      <c r="B30" s="1192">
        <v>300</v>
      </c>
      <c r="C30" s="1213" t="s">
        <v>170</v>
      </c>
      <c r="D30" s="1342">
        <v>47.26</v>
      </c>
      <c r="E30" s="1292"/>
      <c r="F30" s="1629">
        <v>47.26</v>
      </c>
      <c r="G30" s="1342">
        <v>233.95963799999998</v>
      </c>
      <c r="H30" s="1305"/>
      <c r="I30" s="1638">
        <v>233.95963799999998</v>
      </c>
    </row>
    <row r="31" spans="1:9" ht="15.75" thickBot="1">
      <c r="A31" s="1134"/>
      <c r="B31" s="1198">
        <v>305</v>
      </c>
      <c r="C31" s="1214" t="s">
        <v>100</v>
      </c>
      <c r="D31" s="1290">
        <v>42.33</v>
      </c>
      <c r="E31" s="1340"/>
      <c r="F31" s="1629">
        <v>42.33</v>
      </c>
      <c r="G31" s="1290">
        <v>198.43</v>
      </c>
      <c r="H31" s="1343"/>
      <c r="I31" s="1638">
        <v>198.43</v>
      </c>
    </row>
    <row r="32" spans="1:9" ht="15" thickBot="1">
      <c r="A32" s="1126"/>
      <c r="B32" s="1202">
        <v>40</v>
      </c>
      <c r="C32" s="1203" t="s">
        <v>177</v>
      </c>
      <c r="D32" s="1296">
        <v>294</v>
      </c>
      <c r="E32" s="1632">
        <v>294</v>
      </c>
      <c r="F32" s="1308" t="s">
        <v>173</v>
      </c>
      <c r="G32" s="1296" t="s">
        <v>173</v>
      </c>
      <c r="H32" s="1308" t="s">
        <v>173</v>
      </c>
      <c r="I32" s="1309" t="s">
        <v>173</v>
      </c>
    </row>
    <row r="33" spans="1:9" ht="14.25">
      <c r="A33" s="1126"/>
      <c r="B33" s="1175">
        <v>50</v>
      </c>
      <c r="C33" s="1190" t="s">
        <v>178</v>
      </c>
      <c r="D33" s="1288">
        <v>2013</v>
      </c>
      <c r="E33" s="1624">
        <v>1416</v>
      </c>
      <c r="F33" s="1624">
        <v>597</v>
      </c>
      <c r="G33" s="1288">
        <v>3091.774162</v>
      </c>
      <c r="H33" s="1634">
        <v>366</v>
      </c>
      <c r="I33" s="1635">
        <v>2725.774162</v>
      </c>
    </row>
    <row r="34" spans="1:9" ht="14.25">
      <c r="A34" s="1126"/>
      <c r="B34" s="1219">
        <v>53</v>
      </c>
      <c r="C34" s="1220" t="s">
        <v>179</v>
      </c>
      <c r="D34" s="1303">
        <v>150</v>
      </c>
      <c r="E34" s="1639">
        <v>150</v>
      </c>
      <c r="F34" s="1311" t="s">
        <v>173</v>
      </c>
      <c r="G34" s="1303">
        <v>18</v>
      </c>
      <c r="H34" s="1640">
        <v>18</v>
      </c>
      <c r="I34" s="1312" t="s">
        <v>173</v>
      </c>
    </row>
    <row r="35" spans="1:9" ht="14.25">
      <c r="A35" s="1126"/>
      <c r="B35" s="1219">
        <v>55</v>
      </c>
      <c r="C35" s="1220" t="s">
        <v>180</v>
      </c>
      <c r="D35" s="1303">
        <v>0</v>
      </c>
      <c r="E35" s="1639">
        <v>0</v>
      </c>
      <c r="F35" s="1313" t="s">
        <v>173</v>
      </c>
      <c r="G35" s="1303" t="s">
        <v>173</v>
      </c>
      <c r="H35" s="1314" t="s">
        <v>173</v>
      </c>
      <c r="I35" s="1312" t="s">
        <v>173</v>
      </c>
    </row>
    <row r="36" spans="1:9" ht="14.25">
      <c r="A36" s="1126"/>
      <c r="B36" s="1219">
        <v>65</v>
      </c>
      <c r="C36" s="1220" t="s">
        <v>181</v>
      </c>
      <c r="D36" s="1303">
        <v>410</v>
      </c>
      <c r="E36" s="1639">
        <v>410</v>
      </c>
      <c r="F36" s="1316"/>
      <c r="G36" s="1303">
        <v>8</v>
      </c>
      <c r="H36" s="1318">
        <v>8</v>
      </c>
      <c r="I36" s="1319"/>
    </row>
    <row r="37" spans="1:10" ht="14.25">
      <c r="A37" s="1126"/>
      <c r="B37" s="1219">
        <v>70</v>
      </c>
      <c r="C37" s="1220" t="s">
        <v>182</v>
      </c>
      <c r="D37" s="1303">
        <v>1453</v>
      </c>
      <c r="E37" s="1639">
        <v>856</v>
      </c>
      <c r="F37" s="1639">
        <v>597</v>
      </c>
      <c r="G37" s="1303">
        <v>3065.774162</v>
      </c>
      <c r="H37" s="1640">
        <v>340</v>
      </c>
      <c r="I37" s="1641">
        <v>2725.774162</v>
      </c>
      <c r="J37" s="766"/>
    </row>
    <row r="38" spans="1:9" ht="15.75" thickBot="1">
      <c r="A38" s="1134"/>
      <c r="B38" s="1227">
        <v>73</v>
      </c>
      <c r="C38" s="1228" t="s">
        <v>183</v>
      </c>
      <c r="D38" s="1293">
        <v>597</v>
      </c>
      <c r="E38" s="1294"/>
      <c r="F38" s="1293">
        <v>597</v>
      </c>
      <c r="G38" s="1293">
        <v>2725.774162</v>
      </c>
      <c r="H38" s="1307"/>
      <c r="I38" s="1306">
        <v>2725.774162</v>
      </c>
    </row>
    <row r="39" spans="1:9" ht="15">
      <c r="A39" s="1134"/>
      <c r="B39" s="1153"/>
      <c r="C39" s="1131"/>
      <c r="D39" s="1235"/>
      <c r="E39" s="1321"/>
      <c r="F39" s="1235"/>
      <c r="G39" s="1246"/>
      <c r="H39" s="1246"/>
      <c r="I39" s="1246"/>
    </row>
    <row r="40" spans="1:9" ht="15">
      <c r="A40" s="1126" t="s">
        <v>184</v>
      </c>
      <c r="B40" s="1147"/>
      <c r="C40" s="1234"/>
      <c r="D40" s="1235"/>
      <c r="E40" s="1235"/>
      <c r="F40" s="1235"/>
      <c r="G40" s="1246"/>
      <c r="H40" s="1246"/>
      <c r="I40" s="1246"/>
    </row>
    <row r="41" spans="1:9" ht="15.75" thickBot="1">
      <c r="A41" s="1235"/>
      <c r="B41" s="1153"/>
      <c r="C41" s="1131"/>
      <c r="D41" s="1235"/>
      <c r="E41" s="1235"/>
      <c r="F41" s="1235"/>
      <c r="G41" s="1246"/>
      <c r="H41" s="1246"/>
      <c r="I41" s="1246"/>
    </row>
    <row r="42" spans="1:9" ht="14.25">
      <c r="A42" s="1126"/>
      <c r="B42" s="1175">
        <v>45</v>
      </c>
      <c r="C42" s="1190" t="s">
        <v>185</v>
      </c>
      <c r="D42" s="1492">
        <v>38</v>
      </c>
      <c r="E42" s="1492">
        <v>38</v>
      </c>
      <c r="F42" s="1324" t="s">
        <v>173</v>
      </c>
      <c r="G42" s="1324" t="s">
        <v>173</v>
      </c>
      <c r="H42" s="1325" t="s">
        <v>173</v>
      </c>
      <c r="I42" s="1326" t="s">
        <v>173</v>
      </c>
    </row>
    <row r="43" spans="1:9" ht="14.25">
      <c r="A43" s="1126"/>
      <c r="B43" s="1219">
        <v>80</v>
      </c>
      <c r="C43" s="1238" t="s">
        <v>188</v>
      </c>
      <c r="D43" s="1327">
        <v>1.1528384279475983</v>
      </c>
      <c r="E43" s="1327">
        <v>1.305084745762712</v>
      </c>
      <c r="F43" s="1327"/>
      <c r="G43" s="1328">
        <v>0.0019456677709851049</v>
      </c>
      <c r="H43" s="1328">
        <v>0.01639344262295082</v>
      </c>
      <c r="I43" s="1327"/>
    </row>
    <row r="44" spans="1:9" ht="15" thickBot="1">
      <c r="A44" s="1126"/>
      <c r="B44" s="1241">
        <v>90</v>
      </c>
      <c r="C44" s="1242" t="s">
        <v>189</v>
      </c>
      <c r="D44" s="1330">
        <v>23.240934755834225</v>
      </c>
      <c r="E44" s="1330">
        <v>13.691837681344872</v>
      </c>
      <c r="F44" s="1330">
        <v>9.549097074489355</v>
      </c>
      <c r="G44" s="1572">
        <v>49.037479198323716</v>
      </c>
      <c r="H44" s="1645">
        <v>5.4383467425902525</v>
      </c>
      <c r="I44" s="1572">
        <v>43.599132455733454</v>
      </c>
    </row>
    <row r="45" spans="1:9" ht="15">
      <c r="A45" s="1134"/>
      <c r="B45" s="1147"/>
      <c r="C45" s="1128" t="s">
        <v>190</v>
      </c>
      <c r="D45" s="1235"/>
      <c r="E45" s="1235"/>
      <c r="F45" s="1235"/>
      <c r="G45" s="1246"/>
      <c r="H45" s="1246"/>
      <c r="I45" s="1246"/>
    </row>
    <row r="46" spans="1:9" ht="15">
      <c r="A46" s="1134"/>
      <c r="B46" s="1147"/>
      <c r="C46" s="1148" t="s">
        <v>91</v>
      </c>
      <c r="D46" s="1574">
        <v>62519</v>
      </c>
      <c r="E46" s="754">
        <v>62519</v>
      </c>
      <c r="F46" s="754">
        <v>62519</v>
      </c>
      <c r="G46" s="754">
        <v>62519</v>
      </c>
      <c r="H46" s="754">
        <v>62519</v>
      </c>
      <c r="I46" s="754">
        <v>62519</v>
      </c>
    </row>
    <row r="47" spans="1:9" ht="15">
      <c r="A47" s="1134"/>
      <c r="B47" s="1153"/>
      <c r="C47" s="1126" t="s">
        <v>195</v>
      </c>
      <c r="D47" s="1235"/>
      <c r="E47" s="1235"/>
      <c r="F47" s="1235"/>
      <c r="G47" s="1234"/>
      <c r="H47" s="1246"/>
      <c r="I47" s="1246"/>
    </row>
    <row r="48" spans="1:9" ht="15">
      <c r="A48" s="1134"/>
      <c r="B48" s="527"/>
      <c r="C48" s="1132"/>
      <c r="D48" s="1132"/>
      <c r="E48" s="1132"/>
      <c r="F48" s="1132"/>
      <c r="G48" s="1331"/>
      <c r="H48" s="1131"/>
      <c r="I48" s="1332"/>
    </row>
    <row r="49" spans="1:9" ht="15">
      <c r="A49" s="1134"/>
      <c r="B49" s="1334"/>
      <c r="C49" s="1148"/>
      <c r="D49" s="1148"/>
      <c r="E49" s="1148"/>
      <c r="F49" s="1148"/>
      <c r="G49" s="1331"/>
      <c r="H49" s="1335"/>
      <c r="I49" s="1336"/>
    </row>
    <row r="50" spans="1:9" ht="15">
      <c r="A50" s="1134"/>
      <c r="C50" s="1148"/>
      <c r="E50" s="1337"/>
      <c r="F50" s="1337"/>
      <c r="G50" s="1250"/>
      <c r="H50" s="1335"/>
      <c r="I50" s="1336"/>
    </row>
    <row r="51" spans="1:9" ht="15">
      <c r="A51" s="1134"/>
      <c r="C51" s="1126"/>
      <c r="D51" s="1134"/>
      <c r="E51" s="1134"/>
      <c r="F51" s="1134"/>
      <c r="G51" s="1134"/>
      <c r="H51" s="1134"/>
      <c r="I51" s="11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AP235"/>
  <sheetViews>
    <sheetView showGridLines="0" zoomScalePageLayoutView="0" workbookViewId="0" topLeftCell="D39">
      <selection activeCell="A1" sqref="A1"/>
    </sheetView>
  </sheetViews>
  <sheetFormatPr defaultColWidth="8.8515625" defaultRowHeight="19.5" customHeight="1"/>
  <cols>
    <col min="1" max="2" width="4.7109375" style="237" customWidth="1"/>
    <col min="3" max="3" width="47.140625" style="237" customWidth="1"/>
    <col min="4" max="6" width="14.28125" style="237" customWidth="1"/>
    <col min="7" max="8" width="15.7109375" style="237" customWidth="1"/>
    <col min="9" max="9" width="17.7109375" style="237" customWidth="1"/>
    <col min="10" max="10" width="15.7109375" style="237" customWidth="1"/>
    <col min="11" max="20" width="13.7109375" style="237" customWidth="1"/>
    <col min="21" max="16384" width="8.8515625" style="237" customWidth="1"/>
  </cols>
  <sheetData>
    <row r="2" spans="1:6" ht="19.5" customHeight="1">
      <c r="A2" s="1686" t="s">
        <v>30</v>
      </c>
      <c r="B2" s="1686"/>
      <c r="C2" s="1686"/>
      <c r="D2" s="1686"/>
      <c r="E2" s="1686"/>
      <c r="F2" s="1686"/>
    </row>
    <row r="3" ht="19.5" customHeight="1">
      <c r="C3" s="251"/>
    </row>
    <row r="4" spans="2:5" ht="19.5" customHeight="1">
      <c r="B4" s="251" t="s">
        <v>31</v>
      </c>
      <c r="E4" s="241" t="s">
        <v>32</v>
      </c>
    </row>
    <row r="5" spans="3:42" s="294" customFormat="1" ht="18" customHeight="1">
      <c r="C5" s="261"/>
      <c r="D5" s="261"/>
      <c r="E5" s="261"/>
      <c r="F5" s="261"/>
      <c r="G5" s="239"/>
      <c r="H5" s="295"/>
      <c r="I5" s="239"/>
      <c r="J5" s="292"/>
      <c r="K5" s="296"/>
      <c r="L5" s="292"/>
      <c r="M5" s="297"/>
      <c r="N5" s="297"/>
      <c r="O5" s="298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</row>
    <row r="6" spans="2:42" s="294" customFormat="1" ht="18" customHeight="1">
      <c r="B6" s="920"/>
      <c r="C6" s="921"/>
      <c r="D6" s="261"/>
      <c r="E6" s="261"/>
      <c r="F6" s="261"/>
      <c r="G6" s="239"/>
      <c r="H6" s="295"/>
      <c r="I6" s="239"/>
      <c r="J6" s="292"/>
      <c r="K6" s="296"/>
      <c r="L6" s="292"/>
      <c r="M6" s="297"/>
      <c r="N6" s="297"/>
      <c r="O6" s="298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</row>
    <row r="7" spans="3:42" s="294" customFormat="1" ht="18" customHeight="1" thickBot="1">
      <c r="C7" s="239"/>
      <c r="D7" s="261"/>
      <c r="E7" s="261"/>
      <c r="F7" s="261"/>
      <c r="G7" s="239"/>
      <c r="H7" s="295"/>
      <c r="I7" s="239"/>
      <c r="J7" s="292"/>
      <c r="K7" s="296"/>
      <c r="L7" s="292"/>
      <c r="M7" s="297"/>
      <c r="N7" s="297"/>
      <c r="O7" s="298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</row>
    <row r="8" spans="2:42" s="241" customFormat="1" ht="18" customHeight="1" thickBot="1">
      <c r="B8" s="411" t="s">
        <v>139</v>
      </c>
      <c r="C8" s="308"/>
      <c r="D8" s="412"/>
      <c r="E8" s="919" t="s">
        <v>96</v>
      </c>
      <c r="F8" s="414"/>
      <c r="G8" s="1687" t="s">
        <v>215</v>
      </c>
      <c r="H8" s="1688"/>
      <c r="I8" s="1689"/>
      <c r="J8" s="292"/>
      <c r="K8" s="305"/>
      <c r="L8" s="266"/>
      <c r="M8" s="305"/>
      <c r="N8" s="305"/>
      <c r="O8" s="286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</row>
    <row r="9" spans="2:42" s="257" customFormat="1" ht="18" customHeight="1">
      <c r="B9" s="415" t="s">
        <v>142</v>
      </c>
      <c r="C9" s="415"/>
      <c r="D9" s="416" t="s">
        <v>197</v>
      </c>
      <c r="E9" s="922" t="s">
        <v>198</v>
      </c>
      <c r="F9" s="417" t="s">
        <v>199</v>
      </c>
      <c r="G9" s="518" t="s">
        <v>197</v>
      </c>
      <c r="H9" s="927" t="s">
        <v>143</v>
      </c>
      <c r="I9" s="256" t="s">
        <v>144</v>
      </c>
      <c r="J9" s="292"/>
      <c r="K9" s="282"/>
      <c r="L9" s="282"/>
      <c r="M9" s="282"/>
      <c r="N9" s="282"/>
      <c r="O9" s="282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</row>
    <row r="10" spans="2:42" s="257" customFormat="1" ht="18" customHeight="1" thickBot="1">
      <c r="B10" s="415" t="s">
        <v>147</v>
      </c>
      <c r="C10" s="418"/>
      <c r="D10" s="923"/>
      <c r="E10" s="924"/>
      <c r="F10" s="419"/>
      <c r="G10" s="728"/>
      <c r="H10" s="1028"/>
      <c r="I10" s="1028"/>
      <c r="J10" s="292"/>
      <c r="K10" s="268"/>
      <c r="L10" s="268"/>
      <c r="M10" s="268"/>
      <c r="N10" s="282"/>
      <c r="O10" s="282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</row>
    <row r="11" spans="2:42" s="257" customFormat="1" ht="18" customHeight="1" thickBot="1">
      <c r="B11" s="420" t="s">
        <v>149</v>
      </c>
      <c r="C11" s="421" t="s">
        <v>150</v>
      </c>
      <c r="D11" s="422">
        <v>1722</v>
      </c>
      <c r="E11" s="925" t="s">
        <v>97</v>
      </c>
      <c r="F11" s="423" t="s">
        <v>98</v>
      </c>
      <c r="G11" s="419" t="s">
        <v>107</v>
      </c>
      <c r="H11" s="259">
        <v>1723</v>
      </c>
      <c r="I11" s="259">
        <v>1724</v>
      </c>
      <c r="J11" s="292"/>
      <c r="K11" s="424"/>
      <c r="L11" s="424"/>
      <c r="M11" s="424"/>
      <c r="N11" s="282"/>
      <c r="O11" s="282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</row>
    <row r="12" spans="1:42" s="241" customFormat="1" ht="12.75" customHeight="1" thickBot="1">
      <c r="A12" s="254"/>
      <c r="B12" s="260"/>
      <c r="C12" s="260"/>
      <c r="D12" s="260"/>
      <c r="E12" s="260"/>
      <c r="F12" s="260"/>
      <c r="G12" s="239"/>
      <c r="H12" s="254"/>
      <c r="I12" s="239"/>
      <c r="J12" s="292"/>
      <c r="K12" s="424"/>
      <c r="L12" s="424"/>
      <c r="M12" s="424"/>
      <c r="N12" s="424"/>
      <c r="O12" s="268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</row>
    <row r="13" spans="1:42" s="257" customFormat="1" ht="12.75" customHeight="1">
      <c r="A13" s="282"/>
      <c r="B13" s="264"/>
      <c r="C13" s="268"/>
      <c r="D13" s="508" t="s">
        <v>33</v>
      </c>
      <c r="G13" s="239" t="s">
        <v>204</v>
      </c>
      <c r="H13" s="254"/>
      <c r="I13" s="566">
        <v>0</v>
      </c>
      <c r="J13" s="292"/>
      <c r="K13" s="424"/>
      <c r="L13" s="424"/>
      <c r="M13" s="424"/>
      <c r="N13" s="282"/>
      <c r="O13" s="282"/>
      <c r="P13" s="282"/>
      <c r="Q13" s="282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</row>
    <row r="14" spans="1:42" s="257" customFormat="1" ht="10.5" customHeight="1">
      <c r="A14" s="282"/>
      <c r="B14" s="286"/>
      <c r="C14" s="399"/>
      <c r="D14" s="305"/>
      <c r="E14" s="305"/>
      <c r="F14" s="425"/>
      <c r="G14" s="239"/>
      <c r="H14" s="254"/>
      <c r="I14" s="780">
        <v>0</v>
      </c>
      <c r="J14" s="292"/>
      <c r="K14" s="424"/>
      <c r="L14" s="424"/>
      <c r="M14" s="424"/>
      <c r="N14" s="403"/>
      <c r="O14" s="268"/>
      <c r="P14" s="268"/>
      <c r="Q14" s="268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</row>
    <row r="15" spans="1:42" s="257" customFormat="1" ht="18" customHeight="1">
      <c r="A15" s="282"/>
      <c r="B15" s="286"/>
      <c r="C15" s="282"/>
      <c r="D15" s="282"/>
      <c r="E15" s="282"/>
      <c r="F15" s="426"/>
      <c r="G15" s="239"/>
      <c r="H15" s="254"/>
      <c r="I15" s="780">
        <v>5.494299999999999</v>
      </c>
      <c r="J15" s="292"/>
      <c r="K15" s="424"/>
      <c r="L15" s="424"/>
      <c r="M15" s="424"/>
      <c r="N15" s="402"/>
      <c r="O15" s="268"/>
      <c r="P15" s="268"/>
      <c r="Q15" s="268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</row>
    <row r="16" spans="1:42" s="257" customFormat="1" ht="10.5" customHeight="1">
      <c r="A16" s="251"/>
      <c r="B16" s="286"/>
      <c r="C16" s="312"/>
      <c r="D16" s="282"/>
      <c r="E16" s="282"/>
      <c r="F16" s="282"/>
      <c r="G16" s="239"/>
      <c r="H16" s="254"/>
      <c r="I16" s="780">
        <v>8.323450000000001</v>
      </c>
      <c r="J16" s="292"/>
      <c r="K16" s="424"/>
      <c r="L16" s="424"/>
      <c r="M16" s="424"/>
      <c r="N16" s="402"/>
      <c r="O16" s="268"/>
      <c r="P16" s="268"/>
      <c r="Q16" s="268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</row>
    <row r="17" spans="1:42" s="257" customFormat="1" ht="18" customHeight="1" thickBot="1">
      <c r="A17" s="261" t="s">
        <v>164</v>
      </c>
      <c r="B17" s="261"/>
      <c r="C17" s="261"/>
      <c r="D17" s="261"/>
      <c r="E17" s="261"/>
      <c r="F17" s="261"/>
      <c r="G17" s="239"/>
      <c r="H17" s="254"/>
      <c r="I17" s="781">
        <f>I15+I16</f>
        <v>13.81775</v>
      </c>
      <c r="J17" s="292"/>
      <c r="K17" s="424"/>
      <c r="L17" s="424"/>
      <c r="M17" s="424"/>
      <c r="N17" s="402"/>
      <c r="O17" s="268"/>
      <c r="P17" s="268"/>
      <c r="Q17" s="268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</row>
    <row r="18" spans="1:42" s="257" customFormat="1" ht="19.5" customHeight="1" thickBot="1">
      <c r="A18" s="261" t="s">
        <v>28</v>
      </c>
      <c r="B18" s="261"/>
      <c r="C18" s="261"/>
      <c r="D18" s="261"/>
      <c r="E18" s="261"/>
      <c r="F18" s="261"/>
      <c r="G18" s="239"/>
      <c r="H18" s="254"/>
      <c r="I18" s="239"/>
      <c r="J18" s="292"/>
      <c r="K18" s="424"/>
      <c r="L18" s="424"/>
      <c r="M18" s="424"/>
      <c r="N18" s="403"/>
      <c r="O18" s="268"/>
      <c r="P18" s="268"/>
      <c r="Q18" s="268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</row>
    <row r="19" spans="1:42" s="241" customFormat="1" ht="18" customHeight="1" thickBot="1">
      <c r="A19" s="261"/>
      <c r="B19" s="299">
        <v>12</v>
      </c>
      <c r="C19" s="427" t="s">
        <v>205</v>
      </c>
      <c r="D19" s="1033"/>
      <c r="E19" s="428"/>
      <c r="F19" s="945">
        <v>41.2083</v>
      </c>
      <c r="G19" s="964"/>
      <c r="H19" s="964"/>
      <c r="I19" s="816">
        <f>I16</f>
        <v>8.323450000000001</v>
      </c>
      <c r="J19" s="265"/>
      <c r="K19" s="405"/>
      <c r="L19" s="405"/>
      <c r="M19" s="405"/>
      <c r="N19" s="403"/>
      <c r="O19" s="282"/>
      <c r="P19" s="282"/>
      <c r="Q19" s="282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</row>
    <row r="20" spans="1:42" s="241" customFormat="1" ht="18" customHeight="1">
      <c r="A20" s="251"/>
      <c r="B20" s="256">
        <v>15</v>
      </c>
      <c r="C20" s="624" t="s">
        <v>166</v>
      </c>
      <c r="D20" s="308"/>
      <c r="E20" s="926"/>
      <c r="F20" s="946"/>
      <c r="G20" s="308"/>
      <c r="H20" s="967"/>
      <c r="I20" s="1034"/>
      <c r="J20" s="265"/>
      <c r="K20" s="405"/>
      <c r="L20" s="405"/>
      <c r="M20" s="405"/>
      <c r="N20" s="395"/>
      <c r="O20" s="282"/>
      <c r="P20" s="282"/>
      <c r="Q20" s="282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</row>
    <row r="21" spans="1:42" s="241" customFormat="1" ht="18" customHeight="1" thickBot="1">
      <c r="A21" s="251"/>
      <c r="B21" s="313"/>
      <c r="C21" s="625" t="s">
        <v>167</v>
      </c>
      <c r="D21" s="933">
        <f>E21</f>
        <v>252.0424</v>
      </c>
      <c r="E21" s="938">
        <v>252.0424</v>
      </c>
      <c r="F21" s="947"/>
      <c r="G21" s="933">
        <v>389.3322</v>
      </c>
      <c r="H21" s="771">
        <v>389.3322</v>
      </c>
      <c r="I21" s="1035"/>
      <c r="J21" s="265"/>
      <c r="K21" s="405"/>
      <c r="L21" s="405"/>
      <c r="M21" s="405"/>
      <c r="N21" s="395"/>
      <c r="O21" s="282"/>
      <c r="P21" s="282"/>
      <c r="Q21" s="282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</row>
    <row r="22" spans="1:42" s="241" customFormat="1" ht="18" customHeight="1">
      <c r="A22" s="251"/>
      <c r="B22" s="927">
        <v>20</v>
      </c>
      <c r="C22" s="928" t="s">
        <v>168</v>
      </c>
      <c r="D22" s="817">
        <f>E22+F22</f>
        <v>148.84</v>
      </c>
      <c r="E22" s="939">
        <v>103.221</v>
      </c>
      <c r="F22" s="948">
        <v>45.619</v>
      </c>
      <c r="G22" s="817">
        <f>+H22+I22</f>
        <v>112.769</v>
      </c>
      <c r="H22" s="806">
        <v>88.592</v>
      </c>
      <c r="I22" s="946">
        <v>24.177</v>
      </c>
      <c r="J22" s="265"/>
      <c r="K22" s="405"/>
      <c r="L22" s="405"/>
      <c r="M22" s="405"/>
      <c r="N22" s="403"/>
      <c r="O22" s="282"/>
      <c r="P22" s="282"/>
      <c r="Q22" s="282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</row>
    <row r="23" spans="1:42" s="257" customFormat="1" ht="18" customHeight="1">
      <c r="A23" s="254"/>
      <c r="B23" s="323">
        <v>25</v>
      </c>
      <c r="C23" s="627" t="s">
        <v>99</v>
      </c>
      <c r="D23" s="934">
        <f>E23+F23</f>
        <v>108.71600000000001</v>
      </c>
      <c r="E23" s="940">
        <v>66.144</v>
      </c>
      <c r="F23" s="949">
        <v>42.572</v>
      </c>
      <c r="G23" s="934">
        <f>+H23+I23</f>
        <v>107.447</v>
      </c>
      <c r="H23" s="743">
        <v>84.536</v>
      </c>
      <c r="I23" s="949">
        <v>22.911</v>
      </c>
      <c r="J23" s="292"/>
      <c r="K23" s="424"/>
      <c r="L23" s="424"/>
      <c r="M23" s="424"/>
      <c r="N23" s="403"/>
      <c r="O23" s="268"/>
      <c r="P23" s="268"/>
      <c r="Q23" s="268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</row>
    <row r="24" spans="1:42" s="241" customFormat="1" ht="18" customHeight="1">
      <c r="A24" s="254"/>
      <c r="B24" s="323">
        <v>200</v>
      </c>
      <c r="C24" s="627" t="s">
        <v>170</v>
      </c>
      <c r="D24" s="804">
        <f>F24</f>
        <v>45.619</v>
      </c>
      <c r="E24" s="940"/>
      <c r="F24" s="949">
        <f>F22</f>
        <v>45.619</v>
      </c>
      <c r="G24" s="804">
        <f>+H24+I24</f>
        <v>24.177</v>
      </c>
      <c r="H24" s="969"/>
      <c r="I24" s="949">
        <f>I22</f>
        <v>24.177</v>
      </c>
      <c r="J24" s="265"/>
      <c r="K24" s="424"/>
      <c r="L24" s="424"/>
      <c r="M24" s="424"/>
      <c r="N24" s="395"/>
      <c r="O24" s="268"/>
      <c r="P24" s="268"/>
      <c r="Q24" s="268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</row>
    <row r="25" spans="1:42" s="257" customFormat="1" ht="18" customHeight="1" thickBot="1">
      <c r="A25" s="254"/>
      <c r="B25" s="330">
        <v>205</v>
      </c>
      <c r="C25" s="628" t="s">
        <v>100</v>
      </c>
      <c r="D25" s="935">
        <f>F25</f>
        <v>42.572</v>
      </c>
      <c r="E25" s="941"/>
      <c r="F25" s="950">
        <f>F23</f>
        <v>42.572</v>
      </c>
      <c r="G25" s="935">
        <f>+H25+I25</f>
        <v>22.911</v>
      </c>
      <c r="H25" s="970"/>
      <c r="I25" s="950">
        <f>I23</f>
        <v>22.911</v>
      </c>
      <c r="J25" s="292"/>
      <c r="K25" s="286"/>
      <c r="L25" s="424"/>
      <c r="M25" s="424"/>
      <c r="N25" s="395"/>
      <c r="O25" s="282"/>
      <c r="P25" s="282"/>
      <c r="Q25" s="282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</row>
    <row r="26" spans="1:42" s="241" customFormat="1" ht="18" customHeight="1" thickBot="1">
      <c r="A26" s="251"/>
      <c r="B26" s="335">
        <v>100</v>
      </c>
      <c r="C26" s="629" t="s">
        <v>172</v>
      </c>
      <c r="D26" s="783">
        <f>E26</f>
        <v>2.999</v>
      </c>
      <c r="E26" s="942">
        <v>2.999</v>
      </c>
      <c r="F26" s="951" t="s">
        <v>173</v>
      </c>
      <c r="G26" s="1045" t="s">
        <v>173</v>
      </c>
      <c r="H26" s="553" t="s">
        <v>173</v>
      </c>
      <c r="I26" s="873"/>
      <c r="J26" s="265"/>
      <c r="K26" s="390"/>
      <c r="L26" s="436"/>
      <c r="M26" s="437"/>
      <c r="N26" s="395"/>
      <c r="O26" s="282"/>
      <c r="P26" s="282"/>
      <c r="Q26" s="282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</row>
    <row r="27" spans="1:42" s="241" customFormat="1" ht="18" customHeight="1" thickBot="1">
      <c r="A27" s="251"/>
      <c r="B27" s="335">
        <v>991</v>
      </c>
      <c r="C27" s="629" t="s">
        <v>174</v>
      </c>
      <c r="D27" s="816">
        <f>D21+D22+D26</f>
        <v>403.8814</v>
      </c>
      <c r="E27" s="942">
        <f>E21+E22+E26</f>
        <v>358.2624</v>
      </c>
      <c r="F27" s="952">
        <f>F19+F22</f>
        <v>86.82730000000001</v>
      </c>
      <c r="G27" s="816">
        <f>+G21+G22</f>
        <v>502.1012</v>
      </c>
      <c r="H27" s="779">
        <f>H21+H22</f>
        <v>477.9242</v>
      </c>
      <c r="I27" s="952">
        <f>I19+I22+I26</f>
        <v>32.50045</v>
      </c>
      <c r="J27" s="265"/>
      <c r="K27" s="390"/>
      <c r="L27" s="438"/>
      <c r="M27" s="436"/>
      <c r="N27" s="395"/>
      <c r="O27" s="282"/>
      <c r="P27" s="282"/>
      <c r="Q27" s="282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</row>
    <row r="28" spans="1:42" s="241" customFormat="1" ht="18" customHeight="1">
      <c r="A28" s="251"/>
      <c r="B28" s="299">
        <v>30</v>
      </c>
      <c r="C28" s="630" t="s">
        <v>175</v>
      </c>
      <c r="D28" s="817">
        <f>E28+F28</f>
        <v>51.388999999999996</v>
      </c>
      <c r="E28" s="943">
        <v>38.379</v>
      </c>
      <c r="F28" s="946">
        <v>13.01</v>
      </c>
      <c r="G28" s="817">
        <f>+H28+I28</f>
        <v>71.974</v>
      </c>
      <c r="H28" s="806">
        <v>68.125</v>
      </c>
      <c r="I28" s="1036">
        <v>3.849</v>
      </c>
      <c r="J28" s="265"/>
      <c r="K28" s="390"/>
      <c r="L28" s="438"/>
      <c r="M28" s="436"/>
      <c r="N28" s="395"/>
      <c r="O28" s="282"/>
      <c r="P28" s="282"/>
      <c r="Q28" s="282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</row>
    <row r="29" spans="1:42" s="257" customFormat="1" ht="19.5" customHeight="1">
      <c r="A29" s="254"/>
      <c r="B29" s="323">
        <v>35</v>
      </c>
      <c r="C29" s="631" t="s">
        <v>101</v>
      </c>
      <c r="D29" s="936">
        <f>E29+F29</f>
        <v>43.824</v>
      </c>
      <c r="E29" s="940">
        <v>31.971</v>
      </c>
      <c r="F29" s="949">
        <v>11.853</v>
      </c>
      <c r="G29" s="936">
        <f>+H29+I29</f>
        <v>64.995</v>
      </c>
      <c r="H29" s="743">
        <v>61.667</v>
      </c>
      <c r="I29" s="804">
        <v>3.328</v>
      </c>
      <c r="J29" s="292"/>
      <c r="K29" s="268"/>
      <c r="L29" s="268"/>
      <c r="M29" s="268"/>
      <c r="N29" s="403"/>
      <c r="O29" s="268"/>
      <c r="P29" s="268"/>
      <c r="Q29" s="268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</row>
    <row r="30" spans="1:42" ht="19.5" customHeight="1">
      <c r="A30" s="254"/>
      <c r="B30" s="323">
        <v>300</v>
      </c>
      <c r="C30" s="627" t="s">
        <v>170</v>
      </c>
      <c r="D30" s="815">
        <f>F30</f>
        <v>13.01</v>
      </c>
      <c r="E30" s="940"/>
      <c r="F30" s="953">
        <f>F28</f>
        <v>13.01</v>
      </c>
      <c r="G30" s="815">
        <f>+I30</f>
        <v>3.849</v>
      </c>
      <c r="H30" s="969"/>
      <c r="I30" s="1037">
        <f>I28</f>
        <v>3.849</v>
      </c>
      <c r="J30" s="292"/>
      <c r="K30" s="409"/>
      <c r="L30" s="266"/>
      <c r="M30" s="266"/>
      <c r="N30" s="267"/>
      <c r="O30" s="267"/>
      <c r="P30" s="267"/>
      <c r="Q30" s="267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</row>
    <row r="31" spans="1:42" ht="19.5" customHeight="1" thickBot="1">
      <c r="A31" s="254"/>
      <c r="B31" s="330">
        <v>305</v>
      </c>
      <c r="C31" s="628" t="s">
        <v>100</v>
      </c>
      <c r="D31" s="863">
        <f>F31</f>
        <v>11.853</v>
      </c>
      <c r="E31" s="941"/>
      <c r="F31" s="954">
        <f>F29</f>
        <v>11.853</v>
      </c>
      <c r="G31" s="863">
        <f>+I31</f>
        <v>3.328</v>
      </c>
      <c r="H31" s="970"/>
      <c r="I31" s="1038">
        <f>I29</f>
        <v>3.328</v>
      </c>
      <c r="J31" s="292"/>
      <c r="K31" s="441"/>
      <c r="L31" s="266"/>
      <c r="M31" s="266"/>
      <c r="N31" s="400"/>
      <c r="O31" s="400"/>
      <c r="P31" s="400"/>
      <c r="Q31" s="400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</row>
    <row r="32" spans="1:42" s="444" customFormat="1" ht="19.5" customHeight="1" thickBot="1">
      <c r="A32" s="251"/>
      <c r="B32" s="335">
        <v>40</v>
      </c>
      <c r="C32" s="632" t="s">
        <v>177</v>
      </c>
      <c r="D32" s="816">
        <f>E32</f>
        <v>5.455</v>
      </c>
      <c r="E32" s="942">
        <v>5.455</v>
      </c>
      <c r="F32" s="951" t="s">
        <v>173</v>
      </c>
      <c r="G32" s="816" t="s">
        <v>173</v>
      </c>
      <c r="H32" s="553" t="s">
        <v>173</v>
      </c>
      <c r="I32" s="1039"/>
      <c r="J32" s="312"/>
      <c r="K32" s="442"/>
      <c r="L32" s="287"/>
      <c r="M32" s="281"/>
      <c r="N32" s="400"/>
      <c r="O32" s="443"/>
      <c r="P32" s="443"/>
      <c r="Q32" s="443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</row>
    <row r="33" spans="1:42" s="444" customFormat="1" ht="19.5" customHeight="1">
      <c r="A33" s="251"/>
      <c r="B33" s="299">
        <v>50</v>
      </c>
      <c r="C33" s="630" t="s">
        <v>178</v>
      </c>
      <c r="D33" s="817">
        <f>D27-D28-D32</f>
        <v>347.0374</v>
      </c>
      <c r="E33" s="943">
        <f>E27-E28-E32</f>
        <v>314.4284</v>
      </c>
      <c r="F33" s="955">
        <f>F27-F28</f>
        <v>73.8173</v>
      </c>
      <c r="G33" s="817">
        <f>+G27-G28</f>
        <v>430.1272</v>
      </c>
      <c r="H33" s="806">
        <f>H27-H28</f>
        <v>409.7992</v>
      </c>
      <c r="I33" s="1040">
        <f>I27-I28-I32</f>
        <v>28.65145</v>
      </c>
      <c r="J33" s="312"/>
      <c r="K33" s="445"/>
      <c r="L33" s="287"/>
      <c r="M33" s="281"/>
      <c r="N33" s="282"/>
      <c r="O33" s="282"/>
      <c r="P33" s="282"/>
      <c r="Q33" s="28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</row>
    <row r="34" spans="1:42" s="444" customFormat="1" ht="19.5" customHeight="1">
      <c r="A34" s="251"/>
      <c r="B34" s="356">
        <v>53</v>
      </c>
      <c r="C34" s="633" t="s">
        <v>179</v>
      </c>
      <c r="D34" s="818">
        <f>E34</f>
        <v>27.322010000000002</v>
      </c>
      <c r="E34" s="944">
        <f>(E33-E56-E36)*0.1+E56*0.37</f>
        <v>27.322010000000002</v>
      </c>
      <c r="F34" s="956" t="s">
        <v>173</v>
      </c>
      <c r="G34" s="818">
        <f>+H34</f>
        <v>40.147575</v>
      </c>
      <c r="H34" s="777">
        <f>(H33-H53-H36)*10/100+H53*0.97</f>
        <v>40.147575</v>
      </c>
      <c r="I34" s="1041"/>
      <c r="J34" s="312"/>
      <c r="K34" s="282"/>
      <c r="L34" s="448"/>
      <c r="M34" s="448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</row>
    <row r="35" spans="1:42" s="444" customFormat="1" ht="19.5" customHeight="1">
      <c r="A35" s="251"/>
      <c r="B35" s="356">
        <v>55</v>
      </c>
      <c r="C35" s="633" t="s">
        <v>180</v>
      </c>
      <c r="D35" s="818">
        <f>E35</f>
        <v>0</v>
      </c>
      <c r="E35" s="944">
        <f>0.59*E56</f>
        <v>0</v>
      </c>
      <c r="F35" s="957" t="s">
        <v>173</v>
      </c>
      <c r="G35" s="818">
        <f>+H35</f>
        <v>0</v>
      </c>
      <c r="H35" s="911">
        <f>H53*0.03</f>
        <v>0</v>
      </c>
      <c r="I35" s="1042"/>
      <c r="J35" s="312"/>
      <c r="K35" s="282"/>
      <c r="L35" s="282"/>
      <c r="M35" s="448"/>
      <c r="N35" s="281"/>
      <c r="O35" s="450"/>
      <c r="P35" s="450"/>
      <c r="Q35" s="450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</row>
    <row r="36" spans="1:42" s="444" customFormat="1" ht="19.5" customHeight="1">
      <c r="A36" s="251"/>
      <c r="B36" s="356">
        <v>65</v>
      </c>
      <c r="C36" s="633" t="s">
        <v>181</v>
      </c>
      <c r="D36" s="937"/>
      <c r="E36" s="944">
        <f>F19</f>
        <v>41.2083</v>
      </c>
      <c r="F36" s="958"/>
      <c r="G36" s="937"/>
      <c r="H36" s="777">
        <f>I19</f>
        <v>8.323450000000001</v>
      </c>
      <c r="I36" s="1042"/>
      <c r="J36" s="312"/>
      <c r="K36" s="286"/>
      <c r="L36" s="286"/>
      <c r="M36" s="286"/>
      <c r="N36" s="287"/>
      <c r="O36" s="281"/>
      <c r="P36" s="281"/>
      <c r="Q36" s="281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</row>
    <row r="37" spans="1:42" s="444" customFormat="1" ht="19.5" customHeight="1">
      <c r="A37" s="251"/>
      <c r="B37" s="356">
        <v>70</v>
      </c>
      <c r="C37" s="633" t="s">
        <v>182</v>
      </c>
      <c r="D37" s="818">
        <f>E37+F37</f>
        <v>319.71539</v>
      </c>
      <c r="E37" s="944">
        <f>E33-E34-E35-E36</f>
        <v>245.89809000000002</v>
      </c>
      <c r="F37" s="1031">
        <f>F33</f>
        <v>73.8173</v>
      </c>
      <c r="G37" s="818">
        <f>+H37+I37</f>
        <v>389.979625</v>
      </c>
      <c r="H37" s="1032">
        <f>H33-H34-H35-H36</f>
        <v>361.328175</v>
      </c>
      <c r="I37" s="1043">
        <f>I33</f>
        <v>28.65145</v>
      </c>
      <c r="J37" s="312"/>
      <c r="K37" s="286"/>
      <c r="L37" s="286"/>
      <c r="M37" s="286"/>
      <c r="N37" s="281"/>
      <c r="O37" s="445"/>
      <c r="P37" s="445"/>
      <c r="Q37" s="445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</row>
    <row r="38" spans="1:42" ht="19.5" customHeight="1" thickBot="1">
      <c r="A38" s="254"/>
      <c r="B38" s="365">
        <v>73</v>
      </c>
      <c r="C38" s="634" t="s">
        <v>183</v>
      </c>
      <c r="D38" s="819">
        <f>F38</f>
        <v>73.8173</v>
      </c>
      <c r="E38" s="929"/>
      <c r="F38" s="954">
        <f>F37</f>
        <v>73.8173</v>
      </c>
      <c r="G38" s="819">
        <f>+H38+I38</f>
        <v>28.65145</v>
      </c>
      <c r="H38" s="973"/>
      <c r="I38" s="1044">
        <f>I33</f>
        <v>28.65145</v>
      </c>
      <c r="J38" s="349"/>
      <c r="K38" s="286"/>
      <c r="L38" s="286"/>
      <c r="M38" s="286"/>
      <c r="N38" s="267"/>
      <c r="O38" s="403"/>
      <c r="P38" s="403"/>
      <c r="Q38" s="403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</row>
    <row r="39" spans="1:42" ht="19.5" customHeight="1">
      <c r="A39" s="254"/>
      <c r="B39" s="370"/>
      <c r="C39" s="252"/>
      <c r="D39" s="349"/>
      <c r="E39" s="268"/>
      <c r="F39" s="268"/>
      <c r="I39" s="393"/>
      <c r="J39" s="349"/>
      <c r="K39" s="286"/>
      <c r="L39" s="286"/>
      <c r="M39" s="286"/>
      <c r="N39" s="268"/>
      <c r="O39" s="282"/>
      <c r="P39" s="282"/>
      <c r="Q39" s="282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</row>
    <row r="40" spans="1:42" ht="19.5" customHeight="1">
      <c r="A40" s="251" t="s">
        <v>184</v>
      </c>
      <c r="B40" s="260"/>
      <c r="C40" s="307"/>
      <c r="D40" s="349"/>
      <c r="E40" s="268"/>
      <c r="F40" s="268"/>
      <c r="I40" s="393"/>
      <c r="J40" s="349"/>
      <c r="K40" s="286"/>
      <c r="L40" s="286"/>
      <c r="M40" s="286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</row>
    <row r="41" spans="1:42" ht="16.5" thickBot="1">
      <c r="A41" s="349"/>
      <c r="B41" s="370"/>
      <c r="C41" s="252"/>
      <c r="D41" s="349"/>
      <c r="E41" s="349"/>
      <c r="F41" s="349"/>
      <c r="I41" s="393"/>
      <c r="J41" s="349"/>
      <c r="K41" s="286"/>
      <c r="L41" s="286"/>
      <c r="M41" s="286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</row>
    <row r="42" spans="1:42" s="444" customFormat="1" ht="15.75">
      <c r="A42" s="251"/>
      <c r="B42" s="299">
        <v>45</v>
      </c>
      <c r="C42" s="342" t="s">
        <v>185</v>
      </c>
      <c r="D42" s="501">
        <f>D32-D26</f>
        <v>2.456</v>
      </c>
      <c r="E42" s="810">
        <f>E32-E26</f>
        <v>2.456</v>
      </c>
      <c r="F42" s="811" t="s">
        <v>173</v>
      </c>
      <c r="G42" s="733" t="s">
        <v>173</v>
      </c>
      <c r="H42" s="733" t="s">
        <v>173</v>
      </c>
      <c r="I42" s="1029">
        <v>0</v>
      </c>
      <c r="J42" s="312"/>
      <c r="K42" s="281"/>
      <c r="L42" s="296"/>
      <c r="M42" s="296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</row>
    <row r="43" spans="1:42" s="444" customFormat="1" ht="16.5" thickBot="1">
      <c r="A43" s="251"/>
      <c r="B43" s="356">
        <v>80</v>
      </c>
      <c r="C43" s="375" t="s">
        <v>188</v>
      </c>
      <c r="D43" s="812">
        <f>D21/D33</f>
        <v>0.7262686961117159</v>
      </c>
      <c r="E43" s="813">
        <f>E21/E33</f>
        <v>0.8015891694261713</v>
      </c>
      <c r="F43" s="814" t="s">
        <v>173</v>
      </c>
      <c r="G43" s="460">
        <f>+G21/G33</f>
        <v>0.9051559631662447</v>
      </c>
      <c r="H43" s="460">
        <v>0.9500560274397803</v>
      </c>
      <c r="I43" s="1030">
        <v>0.4046696880285249</v>
      </c>
      <c r="J43" s="312"/>
      <c r="K43" s="281"/>
      <c r="L43" s="305"/>
      <c r="M43" s="305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</row>
    <row r="44" spans="1:42" s="444" customFormat="1" ht="16.5" thickBot="1">
      <c r="A44" s="251"/>
      <c r="B44" s="259">
        <v>90</v>
      </c>
      <c r="C44" s="376" t="s">
        <v>189</v>
      </c>
      <c r="D44" s="453">
        <f>D37/D50*1000</f>
        <v>5.113891616948448</v>
      </c>
      <c r="E44" s="930">
        <f>E37/D50*1000</f>
        <v>3.9331737551784256</v>
      </c>
      <c r="F44" s="931">
        <f>F37/D50*1000</f>
        <v>1.180717861770022</v>
      </c>
      <c r="G44" s="377">
        <v>6.3</v>
      </c>
      <c r="H44" s="377">
        <f>+H37/$D$50*1000</f>
        <v>5.779493833874501</v>
      </c>
      <c r="I44" s="484">
        <f>+I37/$D$50*1000</f>
        <v>0.45828388169996326</v>
      </c>
      <c r="J44" s="312"/>
      <c r="K44" s="281"/>
      <c r="L44" s="282"/>
      <c r="M44" s="28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</row>
    <row r="45" spans="1:42" ht="15.75">
      <c r="A45" s="254"/>
      <c r="B45" s="260"/>
      <c r="C45" s="252"/>
      <c r="D45" s="349"/>
      <c r="E45" s="349"/>
      <c r="F45" s="349"/>
      <c r="I45" s="393"/>
      <c r="J45" s="349"/>
      <c r="K45" s="400"/>
      <c r="L45" s="400"/>
      <c r="M45" s="400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</row>
    <row r="46" spans="1:42" ht="15.75">
      <c r="A46" s="254"/>
      <c r="B46" s="260"/>
      <c r="C46" s="252"/>
      <c r="D46" s="349"/>
      <c r="E46" s="349"/>
      <c r="F46" s="349"/>
      <c r="I46" s="393"/>
      <c r="J46" s="349"/>
      <c r="K46" s="400"/>
      <c r="L46" s="400"/>
      <c r="M46" s="400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</row>
    <row r="47" spans="1:42" ht="15.75">
      <c r="A47" s="254"/>
      <c r="B47" s="370"/>
      <c r="C47" s="252"/>
      <c r="D47" s="349"/>
      <c r="E47" s="349"/>
      <c r="F47" s="349"/>
      <c r="I47" s="393"/>
      <c r="J47" s="349"/>
      <c r="K47" s="400"/>
      <c r="L47" s="400"/>
      <c r="M47" s="400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</row>
    <row r="48" spans="1:42" ht="15.75">
      <c r="A48" s="254"/>
      <c r="B48" s="381" t="s">
        <v>190</v>
      </c>
      <c r="C48" s="253"/>
      <c r="D48" s="253"/>
      <c r="E48" s="253"/>
      <c r="F48" s="253"/>
      <c r="I48" s="393"/>
      <c r="J48" s="349"/>
      <c r="K48" s="282"/>
      <c r="L48" s="282"/>
      <c r="M48" s="282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</row>
    <row r="49" spans="1:42" ht="15.75">
      <c r="A49" s="254"/>
      <c r="B49" s="384"/>
      <c r="C49" s="261"/>
      <c r="D49" s="261"/>
      <c r="E49" s="261"/>
      <c r="F49" s="261"/>
      <c r="I49" s="393"/>
      <c r="J49" s="349"/>
      <c r="K49" s="282"/>
      <c r="L49" s="282"/>
      <c r="M49" s="282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</row>
    <row r="50" spans="1:42" ht="15.75">
      <c r="A50" s="254"/>
      <c r="B50" s="261" t="s">
        <v>91</v>
      </c>
      <c r="D50" s="959">
        <v>62519</v>
      </c>
      <c r="E50" s="455"/>
      <c r="F50" s="455"/>
      <c r="I50" s="393"/>
      <c r="J50" s="349"/>
      <c r="K50" s="282"/>
      <c r="L50" s="282"/>
      <c r="M50" s="282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</row>
    <row r="51" spans="1:42" ht="15.75">
      <c r="A51" s="254"/>
      <c r="B51" s="251" t="s">
        <v>195</v>
      </c>
      <c r="D51" s="254"/>
      <c r="E51" s="254"/>
      <c r="F51" s="254"/>
      <c r="I51" s="393"/>
      <c r="J51" s="349"/>
      <c r="K51" s="282"/>
      <c r="L51" s="282"/>
      <c r="M51" s="282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</row>
    <row r="52" spans="2:42" ht="15.75">
      <c r="B52" s="238"/>
      <c r="C52" s="388"/>
      <c r="D52" s="388"/>
      <c r="E52" s="388"/>
      <c r="F52" s="388"/>
      <c r="I52" s="393"/>
      <c r="J52" s="349"/>
      <c r="K52" s="268"/>
      <c r="L52" s="268"/>
      <c r="M52" s="268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</row>
    <row r="53" spans="1:42" ht="15.75">
      <c r="A53" s="241"/>
      <c r="B53" s="239"/>
      <c r="C53" s="292"/>
      <c r="D53" s="391"/>
      <c r="E53" s="391"/>
      <c r="F53" s="391"/>
      <c r="I53" s="393"/>
      <c r="J53" s="349"/>
      <c r="K53" s="268"/>
      <c r="L53" s="268"/>
      <c r="M53" s="268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</row>
    <row r="54" spans="1:42" ht="15.75">
      <c r="A54" s="241"/>
      <c r="B54" s="392"/>
      <c r="C54" s="241"/>
      <c r="D54" s="292"/>
      <c r="E54" s="292"/>
      <c r="F54" s="292"/>
      <c r="I54" s="393"/>
      <c r="J54" s="349"/>
      <c r="K54" s="268"/>
      <c r="L54" s="268"/>
      <c r="M54" s="268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</row>
    <row r="55" spans="1:42" ht="15.75">
      <c r="A55" s="266"/>
      <c r="B55" s="266"/>
      <c r="C55" s="266"/>
      <c r="D55" s="394"/>
      <c r="E55" s="394"/>
      <c r="F55" s="394"/>
      <c r="I55" s="393"/>
      <c r="J55" s="349"/>
      <c r="K55" s="282"/>
      <c r="L55" s="282"/>
      <c r="M55" s="282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</row>
    <row r="56" spans="1:42" ht="15.75">
      <c r="A56" s="282"/>
      <c r="B56" s="395"/>
      <c r="C56" s="267"/>
      <c r="D56" s="252"/>
      <c r="E56" s="932"/>
      <c r="F56" s="252"/>
      <c r="I56" s="393"/>
      <c r="J56" s="349"/>
      <c r="K56" s="282"/>
      <c r="L56" s="282"/>
      <c r="M56" s="28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09"/>
      <c r="AL56" s="409"/>
      <c r="AM56" s="409"/>
      <c r="AN56" s="409"/>
      <c r="AO56" s="409"/>
      <c r="AP56" s="409"/>
    </row>
    <row r="57" spans="1:42" ht="15.75">
      <c r="A57" s="267"/>
      <c r="B57" s="395"/>
      <c r="C57" s="268"/>
      <c r="D57" s="312"/>
      <c r="E57" s="312"/>
      <c r="F57" s="312"/>
      <c r="I57" s="393"/>
      <c r="J57" s="349"/>
      <c r="K57" s="282"/>
      <c r="L57" s="282"/>
      <c r="M57" s="282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</row>
    <row r="58" spans="1:42" ht="15.75">
      <c r="A58" s="268"/>
      <c r="B58" s="286"/>
      <c r="C58" s="286"/>
      <c r="D58" s="260"/>
      <c r="E58" s="260"/>
      <c r="F58" s="260"/>
      <c r="I58" s="393"/>
      <c r="J58" s="349"/>
      <c r="K58" s="282"/>
      <c r="L58" s="282"/>
      <c r="M58" s="282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09"/>
    </row>
    <row r="59" spans="1:42" ht="15.75">
      <c r="A59" s="268"/>
      <c r="B59" s="286"/>
      <c r="C59" s="286"/>
      <c r="D59" s="260"/>
      <c r="E59" s="260"/>
      <c r="F59" s="260"/>
      <c r="I59" s="393"/>
      <c r="J59" s="349"/>
      <c r="K59" s="268"/>
      <c r="L59" s="268"/>
      <c r="M59" s="268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</row>
    <row r="60" spans="1:42" ht="15.75">
      <c r="A60" s="268"/>
      <c r="B60" s="286"/>
      <c r="C60" s="286"/>
      <c r="D60" s="260"/>
      <c r="E60" s="260"/>
      <c r="F60" s="260"/>
      <c r="I60" s="393"/>
      <c r="J60" s="349"/>
      <c r="K60" s="268"/>
      <c r="L60" s="268"/>
      <c r="M60" s="268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</row>
    <row r="61" spans="1:42" ht="15.75">
      <c r="A61" s="268"/>
      <c r="B61" s="286"/>
      <c r="C61" s="286"/>
      <c r="D61" s="260"/>
      <c r="E61" s="260"/>
      <c r="F61" s="260"/>
      <c r="I61" s="393"/>
      <c r="J61" s="349"/>
      <c r="K61" s="268"/>
      <c r="L61" s="268"/>
      <c r="M61" s="268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</row>
    <row r="62" spans="1:42" ht="15.75">
      <c r="A62" s="282"/>
      <c r="B62" s="264"/>
      <c r="C62" s="268"/>
      <c r="D62" s="260"/>
      <c r="E62" s="260"/>
      <c r="F62" s="260"/>
      <c r="I62" s="393"/>
      <c r="J62" s="349"/>
      <c r="K62" s="282"/>
      <c r="L62" s="282"/>
      <c r="M62" s="282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09"/>
    </row>
    <row r="63" spans="1:42" ht="15.75">
      <c r="A63" s="267"/>
      <c r="B63" s="264"/>
      <c r="C63" s="268"/>
      <c r="D63" s="307"/>
      <c r="E63" s="307"/>
      <c r="F63" s="307"/>
      <c r="I63" s="393"/>
      <c r="J63" s="349"/>
      <c r="K63" s="282"/>
      <c r="L63" s="282"/>
      <c r="M63" s="282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</row>
    <row r="64" spans="1:42" ht="15.75">
      <c r="A64" s="397"/>
      <c r="B64" s="398"/>
      <c r="C64" s="296"/>
      <c r="D64" s="296"/>
      <c r="E64" s="296"/>
      <c r="F64" s="296"/>
      <c r="I64" s="393"/>
      <c r="J64" s="349"/>
      <c r="K64" s="282"/>
      <c r="L64" s="282"/>
      <c r="M64" s="282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</row>
    <row r="65" spans="1:42" ht="15.75">
      <c r="A65" s="282"/>
      <c r="B65" s="286"/>
      <c r="C65" s="399"/>
      <c r="D65" s="305"/>
      <c r="E65" s="305"/>
      <c r="F65" s="305"/>
      <c r="I65" s="393"/>
      <c r="J65" s="349"/>
      <c r="K65" s="282"/>
      <c r="L65" s="282"/>
      <c r="M65" s="282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</row>
    <row r="66" spans="1:42" ht="15.75">
      <c r="A66" s="282"/>
      <c r="B66" s="286"/>
      <c r="C66" s="282"/>
      <c r="D66" s="282"/>
      <c r="E66" s="282"/>
      <c r="F66" s="282"/>
      <c r="I66" s="393"/>
      <c r="J66" s="349"/>
      <c r="K66" s="424"/>
      <c r="L66" s="424"/>
      <c r="M66" s="424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</row>
    <row r="67" spans="1:42" ht="15.75">
      <c r="A67" s="400"/>
      <c r="B67" s="400"/>
      <c r="C67" s="400"/>
      <c r="D67" s="387"/>
      <c r="E67" s="387"/>
      <c r="F67" s="387"/>
      <c r="J67" s="388"/>
      <c r="K67" s="424"/>
      <c r="L67" s="424"/>
      <c r="M67" s="424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</row>
    <row r="68" spans="1:42" ht="15.75">
      <c r="A68" s="400"/>
      <c r="B68" s="400"/>
      <c r="C68" s="400"/>
      <c r="D68" s="387"/>
      <c r="E68" s="387"/>
      <c r="F68" s="387"/>
      <c r="J68" s="388"/>
      <c r="K68" s="424"/>
      <c r="L68" s="424"/>
      <c r="M68" s="424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</row>
    <row r="69" spans="1:42" ht="15.75">
      <c r="A69" s="400"/>
      <c r="B69" s="400"/>
      <c r="C69" s="400"/>
      <c r="D69" s="387"/>
      <c r="E69" s="387"/>
      <c r="F69" s="387"/>
      <c r="J69" s="388"/>
      <c r="K69" s="424"/>
      <c r="L69" s="424"/>
      <c r="M69" s="424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</row>
    <row r="70" spans="1:42" ht="15.75">
      <c r="A70" s="282"/>
      <c r="B70" s="264"/>
      <c r="C70" s="282"/>
      <c r="D70" s="312"/>
      <c r="E70" s="312"/>
      <c r="F70" s="312"/>
      <c r="J70" s="388"/>
      <c r="K70" s="282"/>
      <c r="L70" s="282"/>
      <c r="M70" s="282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</row>
    <row r="71" spans="1:42" ht="15.75">
      <c r="A71" s="282"/>
      <c r="B71" s="264"/>
      <c r="C71" s="401"/>
      <c r="D71" s="312"/>
      <c r="E71" s="312"/>
      <c r="F71" s="312"/>
      <c r="J71" s="388"/>
      <c r="K71" s="282"/>
      <c r="L71" s="282"/>
      <c r="M71" s="282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</row>
    <row r="72" spans="1:42" ht="15.75">
      <c r="A72" s="282"/>
      <c r="B72" s="264"/>
      <c r="C72" s="401"/>
      <c r="D72" s="312"/>
      <c r="E72" s="312"/>
      <c r="F72" s="312"/>
      <c r="J72" s="388"/>
      <c r="K72" s="268"/>
      <c r="L72" s="268"/>
      <c r="M72" s="268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</row>
    <row r="73" spans="1:42" ht="15.75">
      <c r="A73" s="282"/>
      <c r="B73" s="264"/>
      <c r="C73" s="282"/>
      <c r="D73" s="312"/>
      <c r="E73" s="312"/>
      <c r="F73" s="312"/>
      <c r="J73" s="388"/>
      <c r="K73" s="424"/>
      <c r="L73" s="424"/>
      <c r="M73" s="424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09"/>
    </row>
    <row r="74" spans="1:42" ht="15.75">
      <c r="A74" s="282"/>
      <c r="B74" s="264"/>
      <c r="C74" s="402"/>
      <c r="D74" s="349"/>
      <c r="E74" s="349"/>
      <c r="F74" s="349"/>
      <c r="K74" s="268"/>
      <c r="L74" s="268"/>
      <c r="M74" s="268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09"/>
    </row>
    <row r="75" spans="1:42" ht="15.75">
      <c r="A75" s="282"/>
      <c r="B75" s="264"/>
      <c r="C75" s="403"/>
      <c r="D75" s="349"/>
      <c r="E75" s="349"/>
      <c r="F75" s="349"/>
      <c r="K75" s="268"/>
      <c r="L75" s="268"/>
      <c r="M75" s="268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</row>
    <row r="76" spans="1:42" ht="15.75">
      <c r="A76" s="282"/>
      <c r="B76" s="264"/>
      <c r="C76" s="402"/>
      <c r="D76" s="349"/>
      <c r="E76" s="349"/>
      <c r="F76" s="349"/>
      <c r="K76" s="282"/>
      <c r="L76" s="282"/>
      <c r="M76" s="282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09"/>
    </row>
    <row r="77" spans="1:42" ht="15.75">
      <c r="A77" s="282"/>
      <c r="B77" s="264"/>
      <c r="C77" s="403"/>
      <c r="D77" s="312"/>
      <c r="E77" s="312"/>
      <c r="F77" s="312"/>
      <c r="K77" s="424"/>
      <c r="L77" s="424"/>
      <c r="M77" s="424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</row>
    <row r="78" spans="1:42" ht="15.75">
      <c r="A78" s="282"/>
      <c r="B78" s="264"/>
      <c r="C78" s="269"/>
      <c r="D78" s="312"/>
      <c r="E78" s="312"/>
      <c r="F78" s="312"/>
      <c r="K78" s="424"/>
      <c r="L78" s="424"/>
      <c r="M78" s="424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</row>
    <row r="79" spans="1:42" ht="15.75">
      <c r="A79" s="282"/>
      <c r="B79" s="264"/>
      <c r="C79" s="282"/>
      <c r="D79" s="404"/>
      <c r="E79" s="404"/>
      <c r="F79" s="404"/>
      <c r="K79" s="282"/>
      <c r="L79" s="282"/>
      <c r="M79" s="405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09"/>
    </row>
    <row r="80" spans="1:42" ht="15.75">
      <c r="A80" s="282"/>
      <c r="B80" s="264"/>
      <c r="C80" s="282"/>
      <c r="D80" s="312"/>
      <c r="E80" s="312"/>
      <c r="F80" s="312"/>
      <c r="K80" s="282"/>
      <c r="L80" s="282"/>
      <c r="M80" s="282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</row>
    <row r="81" spans="1:42" ht="15.75">
      <c r="A81" s="268"/>
      <c r="B81" s="264"/>
      <c r="C81" s="402"/>
      <c r="D81" s="349"/>
      <c r="E81" s="349"/>
      <c r="F81" s="349"/>
      <c r="K81" s="268"/>
      <c r="L81" s="268"/>
      <c r="M81" s="268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09"/>
    </row>
    <row r="82" spans="1:42" ht="15.75">
      <c r="A82" s="268"/>
      <c r="B82" s="264"/>
      <c r="C82" s="403"/>
      <c r="D82" s="349"/>
      <c r="E82" s="349"/>
      <c r="F82" s="349"/>
      <c r="K82" s="268"/>
      <c r="L82" s="268"/>
      <c r="M82" s="268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/>
      <c r="AM82" s="409"/>
      <c r="AN82" s="409"/>
      <c r="AO82" s="409"/>
      <c r="AP82" s="409"/>
    </row>
    <row r="83" spans="1:42" ht="15.75">
      <c r="A83" s="268"/>
      <c r="B83" s="264"/>
      <c r="C83" s="269"/>
      <c r="D83" s="349"/>
      <c r="E83" s="349"/>
      <c r="F83" s="349"/>
      <c r="K83" s="268"/>
      <c r="L83" s="268"/>
      <c r="M83" s="268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409"/>
      <c r="AN83" s="409"/>
      <c r="AO83" s="409"/>
      <c r="AP83" s="409"/>
    </row>
    <row r="84" spans="1:42" ht="15.75">
      <c r="A84" s="282"/>
      <c r="B84" s="264"/>
      <c r="C84" s="282"/>
      <c r="D84" s="312"/>
      <c r="E84" s="312"/>
      <c r="F84" s="312"/>
      <c r="K84" s="282"/>
      <c r="L84" s="282"/>
      <c r="M84" s="282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  <c r="AC84" s="409"/>
      <c r="AD84" s="409"/>
      <c r="AE84" s="409"/>
      <c r="AF84" s="409"/>
      <c r="AG84" s="409"/>
      <c r="AH84" s="409"/>
      <c r="AI84" s="409"/>
      <c r="AJ84" s="409"/>
      <c r="AK84" s="409"/>
      <c r="AL84" s="409"/>
      <c r="AM84" s="409"/>
      <c r="AN84" s="409"/>
      <c r="AO84" s="409"/>
      <c r="AP84" s="409"/>
    </row>
    <row r="85" spans="1:42" ht="15.75">
      <c r="A85" s="282"/>
      <c r="B85" s="264"/>
      <c r="C85" s="269"/>
      <c r="D85" s="312"/>
      <c r="E85" s="312"/>
      <c r="F85" s="312"/>
      <c r="K85" s="456"/>
      <c r="L85" s="456"/>
      <c r="M85" s="456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</row>
    <row r="86" spans="1:42" ht="15.75">
      <c r="A86" s="282"/>
      <c r="B86" s="264"/>
      <c r="C86" s="282"/>
      <c r="D86" s="312"/>
      <c r="E86" s="312"/>
      <c r="F86" s="312"/>
      <c r="K86" s="456"/>
      <c r="L86" s="456"/>
      <c r="M86" s="456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</row>
    <row r="87" spans="1:42" ht="15.75">
      <c r="A87" s="282"/>
      <c r="B87" s="264"/>
      <c r="C87" s="395"/>
      <c r="D87" s="312"/>
      <c r="E87" s="312"/>
      <c r="F87" s="312"/>
      <c r="K87" s="400"/>
      <c r="L87" s="400"/>
      <c r="M87" s="268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</row>
    <row r="88" spans="1:42" ht="15.75">
      <c r="A88" s="268"/>
      <c r="B88" s="264"/>
      <c r="C88" s="269"/>
      <c r="D88" s="349"/>
      <c r="E88" s="349"/>
      <c r="F88" s="349"/>
      <c r="K88" s="390"/>
      <c r="L88" s="397"/>
      <c r="M88" s="268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</row>
    <row r="89" spans="1:42" ht="15.75">
      <c r="A89" s="268"/>
      <c r="B89" s="264"/>
      <c r="C89" s="269"/>
      <c r="D89" s="349"/>
      <c r="E89" s="349"/>
      <c r="F89" s="349"/>
      <c r="K89" s="390"/>
      <c r="L89" s="397"/>
      <c r="M89" s="268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09"/>
    </row>
    <row r="90" spans="1:42" ht="15.75">
      <c r="A90" s="268"/>
      <c r="B90" s="264"/>
      <c r="C90" s="269"/>
      <c r="D90" s="349"/>
      <c r="E90" s="349"/>
      <c r="F90" s="349"/>
      <c r="K90" s="390"/>
      <c r="L90" s="397"/>
      <c r="M90" s="268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09"/>
      <c r="AH90" s="409"/>
      <c r="AI90" s="409"/>
      <c r="AJ90" s="409"/>
      <c r="AK90" s="409"/>
      <c r="AL90" s="409"/>
      <c r="AM90" s="409"/>
      <c r="AN90" s="409"/>
      <c r="AO90" s="409"/>
      <c r="AP90" s="409"/>
    </row>
    <row r="91" spans="1:42" ht="15.75">
      <c r="A91" s="268"/>
      <c r="B91" s="264"/>
      <c r="C91" s="402"/>
      <c r="D91" s="349"/>
      <c r="E91" s="349"/>
      <c r="F91" s="34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09"/>
    </row>
    <row r="92" spans="1:42" ht="15.75">
      <c r="A92" s="282"/>
      <c r="B92" s="264"/>
      <c r="C92" s="395"/>
      <c r="D92" s="312"/>
      <c r="E92" s="312"/>
      <c r="F92" s="312"/>
      <c r="K92" s="266"/>
      <c r="L92" s="266"/>
      <c r="M92" s="266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/>
      <c r="AM92" s="409"/>
      <c r="AN92" s="409"/>
      <c r="AO92" s="409"/>
      <c r="AP92" s="409"/>
    </row>
    <row r="93" spans="1:42" ht="15.75">
      <c r="A93" s="282"/>
      <c r="B93" s="264"/>
      <c r="C93" s="395"/>
      <c r="D93" s="312"/>
      <c r="E93" s="312"/>
      <c r="F93" s="312"/>
      <c r="K93" s="266"/>
      <c r="L93" s="266"/>
      <c r="M93" s="266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09"/>
    </row>
    <row r="94" spans="1:42" ht="15.75">
      <c r="A94" s="268"/>
      <c r="B94" s="264"/>
      <c r="C94" s="269"/>
      <c r="D94" s="349"/>
      <c r="E94" s="349"/>
      <c r="F94" s="349"/>
      <c r="K94" s="266"/>
      <c r="L94" s="266"/>
      <c r="M94" s="266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/>
      <c r="AJ94" s="409"/>
      <c r="AK94" s="409"/>
      <c r="AL94" s="409"/>
      <c r="AM94" s="409"/>
      <c r="AN94" s="409"/>
      <c r="AO94" s="409"/>
      <c r="AP94" s="409"/>
    </row>
    <row r="95" spans="1:42" ht="15.75">
      <c r="A95" s="268"/>
      <c r="B95" s="264"/>
      <c r="C95" s="269"/>
      <c r="D95" s="349"/>
      <c r="E95" s="349"/>
      <c r="F95" s="349"/>
      <c r="K95" s="266"/>
      <c r="L95" s="266"/>
      <c r="M95" s="266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</row>
    <row r="96" spans="1:42" ht="15.75">
      <c r="A96" s="268"/>
      <c r="B96" s="264"/>
      <c r="C96" s="269"/>
      <c r="D96" s="349"/>
      <c r="E96" s="349"/>
      <c r="F96" s="349"/>
      <c r="K96" s="266"/>
      <c r="L96" s="266"/>
      <c r="M96" s="266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09"/>
    </row>
    <row r="97" spans="1:42" ht="15.75">
      <c r="A97" s="268"/>
      <c r="B97" s="264"/>
      <c r="C97" s="402"/>
      <c r="D97" s="349"/>
      <c r="E97" s="349"/>
      <c r="F97" s="349"/>
      <c r="K97" s="266"/>
      <c r="L97" s="266"/>
      <c r="M97" s="266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</row>
    <row r="98" spans="1:42" ht="15.75">
      <c r="A98" s="282"/>
      <c r="B98" s="264"/>
      <c r="C98" s="395"/>
      <c r="D98" s="312"/>
      <c r="E98" s="312"/>
      <c r="F98" s="312"/>
      <c r="K98" s="266"/>
      <c r="L98" s="266"/>
      <c r="M98" s="266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</row>
    <row r="99" spans="1:42" ht="15.75">
      <c r="A99" s="268"/>
      <c r="B99" s="264"/>
      <c r="C99" s="269"/>
      <c r="D99" s="350"/>
      <c r="E99" s="350"/>
      <c r="F99" s="350"/>
      <c r="K99" s="266"/>
      <c r="L99" s="266"/>
      <c r="M99" s="266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</row>
    <row r="100" spans="1:42" ht="15.75">
      <c r="A100" s="268"/>
      <c r="B100" s="264"/>
      <c r="C100" s="269"/>
      <c r="D100" s="350"/>
      <c r="E100" s="350"/>
      <c r="F100" s="350"/>
      <c r="K100" s="266"/>
      <c r="L100" s="266"/>
      <c r="M100" s="266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09"/>
    </row>
    <row r="101" spans="1:42" ht="15.75">
      <c r="A101" s="282"/>
      <c r="B101" s="264"/>
      <c r="C101" s="395"/>
      <c r="D101" s="312"/>
      <c r="E101" s="312"/>
      <c r="F101" s="312"/>
      <c r="K101" s="266"/>
      <c r="L101" s="266"/>
      <c r="M101" s="266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/>
      <c r="AM101" s="409"/>
      <c r="AN101" s="409"/>
      <c r="AO101" s="409"/>
      <c r="AP101" s="409"/>
    </row>
    <row r="102" spans="1:42" ht="15.75">
      <c r="A102" s="282"/>
      <c r="B102" s="264"/>
      <c r="C102" s="395"/>
      <c r="D102" s="312"/>
      <c r="E102" s="312"/>
      <c r="F102" s="312"/>
      <c r="K102" s="266"/>
      <c r="L102" s="266"/>
      <c r="M102" s="266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409"/>
      <c r="AL102" s="409"/>
      <c r="AM102" s="409"/>
      <c r="AN102" s="409"/>
      <c r="AO102" s="409"/>
      <c r="AP102" s="409"/>
    </row>
    <row r="103" spans="1:42" ht="15.75">
      <c r="A103" s="268"/>
      <c r="B103" s="264"/>
      <c r="C103" s="269"/>
      <c r="D103" s="349"/>
      <c r="E103" s="349"/>
      <c r="F103" s="349"/>
      <c r="K103" s="266"/>
      <c r="L103" s="266"/>
      <c r="M103" s="266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/>
      <c r="AP103" s="409"/>
    </row>
    <row r="104" spans="1:42" ht="15.75">
      <c r="A104" s="282"/>
      <c r="B104" s="403"/>
      <c r="C104" s="268"/>
      <c r="D104" s="349"/>
      <c r="E104" s="349"/>
      <c r="F104" s="349"/>
      <c r="K104" s="266"/>
      <c r="L104" s="266"/>
      <c r="M104" s="266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09"/>
      <c r="AL104" s="409"/>
      <c r="AM104" s="409"/>
      <c r="AN104" s="409"/>
      <c r="AO104" s="409"/>
      <c r="AP104" s="409"/>
    </row>
    <row r="105" spans="1:42" ht="15.75">
      <c r="A105" s="282"/>
      <c r="B105" s="403"/>
      <c r="C105" s="268"/>
      <c r="D105" s="349"/>
      <c r="E105" s="349"/>
      <c r="F105" s="349"/>
      <c r="K105" s="266"/>
      <c r="L105" s="266"/>
      <c r="M105" s="266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</row>
    <row r="106" spans="1:42" ht="15.75">
      <c r="A106" s="268"/>
      <c r="B106" s="286"/>
      <c r="C106" s="282"/>
      <c r="D106" s="312"/>
      <c r="E106" s="312"/>
      <c r="F106" s="312"/>
      <c r="K106" s="266"/>
      <c r="L106" s="266"/>
      <c r="M106" s="266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</row>
    <row r="107" spans="1:42" ht="15.75">
      <c r="A107" s="282"/>
      <c r="B107" s="286"/>
      <c r="C107" s="282"/>
      <c r="D107" s="406"/>
      <c r="E107" s="406"/>
      <c r="F107" s="406"/>
      <c r="K107" s="266"/>
      <c r="L107" s="266"/>
      <c r="M107" s="266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</row>
    <row r="108" spans="1:42" ht="15.75">
      <c r="A108" s="282"/>
      <c r="B108" s="286"/>
      <c r="C108" s="400"/>
      <c r="D108" s="406"/>
      <c r="E108" s="406"/>
      <c r="F108" s="406"/>
      <c r="K108" s="266"/>
      <c r="L108" s="266"/>
      <c r="M108" s="266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409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</row>
    <row r="109" spans="1:42" ht="15.75">
      <c r="A109" s="268"/>
      <c r="B109" s="264"/>
      <c r="C109" s="400"/>
      <c r="D109" s="387"/>
      <c r="E109" s="387"/>
      <c r="F109" s="387"/>
      <c r="K109" s="266"/>
      <c r="L109" s="266"/>
      <c r="M109" s="266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  <c r="X109" s="409"/>
      <c r="Y109" s="409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</row>
    <row r="110" spans="1:42" ht="15.75">
      <c r="A110" s="268"/>
      <c r="B110" s="407"/>
      <c r="C110" s="267"/>
      <c r="D110" s="396"/>
      <c r="E110" s="396"/>
      <c r="F110" s="396"/>
      <c r="K110" s="266"/>
      <c r="L110" s="266"/>
      <c r="M110" s="266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409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</row>
    <row r="111" spans="1:42" ht="15.75">
      <c r="A111" s="268"/>
      <c r="B111" s="264"/>
      <c r="C111" s="400"/>
      <c r="D111" s="387"/>
      <c r="E111" s="387"/>
      <c r="F111" s="387"/>
      <c r="K111" s="266"/>
      <c r="L111" s="266"/>
      <c r="M111" s="266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</row>
    <row r="112" spans="1:42" ht="15.75">
      <c r="A112" s="268"/>
      <c r="B112" s="267"/>
      <c r="C112" s="400"/>
      <c r="D112" s="408"/>
      <c r="E112" s="408"/>
      <c r="F112" s="408"/>
      <c r="K112" s="266"/>
      <c r="L112" s="266"/>
      <c r="M112" s="266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</row>
    <row r="113" spans="1:42" ht="15.75">
      <c r="A113" s="409"/>
      <c r="B113" s="410"/>
      <c r="C113" s="409"/>
      <c r="D113" s="388"/>
      <c r="E113" s="388"/>
      <c r="F113" s="388"/>
      <c r="K113" s="266"/>
      <c r="L113" s="266"/>
      <c r="M113" s="266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</row>
    <row r="114" spans="1:42" ht="15.75">
      <c r="A114" s="266"/>
      <c r="B114" s="266"/>
      <c r="C114" s="266"/>
      <c r="D114" s="292"/>
      <c r="E114" s="292"/>
      <c r="F114" s="292"/>
      <c r="K114" s="266"/>
      <c r="L114" s="266"/>
      <c r="M114" s="266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09"/>
      <c r="AC114" s="409"/>
      <c r="AD114" s="409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409"/>
    </row>
    <row r="115" spans="1:42" ht="15.75">
      <c r="A115" s="266"/>
      <c r="B115" s="266"/>
      <c r="C115" s="266"/>
      <c r="D115" s="292"/>
      <c r="E115" s="292"/>
      <c r="F115" s="292"/>
      <c r="K115" s="266"/>
      <c r="L115" s="266"/>
      <c r="M115" s="266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</row>
    <row r="116" spans="1:42" ht="15.75">
      <c r="A116" s="266"/>
      <c r="B116" s="266"/>
      <c r="C116" s="266"/>
      <c r="D116" s="292"/>
      <c r="E116" s="292"/>
      <c r="F116" s="292"/>
      <c r="K116" s="266"/>
      <c r="L116" s="266"/>
      <c r="M116" s="266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</row>
    <row r="117" spans="1:42" ht="15.75">
      <c r="A117" s="266"/>
      <c r="B117" s="266"/>
      <c r="C117" s="266"/>
      <c r="D117" s="292"/>
      <c r="E117" s="292"/>
      <c r="F117" s="292"/>
      <c r="K117" s="266"/>
      <c r="L117" s="266"/>
      <c r="M117" s="266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</row>
    <row r="118" spans="1:42" ht="15.75">
      <c r="A118" s="266"/>
      <c r="B118" s="266"/>
      <c r="C118" s="266"/>
      <c r="D118" s="292"/>
      <c r="E118" s="292"/>
      <c r="F118" s="292"/>
      <c r="K118" s="266"/>
      <c r="L118" s="266"/>
      <c r="M118" s="266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</row>
    <row r="119" spans="1:42" ht="15.75">
      <c r="A119" s="266"/>
      <c r="B119" s="266"/>
      <c r="C119" s="266"/>
      <c r="D119" s="292"/>
      <c r="E119" s="292"/>
      <c r="F119" s="292"/>
      <c r="K119" s="266"/>
      <c r="L119" s="266"/>
      <c r="M119" s="266"/>
      <c r="N119" s="409"/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  <c r="Y119" s="409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</row>
    <row r="120" spans="1:42" ht="15.75">
      <c r="A120" s="266"/>
      <c r="B120" s="266"/>
      <c r="C120" s="266"/>
      <c r="D120" s="292"/>
      <c r="E120" s="292"/>
      <c r="F120" s="292"/>
      <c r="K120" s="266"/>
      <c r="L120" s="266"/>
      <c r="M120" s="266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</row>
    <row r="121" spans="1:42" ht="15.75">
      <c r="A121" s="266"/>
      <c r="B121" s="266"/>
      <c r="C121" s="266"/>
      <c r="D121" s="292"/>
      <c r="E121" s="292"/>
      <c r="F121" s="292"/>
      <c r="K121" s="266"/>
      <c r="L121" s="266"/>
      <c r="M121" s="266"/>
      <c r="N121" s="409"/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</row>
    <row r="122" spans="1:42" ht="15.75">
      <c r="A122" s="266"/>
      <c r="B122" s="266"/>
      <c r="C122" s="266"/>
      <c r="D122" s="292"/>
      <c r="E122" s="292"/>
      <c r="F122" s="292"/>
      <c r="K122" s="266"/>
      <c r="L122" s="266"/>
      <c r="M122" s="266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</row>
    <row r="123" spans="1:42" ht="15.75">
      <c r="A123" s="266"/>
      <c r="B123" s="266"/>
      <c r="C123" s="266"/>
      <c r="D123" s="292"/>
      <c r="E123" s="292"/>
      <c r="F123" s="292"/>
      <c r="K123" s="266"/>
      <c r="L123" s="266"/>
      <c r="M123" s="266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  <c r="Y123" s="409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</row>
    <row r="124" spans="1:42" ht="15.75">
      <c r="A124" s="266"/>
      <c r="B124" s="266"/>
      <c r="C124" s="266"/>
      <c r="D124" s="292"/>
      <c r="E124" s="292"/>
      <c r="F124" s="292"/>
      <c r="K124" s="266"/>
      <c r="L124" s="266"/>
      <c r="M124" s="266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</row>
    <row r="125" spans="1:42" ht="15.75">
      <c r="A125" s="266"/>
      <c r="B125" s="266"/>
      <c r="C125" s="266"/>
      <c r="D125" s="292"/>
      <c r="E125" s="292"/>
      <c r="F125" s="292"/>
      <c r="K125" s="266"/>
      <c r="L125" s="266"/>
      <c r="M125" s="266"/>
      <c r="N125" s="409"/>
      <c r="O125" s="409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</row>
    <row r="126" spans="1:42" ht="15.75">
      <c r="A126" s="266"/>
      <c r="B126" s="266"/>
      <c r="C126" s="266"/>
      <c r="D126" s="292"/>
      <c r="E126" s="292"/>
      <c r="F126" s="292"/>
      <c r="K126" s="266"/>
      <c r="L126" s="266"/>
      <c r="M126" s="266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</row>
    <row r="127" spans="1:42" ht="15.75">
      <c r="A127" s="266"/>
      <c r="B127" s="266"/>
      <c r="C127" s="266"/>
      <c r="D127" s="292"/>
      <c r="E127" s="292"/>
      <c r="F127" s="292"/>
      <c r="K127" s="266"/>
      <c r="L127" s="266"/>
      <c r="M127" s="266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9"/>
      <c r="Y127" s="409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</row>
    <row r="128" spans="1:42" ht="15.75">
      <c r="A128" s="266"/>
      <c r="B128" s="266"/>
      <c r="C128" s="266"/>
      <c r="D128" s="292"/>
      <c r="E128" s="292"/>
      <c r="F128" s="292"/>
      <c r="K128" s="266"/>
      <c r="L128" s="266"/>
      <c r="M128" s="266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</row>
    <row r="129" spans="1:42" ht="15.75">
      <c r="A129" s="266"/>
      <c r="B129" s="266"/>
      <c r="C129" s="266"/>
      <c r="D129" s="292"/>
      <c r="E129" s="292"/>
      <c r="F129" s="292"/>
      <c r="K129" s="266"/>
      <c r="L129" s="266"/>
      <c r="M129" s="266"/>
      <c r="N129" s="409"/>
      <c r="O129" s="409"/>
      <c r="P129" s="409"/>
      <c r="Q129" s="409"/>
      <c r="R129" s="409"/>
      <c r="S129" s="409"/>
      <c r="T129" s="409"/>
      <c r="U129" s="409"/>
      <c r="V129" s="409"/>
      <c r="W129" s="409"/>
      <c r="X129" s="409"/>
      <c r="Y129" s="409"/>
      <c r="Z129" s="409"/>
      <c r="AA129" s="409"/>
      <c r="AB129" s="409"/>
      <c r="AC129" s="409"/>
      <c r="AD129" s="409"/>
      <c r="AE129" s="409"/>
      <c r="AF129" s="409"/>
      <c r="AG129" s="409"/>
      <c r="AH129" s="409"/>
      <c r="AI129" s="409"/>
      <c r="AJ129" s="409"/>
      <c r="AK129" s="409"/>
      <c r="AL129" s="409"/>
      <c r="AM129" s="409"/>
      <c r="AN129" s="409"/>
      <c r="AO129" s="409"/>
      <c r="AP129" s="409"/>
    </row>
    <row r="130" spans="1:42" ht="15.75">
      <c r="A130" s="266"/>
      <c r="B130" s="266"/>
      <c r="C130" s="266"/>
      <c r="D130" s="292"/>
      <c r="E130" s="292"/>
      <c r="F130" s="292"/>
      <c r="K130" s="266"/>
      <c r="L130" s="266"/>
      <c r="M130" s="266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409"/>
      <c r="AJ130" s="409"/>
      <c r="AK130" s="409"/>
      <c r="AL130" s="409"/>
      <c r="AM130" s="409"/>
      <c r="AN130" s="409"/>
      <c r="AO130" s="409"/>
      <c r="AP130" s="409"/>
    </row>
    <row r="131" spans="1:42" ht="15.75">
      <c r="A131" s="266"/>
      <c r="B131" s="266"/>
      <c r="C131" s="266"/>
      <c r="D131" s="292"/>
      <c r="E131" s="292"/>
      <c r="F131" s="292"/>
      <c r="K131" s="266"/>
      <c r="L131" s="266"/>
      <c r="M131" s="266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</row>
    <row r="132" spans="1:42" ht="15.75">
      <c r="A132" s="266"/>
      <c r="B132" s="266"/>
      <c r="C132" s="266"/>
      <c r="D132" s="292"/>
      <c r="E132" s="292"/>
      <c r="F132" s="292"/>
      <c r="K132" s="266"/>
      <c r="L132" s="266"/>
      <c r="M132" s="266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</row>
    <row r="133" spans="1:42" ht="15.75">
      <c r="A133" s="266"/>
      <c r="B133" s="266"/>
      <c r="C133" s="266"/>
      <c r="D133" s="292"/>
      <c r="E133" s="292"/>
      <c r="F133" s="292"/>
      <c r="K133" s="266"/>
      <c r="L133" s="266"/>
      <c r="M133" s="266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</row>
    <row r="134" spans="1:42" ht="15.75">
      <c r="A134" s="266"/>
      <c r="B134" s="266"/>
      <c r="C134" s="266"/>
      <c r="D134" s="292"/>
      <c r="E134" s="292"/>
      <c r="F134" s="292"/>
      <c r="K134" s="266"/>
      <c r="L134" s="266"/>
      <c r="M134" s="266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09"/>
      <c r="Y134" s="409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</row>
    <row r="135" spans="1:42" ht="15.75">
      <c r="A135" s="266"/>
      <c r="B135" s="266"/>
      <c r="C135" s="266"/>
      <c r="D135" s="292"/>
      <c r="E135" s="292"/>
      <c r="F135" s="292"/>
      <c r="K135" s="266"/>
      <c r="L135" s="266"/>
      <c r="M135" s="266"/>
      <c r="N135" s="409"/>
      <c r="O135" s="409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</row>
    <row r="136" spans="1:42" ht="15.75">
      <c r="A136" s="266"/>
      <c r="B136" s="266"/>
      <c r="C136" s="266"/>
      <c r="D136" s="292"/>
      <c r="E136" s="292"/>
      <c r="F136" s="292"/>
      <c r="K136" s="266"/>
      <c r="L136" s="266"/>
      <c r="M136" s="266"/>
      <c r="N136" s="409"/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</row>
    <row r="137" spans="1:42" ht="15.75">
      <c r="A137" s="266"/>
      <c r="B137" s="266"/>
      <c r="C137" s="266"/>
      <c r="D137" s="292"/>
      <c r="E137" s="292"/>
      <c r="F137" s="292"/>
      <c r="K137" s="266"/>
      <c r="L137" s="266"/>
      <c r="M137" s="266"/>
      <c r="N137" s="409"/>
      <c r="O137" s="409"/>
      <c r="P137" s="409"/>
      <c r="Q137" s="409"/>
      <c r="R137" s="409"/>
      <c r="S137" s="409"/>
      <c r="T137" s="409"/>
      <c r="U137" s="409"/>
      <c r="V137" s="409"/>
      <c r="W137" s="409"/>
      <c r="X137" s="409"/>
      <c r="Y137" s="409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</row>
    <row r="138" spans="1:42" ht="15.75">
      <c r="A138" s="266"/>
      <c r="B138" s="266"/>
      <c r="C138" s="266"/>
      <c r="D138" s="292"/>
      <c r="E138" s="292"/>
      <c r="F138" s="292"/>
      <c r="K138" s="266"/>
      <c r="L138" s="266"/>
      <c r="M138" s="266"/>
      <c r="N138" s="409"/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</row>
    <row r="139" spans="1:42" ht="15.75">
      <c r="A139" s="266"/>
      <c r="B139" s="266"/>
      <c r="C139" s="266"/>
      <c r="D139" s="292"/>
      <c r="E139" s="292"/>
      <c r="F139" s="292"/>
      <c r="K139" s="266"/>
      <c r="L139" s="266"/>
      <c r="M139" s="266"/>
      <c r="N139" s="409"/>
      <c r="O139" s="409"/>
      <c r="P139" s="409"/>
      <c r="Q139" s="409"/>
      <c r="R139" s="409"/>
      <c r="S139" s="409"/>
      <c r="T139" s="409"/>
      <c r="U139" s="409"/>
      <c r="V139" s="409"/>
      <c r="W139" s="409"/>
      <c r="X139" s="409"/>
      <c r="Y139" s="409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</row>
    <row r="140" spans="1:42" ht="15.75">
      <c r="A140" s="266"/>
      <c r="B140" s="266"/>
      <c r="C140" s="266"/>
      <c r="D140" s="292"/>
      <c r="E140" s="292"/>
      <c r="F140" s="292"/>
      <c r="K140" s="266"/>
      <c r="L140" s="266"/>
      <c r="M140" s="266"/>
      <c r="N140" s="409"/>
      <c r="O140" s="409"/>
      <c r="P140" s="409"/>
      <c r="Q140" s="409"/>
      <c r="R140" s="409"/>
      <c r="S140" s="409"/>
      <c r="T140" s="409"/>
      <c r="U140" s="409"/>
      <c r="V140" s="409"/>
      <c r="W140" s="409"/>
      <c r="X140" s="409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</row>
    <row r="141" spans="1:42" ht="15.75">
      <c r="A141" s="266"/>
      <c r="B141" s="266"/>
      <c r="C141" s="266"/>
      <c r="D141" s="292"/>
      <c r="E141" s="292"/>
      <c r="F141" s="292"/>
      <c r="K141" s="266"/>
      <c r="L141" s="266"/>
      <c r="M141" s="266"/>
      <c r="N141" s="409"/>
      <c r="O141" s="409"/>
      <c r="P141" s="409"/>
      <c r="Q141" s="409"/>
      <c r="R141" s="409"/>
      <c r="S141" s="409"/>
      <c r="T141" s="409"/>
      <c r="U141" s="409"/>
      <c r="V141" s="409"/>
      <c r="W141" s="409"/>
      <c r="X141" s="409"/>
      <c r="Y141" s="409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</row>
    <row r="142" spans="1:42" ht="15.75">
      <c r="A142" s="266"/>
      <c r="B142" s="266"/>
      <c r="C142" s="266"/>
      <c r="D142" s="292"/>
      <c r="E142" s="292"/>
      <c r="F142" s="292"/>
      <c r="K142" s="266"/>
      <c r="L142" s="266"/>
      <c r="M142" s="266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409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</row>
    <row r="143" spans="1:42" ht="15.75">
      <c r="A143" s="266"/>
      <c r="B143" s="266"/>
      <c r="C143" s="266"/>
      <c r="D143" s="292"/>
      <c r="E143" s="292"/>
      <c r="F143" s="292"/>
      <c r="K143" s="266"/>
      <c r="L143" s="266"/>
      <c r="M143" s="266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</row>
    <row r="144" spans="1:42" ht="15.75">
      <c r="A144" s="266"/>
      <c r="B144" s="266"/>
      <c r="C144" s="266"/>
      <c r="D144" s="292"/>
      <c r="E144" s="292"/>
      <c r="F144" s="292"/>
      <c r="K144" s="266"/>
      <c r="L144" s="266"/>
      <c r="M144" s="266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09"/>
      <c r="AJ144" s="409"/>
      <c r="AK144" s="409"/>
      <c r="AL144" s="409"/>
      <c r="AM144" s="409"/>
      <c r="AN144" s="409"/>
      <c r="AO144" s="409"/>
      <c r="AP144" s="409"/>
    </row>
    <row r="145" spans="1:42" ht="15.75">
      <c r="A145" s="266"/>
      <c r="B145" s="266"/>
      <c r="C145" s="266"/>
      <c r="D145" s="292"/>
      <c r="E145" s="292"/>
      <c r="F145" s="292"/>
      <c r="K145" s="266"/>
      <c r="L145" s="266"/>
      <c r="M145" s="266"/>
      <c r="N145" s="409"/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09"/>
      <c r="AJ145" s="409"/>
      <c r="AK145" s="409"/>
      <c r="AL145" s="409"/>
      <c r="AM145" s="409"/>
      <c r="AN145" s="409"/>
      <c r="AO145" s="409"/>
      <c r="AP145" s="409"/>
    </row>
    <row r="146" spans="1:42" ht="15.75">
      <c r="A146" s="266"/>
      <c r="B146" s="266"/>
      <c r="C146" s="266"/>
      <c r="D146" s="292"/>
      <c r="E146" s="292"/>
      <c r="F146" s="292"/>
      <c r="K146" s="266"/>
      <c r="L146" s="266"/>
      <c r="M146" s="266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  <c r="X146" s="409"/>
      <c r="Y146" s="409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</row>
    <row r="147" spans="1:42" ht="15.75">
      <c r="A147" s="266"/>
      <c r="B147" s="266"/>
      <c r="C147" s="266"/>
      <c r="D147" s="292"/>
      <c r="E147" s="292"/>
      <c r="F147" s="292"/>
      <c r="K147" s="266"/>
      <c r="L147" s="266"/>
      <c r="M147" s="266"/>
      <c r="N147" s="409"/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</row>
    <row r="148" spans="1:42" ht="15.75">
      <c r="A148" s="266"/>
      <c r="B148" s="266"/>
      <c r="C148" s="266"/>
      <c r="D148" s="292"/>
      <c r="E148" s="292"/>
      <c r="F148" s="292"/>
      <c r="K148" s="266"/>
      <c r="L148" s="266"/>
      <c r="M148" s="266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</row>
    <row r="149" spans="1:42" ht="15.75">
      <c r="A149" s="266"/>
      <c r="B149" s="266"/>
      <c r="C149" s="266"/>
      <c r="D149" s="292"/>
      <c r="E149" s="292"/>
      <c r="F149" s="292"/>
      <c r="K149" s="266"/>
      <c r="L149" s="266"/>
      <c r="M149" s="266"/>
      <c r="N149" s="409"/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</row>
    <row r="150" spans="1:42" ht="15.75">
      <c r="A150" s="266"/>
      <c r="B150" s="266"/>
      <c r="C150" s="266"/>
      <c r="D150" s="292"/>
      <c r="E150" s="292"/>
      <c r="F150" s="292"/>
      <c r="K150" s="266"/>
      <c r="L150" s="266"/>
      <c r="M150" s="266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409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</row>
    <row r="151" spans="1:42" ht="15.75">
      <c r="A151" s="266"/>
      <c r="B151" s="266"/>
      <c r="C151" s="266"/>
      <c r="D151" s="292"/>
      <c r="E151" s="292"/>
      <c r="F151" s="292"/>
      <c r="K151" s="266"/>
      <c r="L151" s="266"/>
      <c r="M151" s="266"/>
      <c r="N151" s="409"/>
      <c r="O151" s="409"/>
      <c r="P151" s="409"/>
      <c r="Q151" s="409"/>
      <c r="R151" s="409"/>
      <c r="S151" s="409"/>
      <c r="T151" s="409"/>
      <c r="U151" s="409"/>
      <c r="V151" s="409"/>
      <c r="W151" s="409"/>
      <c r="X151" s="409"/>
      <c r="Y151" s="409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</row>
    <row r="152" spans="1:42" ht="19.5" customHeight="1">
      <c r="A152" s="266"/>
      <c r="B152" s="266"/>
      <c r="C152" s="266"/>
      <c r="D152" s="292"/>
      <c r="E152" s="292"/>
      <c r="F152" s="292"/>
      <c r="K152" s="409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409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</row>
    <row r="153" spans="1:42" ht="19.5" customHeight="1">
      <c r="A153" s="266"/>
      <c r="B153" s="266"/>
      <c r="C153" s="266"/>
      <c r="D153" s="292"/>
      <c r="E153" s="292"/>
      <c r="F153" s="292"/>
      <c r="K153" s="409"/>
      <c r="L153" s="409"/>
      <c r="M153" s="409"/>
      <c r="N153" s="409"/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</row>
    <row r="154" spans="1:42" ht="19.5" customHeight="1">
      <c r="A154" s="266"/>
      <c r="B154" s="266"/>
      <c r="C154" s="266"/>
      <c r="D154" s="292"/>
      <c r="E154" s="292"/>
      <c r="F154" s="292"/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</row>
    <row r="155" spans="1:42" ht="19.5" customHeight="1">
      <c r="A155" s="266"/>
      <c r="B155" s="266"/>
      <c r="C155" s="266"/>
      <c r="D155" s="292"/>
      <c r="E155" s="292"/>
      <c r="F155" s="292"/>
      <c r="K155" s="409"/>
      <c r="L155" s="409"/>
      <c r="M155" s="409"/>
      <c r="N155" s="409"/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</row>
    <row r="156" spans="1:42" ht="19.5" customHeight="1">
      <c r="A156" s="266"/>
      <c r="B156" s="266"/>
      <c r="C156" s="266"/>
      <c r="D156" s="292"/>
      <c r="E156" s="292"/>
      <c r="F156" s="292"/>
      <c r="K156" s="409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</row>
    <row r="157" spans="1:42" ht="19.5" customHeight="1">
      <c r="A157" s="266"/>
      <c r="B157" s="266"/>
      <c r="C157" s="266"/>
      <c r="D157" s="292"/>
      <c r="E157" s="292"/>
      <c r="F157" s="292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</row>
    <row r="158" spans="1:42" ht="19.5" customHeight="1">
      <c r="A158" s="266"/>
      <c r="B158" s="266"/>
      <c r="C158" s="266"/>
      <c r="D158" s="292"/>
      <c r="E158" s="292"/>
      <c r="F158" s="292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</row>
    <row r="159" spans="1:42" ht="19.5" customHeight="1">
      <c r="A159" s="266"/>
      <c r="B159" s="266"/>
      <c r="C159" s="266"/>
      <c r="D159" s="292"/>
      <c r="E159" s="292"/>
      <c r="F159" s="292"/>
      <c r="K159" s="409"/>
      <c r="L159" s="409"/>
      <c r="M159" s="40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  <c r="AA159" s="409"/>
      <c r="AB159" s="409"/>
      <c r="AC159" s="409"/>
      <c r="AD159" s="409"/>
      <c r="AE159" s="409"/>
      <c r="AF159" s="409"/>
      <c r="AG159" s="409"/>
      <c r="AH159" s="409"/>
      <c r="AI159" s="409"/>
      <c r="AJ159" s="409"/>
      <c r="AK159" s="409"/>
      <c r="AL159" s="409"/>
      <c r="AM159" s="409"/>
      <c r="AN159" s="409"/>
      <c r="AO159" s="409"/>
      <c r="AP159" s="409"/>
    </row>
    <row r="160" spans="1:42" ht="19.5" customHeight="1">
      <c r="A160" s="266"/>
      <c r="B160" s="266"/>
      <c r="C160" s="266"/>
      <c r="D160" s="292"/>
      <c r="E160" s="292"/>
      <c r="F160" s="292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  <c r="AA160" s="409"/>
      <c r="AB160" s="409"/>
      <c r="AC160" s="409"/>
      <c r="AD160" s="409"/>
      <c r="AE160" s="409"/>
      <c r="AF160" s="409"/>
      <c r="AG160" s="409"/>
      <c r="AH160" s="409"/>
      <c r="AI160" s="409"/>
      <c r="AJ160" s="409"/>
      <c r="AK160" s="409"/>
      <c r="AL160" s="409"/>
      <c r="AM160" s="409"/>
      <c r="AN160" s="409"/>
      <c r="AO160" s="409"/>
      <c r="AP160" s="409"/>
    </row>
    <row r="161" spans="1:42" ht="19.5" customHeight="1">
      <c r="A161" s="266"/>
      <c r="B161" s="266"/>
      <c r="C161" s="266"/>
      <c r="D161" s="292"/>
      <c r="E161" s="292"/>
      <c r="F161" s="292"/>
      <c r="K161" s="409"/>
      <c r="L161" s="409"/>
      <c r="M161" s="409"/>
      <c r="N161" s="409"/>
      <c r="O161" s="409"/>
      <c r="P161" s="409"/>
      <c r="Q161" s="409"/>
      <c r="R161" s="409"/>
      <c r="S161" s="409"/>
      <c r="T161" s="409"/>
      <c r="U161" s="409"/>
      <c r="V161" s="409"/>
      <c r="W161" s="409"/>
      <c r="X161" s="409"/>
      <c r="Y161" s="409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</row>
    <row r="162" spans="1:42" ht="19.5" customHeight="1">
      <c r="A162" s="266"/>
      <c r="B162" s="266"/>
      <c r="C162" s="266"/>
      <c r="D162" s="292"/>
      <c r="E162" s="292"/>
      <c r="F162" s="292"/>
      <c r="K162" s="409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409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</row>
    <row r="163" spans="1:42" ht="19.5" customHeight="1">
      <c r="A163" s="266"/>
      <c r="B163" s="266"/>
      <c r="C163" s="266"/>
      <c r="D163" s="292"/>
      <c r="E163" s="292"/>
      <c r="F163" s="292"/>
      <c r="K163" s="409"/>
      <c r="L163" s="409"/>
      <c r="M163" s="409"/>
      <c r="N163" s="409"/>
      <c r="O163" s="409"/>
      <c r="P163" s="409"/>
      <c r="Q163" s="409"/>
      <c r="R163" s="409"/>
      <c r="S163" s="409"/>
      <c r="T163" s="409"/>
      <c r="U163" s="409"/>
      <c r="V163" s="409"/>
      <c r="W163" s="409"/>
      <c r="X163" s="409"/>
      <c r="Y163" s="409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</row>
    <row r="164" spans="1:42" ht="19.5" customHeight="1">
      <c r="A164" s="266"/>
      <c r="B164" s="266"/>
      <c r="C164" s="266"/>
      <c r="D164" s="292"/>
      <c r="E164" s="292"/>
      <c r="F164" s="292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409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</row>
    <row r="165" spans="1:42" ht="19.5" customHeight="1">
      <c r="A165" s="266"/>
      <c r="B165" s="266"/>
      <c r="C165" s="266"/>
      <c r="D165" s="292"/>
      <c r="E165" s="292"/>
      <c r="F165" s="292"/>
      <c r="K165" s="409"/>
      <c r="L165" s="409"/>
      <c r="M165" s="409"/>
      <c r="N165" s="409"/>
      <c r="O165" s="409"/>
      <c r="P165" s="409"/>
      <c r="Q165" s="409"/>
      <c r="R165" s="409"/>
      <c r="S165" s="409"/>
      <c r="T165" s="409"/>
      <c r="U165" s="409"/>
      <c r="V165" s="409"/>
      <c r="W165" s="409"/>
      <c r="X165" s="409"/>
      <c r="Y165" s="409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</row>
    <row r="166" spans="1:42" ht="19.5" customHeight="1">
      <c r="A166" s="266"/>
      <c r="B166" s="266"/>
      <c r="C166" s="266"/>
      <c r="D166" s="292"/>
      <c r="E166" s="292"/>
      <c r="F166" s="292"/>
      <c r="K166" s="409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409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</row>
    <row r="167" spans="1:42" ht="19.5" customHeight="1">
      <c r="A167" s="266"/>
      <c r="B167" s="266"/>
      <c r="C167" s="266"/>
      <c r="D167" s="292"/>
      <c r="E167" s="292"/>
      <c r="F167" s="292"/>
      <c r="K167" s="409"/>
      <c r="L167" s="409"/>
      <c r="M167" s="409"/>
      <c r="N167" s="409"/>
      <c r="O167" s="409"/>
      <c r="P167" s="409"/>
      <c r="Q167" s="409"/>
      <c r="R167" s="409"/>
      <c r="S167" s="409"/>
      <c r="T167" s="409"/>
      <c r="U167" s="409"/>
      <c r="V167" s="409"/>
      <c r="W167" s="409"/>
      <c r="X167" s="409"/>
      <c r="Y167" s="409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</row>
    <row r="168" spans="1:42" ht="19.5" customHeight="1">
      <c r="A168" s="266"/>
      <c r="B168" s="266"/>
      <c r="C168" s="266"/>
      <c r="D168" s="292"/>
      <c r="E168" s="292"/>
      <c r="F168" s="292"/>
      <c r="K168" s="409"/>
      <c r="L168" s="409"/>
      <c r="M168" s="409"/>
      <c r="N168" s="409"/>
      <c r="O168" s="409"/>
      <c r="P168" s="409"/>
      <c r="Q168" s="409"/>
      <c r="R168" s="409"/>
      <c r="S168" s="409"/>
      <c r="T168" s="409"/>
      <c r="U168" s="409"/>
      <c r="V168" s="409"/>
      <c r="W168" s="409"/>
      <c r="X168" s="409"/>
      <c r="Y168" s="409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</row>
    <row r="169" spans="1:42" ht="19.5" customHeight="1">
      <c r="A169" s="266"/>
      <c r="B169" s="266"/>
      <c r="C169" s="266"/>
      <c r="D169" s="292"/>
      <c r="E169" s="292"/>
      <c r="F169" s="292"/>
      <c r="K169" s="409"/>
      <c r="L169" s="409"/>
      <c r="M169" s="409"/>
      <c r="N169" s="409"/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  <c r="AA169" s="409"/>
      <c r="AB169" s="409"/>
      <c r="AC169" s="409"/>
      <c r="AD169" s="409"/>
      <c r="AE169" s="409"/>
      <c r="AF169" s="409"/>
      <c r="AG169" s="409"/>
      <c r="AH169" s="409"/>
      <c r="AI169" s="409"/>
      <c r="AJ169" s="409"/>
      <c r="AK169" s="409"/>
      <c r="AL169" s="409"/>
      <c r="AM169" s="409"/>
      <c r="AN169" s="409"/>
      <c r="AO169" s="409"/>
      <c r="AP169" s="409"/>
    </row>
    <row r="170" spans="1:6" ht="19.5" customHeight="1">
      <c r="A170" s="266"/>
      <c r="B170" s="266"/>
      <c r="C170" s="266"/>
      <c r="D170" s="292"/>
      <c r="E170" s="292"/>
      <c r="F170" s="292"/>
    </row>
    <row r="171" spans="1:6" ht="19.5" customHeight="1">
      <c r="A171" s="266"/>
      <c r="B171" s="266"/>
      <c r="C171" s="266"/>
      <c r="D171" s="292"/>
      <c r="E171" s="292"/>
      <c r="F171" s="292"/>
    </row>
    <row r="172" spans="1:6" ht="19.5" customHeight="1">
      <c r="A172" s="266"/>
      <c r="B172" s="266"/>
      <c r="C172" s="266"/>
      <c r="D172" s="292"/>
      <c r="E172" s="292"/>
      <c r="F172" s="292"/>
    </row>
    <row r="173" spans="1:6" ht="19.5" customHeight="1">
      <c r="A173" s="266"/>
      <c r="B173" s="266"/>
      <c r="C173" s="266"/>
      <c r="D173" s="292"/>
      <c r="E173" s="292"/>
      <c r="F173" s="292"/>
    </row>
    <row r="174" spans="1:6" ht="19.5" customHeight="1">
      <c r="A174" s="409"/>
      <c r="B174" s="410"/>
      <c r="C174" s="409"/>
      <c r="D174" s="388"/>
      <c r="E174" s="388"/>
      <c r="F174" s="388"/>
    </row>
    <row r="175" spans="1:6" ht="19.5" customHeight="1">
      <c r="A175" s="409"/>
      <c r="B175" s="410"/>
      <c r="C175" s="409"/>
      <c r="D175" s="388"/>
      <c r="E175" s="388"/>
      <c r="F175" s="388"/>
    </row>
    <row r="176" spans="1:6" ht="19.5" customHeight="1">
      <c r="A176" s="409"/>
      <c r="B176" s="410"/>
      <c r="C176" s="409"/>
      <c r="D176" s="388"/>
      <c r="E176" s="388"/>
      <c r="F176" s="388"/>
    </row>
    <row r="177" spans="1:6" ht="19.5" customHeight="1">
      <c r="A177" s="409"/>
      <c r="B177" s="410"/>
      <c r="C177" s="409"/>
      <c r="D177" s="388"/>
      <c r="E177" s="388"/>
      <c r="F177" s="388"/>
    </row>
    <row r="178" spans="1:6" ht="19.5" customHeight="1">
      <c r="A178" s="409"/>
      <c r="B178" s="410"/>
      <c r="C178" s="409"/>
      <c r="D178" s="388"/>
      <c r="E178" s="388"/>
      <c r="F178" s="388"/>
    </row>
    <row r="179" spans="1:6" ht="19.5" customHeight="1">
      <c r="A179" s="409"/>
      <c r="B179" s="410"/>
      <c r="C179" s="409"/>
      <c r="D179" s="388"/>
      <c r="E179" s="388"/>
      <c r="F179" s="388"/>
    </row>
    <row r="180" spans="1:6" ht="19.5" customHeight="1">
      <c r="A180" s="409"/>
      <c r="B180" s="410"/>
      <c r="C180" s="409"/>
      <c r="D180" s="388"/>
      <c r="E180" s="388"/>
      <c r="F180" s="388"/>
    </row>
    <row r="181" spans="1:6" ht="19.5" customHeight="1">
      <c r="A181" s="409"/>
      <c r="B181" s="410"/>
      <c r="C181" s="409"/>
      <c r="D181" s="388"/>
      <c r="E181" s="388"/>
      <c r="F181" s="388"/>
    </row>
    <row r="182" spans="1:6" ht="19.5" customHeight="1">
      <c r="A182" s="409"/>
      <c r="B182" s="410"/>
      <c r="C182" s="409"/>
      <c r="D182" s="388"/>
      <c r="E182" s="388"/>
      <c r="F182" s="388"/>
    </row>
    <row r="183" spans="1:6" ht="19.5" customHeight="1">
      <c r="A183" s="409"/>
      <c r="B183" s="410"/>
      <c r="C183" s="409"/>
      <c r="D183" s="388"/>
      <c r="E183" s="388"/>
      <c r="F183" s="388"/>
    </row>
    <row r="184" spans="1:6" ht="19.5" customHeight="1">
      <c r="A184" s="409"/>
      <c r="B184" s="410"/>
      <c r="C184" s="409"/>
      <c r="D184" s="388"/>
      <c r="E184" s="388"/>
      <c r="F184" s="388"/>
    </row>
    <row r="185" spans="1:6" ht="19.5" customHeight="1">
      <c r="A185" s="409"/>
      <c r="B185" s="410"/>
      <c r="C185" s="409"/>
      <c r="D185" s="388"/>
      <c r="E185" s="388"/>
      <c r="F185" s="388"/>
    </row>
    <row r="186" spans="1:6" ht="19.5" customHeight="1">
      <c r="A186" s="409"/>
      <c r="B186" s="410"/>
      <c r="C186" s="409"/>
      <c r="D186" s="388"/>
      <c r="E186" s="388"/>
      <c r="F186" s="388"/>
    </row>
    <row r="187" spans="1:6" ht="19.5" customHeight="1">
      <c r="A187" s="409"/>
      <c r="B187" s="410"/>
      <c r="C187" s="409"/>
      <c r="D187" s="388"/>
      <c r="E187" s="388"/>
      <c r="F187" s="388"/>
    </row>
    <row r="188" spans="3:6" ht="19.5" customHeight="1">
      <c r="C188" s="409"/>
      <c r="D188" s="388"/>
      <c r="E188" s="388"/>
      <c r="F188" s="388"/>
    </row>
    <row r="189" ht="19.5" customHeight="1">
      <c r="C189" s="409"/>
    </row>
    <row r="190" ht="19.5" customHeight="1">
      <c r="C190" s="409"/>
    </row>
    <row r="191" ht="19.5" customHeight="1">
      <c r="C191" s="409"/>
    </row>
    <row r="192" ht="19.5" customHeight="1">
      <c r="C192" s="409"/>
    </row>
    <row r="193" ht="19.5" customHeight="1">
      <c r="C193" s="409"/>
    </row>
    <row r="194" ht="19.5" customHeight="1">
      <c r="C194" s="409"/>
    </row>
    <row r="195" ht="19.5" customHeight="1">
      <c r="C195" s="409"/>
    </row>
    <row r="196" ht="19.5" customHeight="1">
      <c r="C196" s="409"/>
    </row>
    <row r="197" ht="19.5" customHeight="1">
      <c r="C197" s="409"/>
    </row>
    <row r="198" ht="19.5" customHeight="1">
      <c r="C198" s="409"/>
    </row>
    <row r="199" ht="19.5" customHeight="1">
      <c r="C199" s="409"/>
    </row>
    <row r="200" ht="19.5" customHeight="1">
      <c r="C200" s="409"/>
    </row>
    <row r="201" ht="19.5" customHeight="1">
      <c r="C201" s="409"/>
    </row>
    <row r="202" ht="19.5" customHeight="1">
      <c r="C202" s="409"/>
    </row>
    <row r="203" ht="19.5" customHeight="1">
      <c r="C203" s="409"/>
    </row>
    <row r="204" ht="19.5" customHeight="1">
      <c r="C204" s="409"/>
    </row>
    <row r="205" ht="19.5" customHeight="1">
      <c r="C205" s="409"/>
    </row>
    <row r="206" ht="19.5" customHeight="1">
      <c r="C206" s="409"/>
    </row>
    <row r="207" ht="19.5" customHeight="1">
      <c r="C207" s="409"/>
    </row>
    <row r="208" ht="19.5" customHeight="1">
      <c r="C208" s="409"/>
    </row>
    <row r="209" ht="19.5" customHeight="1">
      <c r="C209" s="409"/>
    </row>
    <row r="210" ht="19.5" customHeight="1">
      <c r="C210" s="409"/>
    </row>
    <row r="211" ht="19.5" customHeight="1">
      <c r="C211" s="409"/>
    </row>
    <row r="212" ht="19.5" customHeight="1">
      <c r="C212" s="409"/>
    </row>
    <row r="213" ht="19.5" customHeight="1">
      <c r="C213" s="409"/>
    </row>
    <row r="214" ht="19.5" customHeight="1">
      <c r="C214" s="409"/>
    </row>
    <row r="215" ht="19.5" customHeight="1">
      <c r="C215" s="409"/>
    </row>
    <row r="216" ht="19.5" customHeight="1">
      <c r="C216" s="409"/>
    </row>
    <row r="217" ht="19.5" customHeight="1">
      <c r="C217" s="409"/>
    </row>
    <row r="218" ht="19.5" customHeight="1">
      <c r="C218" s="409"/>
    </row>
    <row r="219" ht="19.5" customHeight="1">
      <c r="C219" s="409"/>
    </row>
    <row r="220" ht="19.5" customHeight="1">
      <c r="C220" s="409"/>
    </row>
    <row r="221" ht="19.5" customHeight="1">
      <c r="C221" s="409"/>
    </row>
    <row r="222" ht="19.5" customHeight="1">
      <c r="C222" s="409"/>
    </row>
    <row r="223" ht="19.5" customHeight="1">
      <c r="C223" s="409"/>
    </row>
    <row r="224" ht="19.5" customHeight="1">
      <c r="C224" s="409"/>
    </row>
    <row r="225" ht="19.5" customHeight="1">
      <c r="C225" s="409"/>
    </row>
    <row r="226" ht="19.5" customHeight="1">
      <c r="C226" s="409"/>
    </row>
    <row r="227" ht="19.5" customHeight="1">
      <c r="C227" s="409"/>
    </row>
    <row r="228" ht="19.5" customHeight="1">
      <c r="C228" s="409"/>
    </row>
    <row r="229" ht="19.5" customHeight="1">
      <c r="C229" s="409"/>
    </row>
    <row r="230" ht="19.5" customHeight="1">
      <c r="C230" s="409"/>
    </row>
    <row r="231" ht="19.5" customHeight="1">
      <c r="C231" s="409"/>
    </row>
    <row r="232" ht="19.5" customHeight="1">
      <c r="C232" s="409"/>
    </row>
    <row r="233" ht="19.5" customHeight="1">
      <c r="C233" s="409"/>
    </row>
    <row r="234" ht="19.5" customHeight="1">
      <c r="C234" s="409"/>
    </row>
    <row r="235" ht="19.5" customHeight="1">
      <c r="C235" s="409"/>
    </row>
  </sheetData>
  <sheetProtection/>
  <mergeCells count="2">
    <mergeCell ref="A2:F2"/>
    <mergeCell ref="G8:I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B40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126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7" ht="15.75" thickBot="1">
      <c r="A14" s="254"/>
      <c r="B14" s="286"/>
      <c r="C14" s="286"/>
      <c r="D14" s="286"/>
      <c r="E14" s="286"/>
      <c r="F14" s="286"/>
      <c r="G14" s="286"/>
    </row>
    <row r="15" spans="1:7" ht="15">
      <c r="A15" s="239"/>
      <c r="B15" s="722" t="s">
        <v>151</v>
      </c>
      <c r="C15" s="529" t="s">
        <v>152</v>
      </c>
      <c r="D15" s="266"/>
      <c r="E15" s="266"/>
      <c r="F15" s="264"/>
      <c r="G15" s="262">
        <v>1</v>
      </c>
    </row>
    <row r="16" spans="1:7" ht="15">
      <c r="A16" s="239"/>
      <c r="B16" s="723" t="s">
        <v>153</v>
      </c>
      <c r="C16" s="561" t="s">
        <v>154</v>
      </c>
      <c r="D16" s="266"/>
      <c r="E16" s="266"/>
      <c r="F16" s="264"/>
      <c r="G16" s="271">
        <v>134</v>
      </c>
    </row>
    <row r="17" spans="1:7" ht="15">
      <c r="A17" s="239"/>
      <c r="B17" s="723" t="s">
        <v>155</v>
      </c>
      <c r="C17" s="561" t="s">
        <v>156</v>
      </c>
      <c r="D17" s="266"/>
      <c r="E17" s="266"/>
      <c r="F17" s="274"/>
      <c r="G17" s="271">
        <v>8</v>
      </c>
    </row>
    <row r="18" spans="1:7" ht="15">
      <c r="A18" s="268"/>
      <c r="B18" s="277" t="s">
        <v>157</v>
      </c>
      <c r="C18" s="278" t="s">
        <v>158</v>
      </c>
      <c r="D18" s="457"/>
      <c r="E18" s="457"/>
      <c r="F18" s="279"/>
      <c r="G18" s="280">
        <v>8</v>
      </c>
    </row>
    <row r="19" spans="1:7" ht="15">
      <c r="A19" s="268"/>
      <c r="B19" s="277" t="s">
        <v>159</v>
      </c>
      <c r="C19" s="278" t="s">
        <v>160</v>
      </c>
      <c r="D19" s="457"/>
      <c r="E19" s="457"/>
      <c r="F19" s="279"/>
      <c r="G19" s="280">
        <v>8</v>
      </c>
    </row>
    <row r="20" spans="1:7" ht="15" thickBot="1">
      <c r="A20" s="282"/>
      <c r="B20" s="562"/>
      <c r="C20" s="284" t="s">
        <v>161</v>
      </c>
      <c r="D20" s="287"/>
      <c r="E20" s="287"/>
      <c r="F20" s="282"/>
      <c r="G20" s="285">
        <f>SUM(G15:G19)</f>
        <v>159</v>
      </c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290">
        <v>196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301">
        <f>G24</f>
        <v>159</v>
      </c>
      <c r="F24" s="483"/>
      <c r="G24" s="302">
        <v>159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309"/>
      <c r="G25" s="310"/>
    </row>
    <row r="26" spans="1:7" ht="15" thickBot="1">
      <c r="A26" s="251"/>
      <c r="B26" s="313"/>
      <c r="C26" s="314" t="s">
        <v>167</v>
      </c>
      <c r="D26" s="537">
        <v>328.8127</v>
      </c>
      <c r="E26" s="771">
        <f>F26</f>
        <v>811</v>
      </c>
      <c r="F26" s="315">
        <v>811</v>
      </c>
      <c r="G26" s="316"/>
    </row>
    <row r="27" spans="1:7" ht="14.25">
      <c r="A27" s="251"/>
      <c r="B27" s="256">
        <v>20</v>
      </c>
      <c r="C27" s="342" t="s">
        <v>168</v>
      </c>
      <c r="D27" s="548">
        <v>42.137</v>
      </c>
      <c r="E27" s="896">
        <f>+F27+G27</f>
        <v>1352</v>
      </c>
      <c r="F27" s="320">
        <v>440</v>
      </c>
      <c r="G27" s="308">
        <v>912</v>
      </c>
    </row>
    <row r="28" spans="1:7" ht="15">
      <c r="A28" s="254"/>
      <c r="B28" s="323">
        <v>25</v>
      </c>
      <c r="C28" s="346" t="s">
        <v>99</v>
      </c>
      <c r="D28" s="740">
        <v>41.657599999999995</v>
      </c>
      <c r="E28" s="897">
        <f>F28+G28</f>
        <v>1077</v>
      </c>
      <c r="F28" s="325">
        <v>243</v>
      </c>
      <c r="G28" s="326">
        <v>834</v>
      </c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912</v>
      </c>
      <c r="F29" s="328"/>
      <c r="G29" s="329">
        <v>912</v>
      </c>
    </row>
    <row r="30" spans="1:7" ht="15.75" thickBot="1">
      <c r="A30" s="254"/>
      <c r="B30" s="330">
        <v>205</v>
      </c>
      <c r="C30" s="418" t="s">
        <v>100</v>
      </c>
      <c r="D30" s="741"/>
      <c r="E30" s="899">
        <f>F30+G30</f>
        <v>834</v>
      </c>
      <c r="F30" s="332"/>
      <c r="G30" s="333">
        <v>834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79</v>
      </c>
      <c r="F31" s="337" t="s">
        <v>173</v>
      </c>
      <c r="G31" s="302">
        <v>79</v>
      </c>
    </row>
    <row r="32" spans="1:8" ht="15" thickBot="1">
      <c r="A32" s="251"/>
      <c r="B32" s="335">
        <v>991</v>
      </c>
      <c r="C32" s="354" t="s">
        <v>174</v>
      </c>
      <c r="D32" s="742">
        <v>370.9497</v>
      </c>
      <c r="E32" s="775">
        <f>E24+E26+E27+E31</f>
        <v>2401</v>
      </c>
      <c r="F32" s="340">
        <v>1251</v>
      </c>
      <c r="G32" s="302">
        <v>1150</v>
      </c>
      <c r="H32">
        <f>G32+F32</f>
        <v>2401</v>
      </c>
    </row>
    <row r="33" spans="1:7" ht="14.25">
      <c r="A33" s="251"/>
      <c r="B33" s="299">
        <v>30</v>
      </c>
      <c r="C33" s="342" t="s">
        <v>175</v>
      </c>
      <c r="D33" s="543">
        <v>151.069</v>
      </c>
      <c r="E33" s="900">
        <f>F33+G33</f>
        <v>179</v>
      </c>
      <c r="F33" s="320">
        <v>113</v>
      </c>
      <c r="G33" s="343">
        <v>66</v>
      </c>
    </row>
    <row r="34" spans="1:7" ht="15">
      <c r="A34" s="254"/>
      <c r="B34" s="323">
        <v>35</v>
      </c>
      <c r="C34" s="346" t="s">
        <v>101</v>
      </c>
      <c r="D34" s="544">
        <v>149.7639</v>
      </c>
      <c r="E34" s="901">
        <f>F34+G34</f>
        <v>159</v>
      </c>
      <c r="F34" s="325">
        <v>103</v>
      </c>
      <c r="G34" s="347">
        <v>56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66</v>
      </c>
      <c r="F35" s="328"/>
      <c r="G35" s="351">
        <v>66</v>
      </c>
    </row>
    <row r="36" spans="1:7" ht="15.75" thickBot="1">
      <c r="A36" s="254"/>
      <c r="B36" s="330">
        <v>305</v>
      </c>
      <c r="C36" s="331" t="s">
        <v>102</v>
      </c>
      <c r="D36" s="546"/>
      <c r="E36" s="744">
        <f>G36+F36</f>
        <v>56</v>
      </c>
      <c r="F36" s="332"/>
      <c r="G36" s="352">
        <v>56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902">
        <f>G37</f>
        <v>48</v>
      </c>
      <c r="F37" s="337" t="s">
        <v>173</v>
      </c>
      <c r="G37" s="355">
        <v>48</v>
      </c>
      <c r="H37" s="1226"/>
    </row>
    <row r="38" spans="1:7" ht="14.25">
      <c r="A38" s="251"/>
      <c r="B38" s="299">
        <v>50</v>
      </c>
      <c r="C38" s="342" t="s">
        <v>178</v>
      </c>
      <c r="D38" s="548">
        <v>219.88070000000002</v>
      </c>
      <c r="E38" s="772">
        <f>+E32-E33-E37</f>
        <v>2174</v>
      </c>
      <c r="F38" s="344">
        <v>1138</v>
      </c>
      <c r="G38" s="344">
        <v>1036</v>
      </c>
    </row>
    <row r="39" spans="1:7" ht="14.25">
      <c r="A39" s="251"/>
      <c r="B39" s="356">
        <v>53</v>
      </c>
      <c r="C39" s="357" t="s">
        <v>179</v>
      </c>
      <c r="D39" s="549">
        <v>3.0381845220000003</v>
      </c>
      <c r="E39" s="764">
        <f>F39+G39</f>
        <v>150</v>
      </c>
      <c r="F39" s="358">
        <v>150</v>
      </c>
      <c r="G39" s="359"/>
    </row>
    <row r="40" spans="1:7" ht="14.25">
      <c r="A40" s="251"/>
      <c r="B40" s="356">
        <v>55</v>
      </c>
      <c r="C40" s="357" t="s">
        <v>180</v>
      </c>
      <c r="D40" s="549">
        <v>0.8938194570000002</v>
      </c>
      <c r="E40" s="764"/>
      <c r="F40" s="36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549"/>
      <c r="E41" s="764">
        <f>F41</f>
        <v>159</v>
      </c>
      <c r="F41" s="358">
        <v>159</v>
      </c>
      <c r="G41" s="363"/>
    </row>
    <row r="42" spans="1:7" ht="14.25">
      <c r="A42" s="251"/>
      <c r="B42" s="356">
        <v>70</v>
      </c>
      <c r="C42" s="357" t="s">
        <v>182</v>
      </c>
      <c r="D42" s="549">
        <v>215.94869602100002</v>
      </c>
      <c r="E42" s="764">
        <f>+E38-E39-E41</f>
        <v>1865</v>
      </c>
      <c r="F42" s="358">
        <v>829</v>
      </c>
      <c r="G42" s="360">
        <v>1036</v>
      </c>
    </row>
    <row r="43" spans="1:7" ht="15.75" thickBot="1">
      <c r="A43" s="254"/>
      <c r="B43" s="365">
        <v>73</v>
      </c>
      <c r="C43" s="366" t="s">
        <v>183</v>
      </c>
      <c r="D43" s="550">
        <v>63.347</v>
      </c>
      <c r="E43" s="550">
        <f>+G42</f>
        <v>1036</v>
      </c>
      <c r="F43" s="367"/>
      <c r="G43" s="368">
        <v>1036</v>
      </c>
    </row>
    <row r="44" spans="1:7" ht="15">
      <c r="A44" s="254"/>
      <c r="B44" s="264"/>
      <c r="C44" s="252"/>
      <c r="D44" s="252"/>
      <c r="E44" s="252"/>
      <c r="F44" s="349"/>
      <c r="G44" s="350"/>
    </row>
    <row r="45" spans="1:7" ht="15">
      <c r="A45" s="251" t="s">
        <v>184</v>
      </c>
      <c r="B45" s="286"/>
      <c r="C45" s="307"/>
      <c r="D45" s="307"/>
      <c r="E45" s="307"/>
      <c r="F45" s="349"/>
      <c r="G45" s="350"/>
    </row>
    <row r="46" spans="1:7" ht="15.75" thickBot="1">
      <c r="A46" s="349"/>
      <c r="B46" s="264"/>
      <c r="C46" s="252"/>
      <c r="D46" s="252"/>
      <c r="E46" s="252"/>
      <c r="F46" s="349"/>
      <c r="G46" s="350"/>
    </row>
    <row r="47" spans="1:7" ht="15" thickBot="1">
      <c r="A47" s="251"/>
      <c r="B47" s="299">
        <v>45</v>
      </c>
      <c r="C47" s="342" t="s">
        <v>185</v>
      </c>
      <c r="D47" s="371">
        <v>0</v>
      </c>
      <c r="E47" s="371">
        <v>-31</v>
      </c>
      <c r="F47" s="371" t="s">
        <v>173</v>
      </c>
      <c r="G47" s="372">
        <v>-31</v>
      </c>
    </row>
    <row r="48" spans="1:7" ht="15" thickBot="1">
      <c r="A48" s="251"/>
      <c r="B48" s="356">
        <v>80</v>
      </c>
      <c r="C48" s="375" t="s">
        <v>188</v>
      </c>
      <c r="D48" s="493">
        <v>1.4954141041028157</v>
      </c>
      <c r="E48" s="1239">
        <f>E26/(E39+E40+E42)</f>
        <v>0.40248138957816376</v>
      </c>
      <c r="F48" s="493">
        <f>F26/F38</f>
        <v>0.7126537785588752</v>
      </c>
      <c r="G48" s="960">
        <f>G24/G38</f>
        <v>0.15347490347490347</v>
      </c>
    </row>
    <row r="49" spans="1:7" ht="15" thickBot="1">
      <c r="A49" s="251"/>
      <c r="B49" s="259">
        <v>90</v>
      </c>
      <c r="C49" s="376" t="s">
        <v>189</v>
      </c>
      <c r="D49" s="488">
        <v>3.4339709318608276</v>
      </c>
      <c r="E49" s="488">
        <f>E42/E51*1000</f>
        <v>29.65683936011195</v>
      </c>
      <c r="F49" s="377">
        <v>13.182584358998822</v>
      </c>
      <c r="G49" s="378">
        <v>16.474255001113125</v>
      </c>
    </row>
    <row r="50" spans="1:7" ht="15.75">
      <c r="A50" s="254"/>
      <c r="B50" s="286"/>
      <c r="C50" s="381" t="s">
        <v>190</v>
      </c>
      <c r="D50" s="252"/>
      <c r="E50" s="252"/>
      <c r="F50" s="349"/>
      <c r="G50" s="350"/>
    </row>
    <row r="51" spans="1:7" ht="15">
      <c r="A51" s="254"/>
      <c r="B51" s="286"/>
      <c r="C51" s="261" t="s">
        <v>8</v>
      </c>
      <c r="D51" s="459">
        <v>62886</v>
      </c>
      <c r="E51" s="754">
        <v>62886</v>
      </c>
      <c r="F51" s="754">
        <v>62886</v>
      </c>
      <c r="G51" s="754">
        <v>62886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B9">
      <selection activeCell="E3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125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10" ht="15" thickBot="1">
      <c r="A24" s="1148"/>
      <c r="B24" s="1175">
        <v>12</v>
      </c>
      <c r="C24" s="1275" t="s">
        <v>205</v>
      </c>
      <c r="D24" s="1288">
        <v>340</v>
      </c>
      <c r="E24" s="1276"/>
      <c r="F24" s="1621">
        <v>340</v>
      </c>
      <c r="G24" s="1288">
        <v>8</v>
      </c>
      <c r="H24" s="1278"/>
      <c r="I24" s="1622">
        <v>8</v>
      </c>
      <c r="J24" s="766"/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1884</v>
      </c>
      <c r="E26" s="1623">
        <v>1884</v>
      </c>
      <c r="F26" s="1285"/>
      <c r="G26" s="1284">
        <v>5</v>
      </c>
      <c r="H26" s="1623">
        <v>5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415.39201449999996</v>
      </c>
      <c r="E27" s="1624">
        <v>180</v>
      </c>
      <c r="F27" s="1280">
        <v>235.3920145</v>
      </c>
      <c r="G27" s="1288">
        <v>3349.0392216</v>
      </c>
      <c r="H27" s="1624">
        <v>412</v>
      </c>
      <c r="I27" s="1625">
        <v>2937.0392216</v>
      </c>
      <c r="J27" s="766"/>
    </row>
    <row r="28" spans="1:9" ht="15.75" thickBot="1">
      <c r="A28" s="1134"/>
      <c r="B28" s="1192">
        <v>25</v>
      </c>
      <c r="C28" s="1213" t="s">
        <v>99</v>
      </c>
      <c r="D28" s="1338">
        <v>320.7395913</v>
      </c>
      <c r="E28" s="1627">
        <v>114</v>
      </c>
      <c r="F28" s="1627">
        <v>206.73959129999997</v>
      </c>
      <c r="G28" s="1338">
        <v>2575.2066364</v>
      </c>
      <c r="H28" s="1627">
        <v>327</v>
      </c>
      <c r="I28" s="1628">
        <v>2248.2066364</v>
      </c>
    </row>
    <row r="29" spans="1:9" ht="15.75" thickBot="1">
      <c r="A29" s="1134"/>
      <c r="B29" s="1192">
        <v>200</v>
      </c>
      <c r="C29" s="1213" t="s">
        <v>170</v>
      </c>
      <c r="D29" s="1338">
        <v>235.3920145</v>
      </c>
      <c r="E29" s="1292"/>
      <c r="F29" s="1629">
        <v>235.3920145</v>
      </c>
      <c r="G29" s="1338">
        <v>2937.0392216</v>
      </c>
      <c r="H29" s="1292"/>
      <c r="I29" s="1630">
        <v>2937.0392216</v>
      </c>
    </row>
    <row r="30" spans="1:9" ht="15.75" thickBot="1">
      <c r="A30" s="1134"/>
      <c r="B30" s="1198">
        <v>205</v>
      </c>
      <c r="C30" s="1214" t="s">
        <v>100</v>
      </c>
      <c r="D30" s="1338">
        <v>206.73959129999997</v>
      </c>
      <c r="E30" s="1340"/>
      <c r="F30" s="1629">
        <v>206.73959129999997</v>
      </c>
      <c r="G30" s="1338">
        <v>2248.2066364</v>
      </c>
      <c r="H30" s="1340"/>
      <c r="I30" s="1630">
        <v>2248.2066364</v>
      </c>
    </row>
    <row r="31" spans="1:9" ht="15" thickBot="1">
      <c r="A31" s="1126"/>
      <c r="B31" s="1202">
        <v>100</v>
      </c>
      <c r="C31" s="1295" t="s">
        <v>172</v>
      </c>
      <c r="D31" s="1296">
        <v>294</v>
      </c>
      <c r="E31" s="1632">
        <v>294</v>
      </c>
      <c r="F31" s="1308" t="s">
        <v>173</v>
      </c>
      <c r="G31" s="1296" t="s">
        <v>173</v>
      </c>
      <c r="H31" s="1308" t="s">
        <v>173</v>
      </c>
      <c r="I31" s="1309" t="s">
        <v>173</v>
      </c>
    </row>
    <row r="32" spans="1:9" ht="15" thickBot="1">
      <c r="A32" s="1126"/>
      <c r="B32" s="1202">
        <v>991</v>
      </c>
      <c r="C32" s="1295" t="s">
        <v>174</v>
      </c>
      <c r="D32" s="1296">
        <v>2933.3920145</v>
      </c>
      <c r="E32" s="1632">
        <v>2358</v>
      </c>
      <c r="F32" s="1632">
        <v>575.3920145</v>
      </c>
      <c r="G32" s="1296">
        <v>3362.0392216</v>
      </c>
      <c r="H32" s="1632">
        <v>417</v>
      </c>
      <c r="I32" s="1633">
        <v>2945.0392216</v>
      </c>
    </row>
    <row r="33" spans="1:9" ht="15" thickBot="1">
      <c r="A33" s="1126"/>
      <c r="B33" s="1175">
        <v>30</v>
      </c>
      <c r="C33" s="1190" t="s">
        <v>175</v>
      </c>
      <c r="D33" s="1288">
        <v>750.8604731</v>
      </c>
      <c r="E33" s="1624">
        <v>707</v>
      </c>
      <c r="F33" s="1280">
        <v>43.86047309999999</v>
      </c>
      <c r="G33" s="1288">
        <v>292.3250301</v>
      </c>
      <c r="H33" s="1634">
        <v>30</v>
      </c>
      <c r="I33" s="1635">
        <v>262.3250301</v>
      </c>
    </row>
    <row r="34" spans="1:9" ht="15.75" thickBot="1">
      <c r="A34" s="1134"/>
      <c r="B34" s="1192">
        <v>35</v>
      </c>
      <c r="C34" s="1193" t="s">
        <v>101</v>
      </c>
      <c r="D34" s="1338">
        <v>608.0763914</v>
      </c>
      <c r="E34" s="1627">
        <v>570</v>
      </c>
      <c r="F34" s="1627">
        <v>38.076391400000006</v>
      </c>
      <c r="G34" s="1338">
        <v>243.1679673</v>
      </c>
      <c r="H34" s="1636">
        <v>23</v>
      </c>
      <c r="I34" s="1637">
        <v>220.1679673</v>
      </c>
    </row>
    <row r="35" spans="1:9" ht="15">
      <c r="A35" s="1134"/>
      <c r="B35" s="1192">
        <v>300</v>
      </c>
      <c r="C35" s="1213" t="s">
        <v>170</v>
      </c>
      <c r="D35" s="1342">
        <v>43.86047309999999</v>
      </c>
      <c r="E35" s="1292"/>
      <c r="F35" s="1629">
        <v>43.86047309999999</v>
      </c>
      <c r="G35" s="1342">
        <v>262.3250301</v>
      </c>
      <c r="H35" s="1305"/>
      <c r="I35" s="1638">
        <v>262.3250301</v>
      </c>
    </row>
    <row r="36" spans="1:9" ht="15.75" thickBot="1">
      <c r="A36" s="1134"/>
      <c r="B36" s="1198">
        <v>305</v>
      </c>
      <c r="C36" s="1214" t="s">
        <v>100</v>
      </c>
      <c r="D36" s="1290">
        <v>38.076391400000006</v>
      </c>
      <c r="E36" s="1340"/>
      <c r="F36" s="1629">
        <v>38.076391400000006</v>
      </c>
      <c r="G36" s="1290">
        <v>220.1679673</v>
      </c>
      <c r="H36" s="1343"/>
      <c r="I36" s="1638">
        <v>220.1679673</v>
      </c>
    </row>
    <row r="37" spans="1:9" ht="15" thickBot="1">
      <c r="A37" s="1126"/>
      <c r="B37" s="1202">
        <v>40</v>
      </c>
      <c r="C37" s="1203" t="s">
        <v>177</v>
      </c>
      <c r="D37" s="1296">
        <v>329</v>
      </c>
      <c r="E37" s="1632">
        <v>329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9" ht="14.25">
      <c r="A38" s="1126"/>
      <c r="B38" s="1175">
        <v>50</v>
      </c>
      <c r="C38" s="1190" t="s">
        <v>178</v>
      </c>
      <c r="D38" s="1288">
        <v>1853.5315414000002</v>
      </c>
      <c r="E38" s="1624">
        <v>1322</v>
      </c>
      <c r="F38" s="1624">
        <v>531</v>
      </c>
      <c r="G38" s="1288">
        <v>3069.7141915</v>
      </c>
      <c r="H38" s="1634">
        <v>387</v>
      </c>
      <c r="I38" s="1635">
        <v>2682.7141915</v>
      </c>
    </row>
    <row r="39" spans="1:9" ht="14.25">
      <c r="A39" s="1126"/>
      <c r="B39" s="1219">
        <v>53</v>
      </c>
      <c r="C39" s="1220" t="s">
        <v>179</v>
      </c>
      <c r="D39" s="1303">
        <v>139</v>
      </c>
      <c r="E39" s="1639">
        <v>139</v>
      </c>
      <c r="F39" s="1311" t="s">
        <v>173</v>
      </c>
      <c r="G39" s="1303">
        <v>19</v>
      </c>
      <c r="H39" s="1640">
        <v>19</v>
      </c>
      <c r="I39" s="1312" t="s">
        <v>173</v>
      </c>
    </row>
    <row r="40" spans="1:9" ht="14.25">
      <c r="A40" s="1126"/>
      <c r="B40" s="1219">
        <v>55</v>
      </c>
      <c r="C40" s="1220" t="s">
        <v>180</v>
      </c>
      <c r="D40" s="1303">
        <v>1</v>
      </c>
      <c r="E40" s="1639">
        <v>1</v>
      </c>
      <c r="F40" s="1313" t="s">
        <v>173</v>
      </c>
      <c r="G40" s="1303" t="s">
        <v>173</v>
      </c>
      <c r="H40" s="1314" t="s">
        <v>173</v>
      </c>
      <c r="I40" s="1312" t="s">
        <v>173</v>
      </c>
    </row>
    <row r="41" spans="1:9" ht="14.25">
      <c r="A41" s="1126"/>
      <c r="B41" s="1219">
        <v>65</v>
      </c>
      <c r="C41" s="1220" t="s">
        <v>181</v>
      </c>
      <c r="D41" s="1303">
        <v>340</v>
      </c>
      <c r="E41" s="1639">
        <v>340</v>
      </c>
      <c r="F41" s="1316"/>
      <c r="G41" s="1303">
        <v>8</v>
      </c>
      <c r="H41" s="1318">
        <v>8</v>
      </c>
      <c r="I41" s="1319"/>
    </row>
    <row r="42" spans="1:9" ht="14.25">
      <c r="A42" s="1126"/>
      <c r="B42" s="1219">
        <v>70</v>
      </c>
      <c r="C42" s="1220" t="s">
        <v>182</v>
      </c>
      <c r="D42" s="1303">
        <v>1374</v>
      </c>
      <c r="E42" s="1639">
        <v>843</v>
      </c>
      <c r="F42" s="1639">
        <v>531</v>
      </c>
      <c r="G42" s="1303">
        <v>3042.7141915</v>
      </c>
      <c r="H42" s="1640">
        <v>360</v>
      </c>
      <c r="I42" s="1641">
        <v>2682.7141915</v>
      </c>
    </row>
    <row r="43" spans="1:9" ht="15.75" thickBot="1">
      <c r="A43" s="1134"/>
      <c r="B43" s="1227">
        <v>73</v>
      </c>
      <c r="C43" s="1228" t="s">
        <v>183</v>
      </c>
      <c r="D43" s="1293">
        <v>531</v>
      </c>
      <c r="E43" s="1294"/>
      <c r="F43" s="1293">
        <v>531</v>
      </c>
      <c r="G43" s="1293">
        <v>2682.7141915</v>
      </c>
      <c r="H43" s="1307"/>
      <c r="I43" s="1306">
        <v>2682.7141915</v>
      </c>
    </row>
    <row r="44" spans="1:9" ht="15">
      <c r="A44" s="1134"/>
      <c r="B44" s="1153"/>
      <c r="C44" s="1131"/>
      <c r="D44" s="1235"/>
      <c r="E44" s="1321"/>
      <c r="F44" s="1321"/>
      <c r="G44" s="1246"/>
      <c r="H44" s="1246"/>
      <c r="I44" s="1246"/>
    </row>
    <row r="45" spans="1:9" ht="15">
      <c r="A45" s="1126" t="s">
        <v>184</v>
      </c>
      <c r="B45" s="1147"/>
      <c r="C45" s="1234"/>
      <c r="D45" s="1235"/>
      <c r="E45" s="1235"/>
      <c r="F45" s="1235"/>
      <c r="G45" s="1246"/>
      <c r="H45" s="1246"/>
      <c r="I45" s="1246"/>
    </row>
    <row r="46" spans="1:9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</row>
    <row r="47" spans="1:9" ht="14.25">
      <c r="A47" s="1126"/>
      <c r="B47" s="1175">
        <v>45</v>
      </c>
      <c r="C47" s="1190" t="s">
        <v>185</v>
      </c>
      <c r="D47" s="1492">
        <v>35</v>
      </c>
      <c r="E47" s="1492">
        <v>35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1.2443857331571995</v>
      </c>
      <c r="E48" s="1327">
        <v>1.4251134644478063</v>
      </c>
      <c r="F48" s="1327"/>
      <c r="G48" s="1328">
        <v>0.0016330720920591192</v>
      </c>
      <c r="H48" s="1328">
        <v>0.012919896640826873</v>
      </c>
      <c r="I48" s="1327"/>
    </row>
    <row r="49" spans="1:9" ht="15" thickBot="1">
      <c r="A49" s="1126"/>
      <c r="B49" s="1241">
        <v>90</v>
      </c>
      <c r="C49" s="1242" t="s">
        <v>189</v>
      </c>
      <c r="D49" s="1330">
        <v>21.84906020417899</v>
      </c>
      <c r="E49" s="1330">
        <v>13.405209426581433</v>
      </c>
      <c r="F49" s="1330">
        <v>8.443850777597557</v>
      </c>
      <c r="G49" s="1572">
        <v>48.3846037512324</v>
      </c>
      <c r="H49" s="1572">
        <v>5.724644594981395</v>
      </c>
      <c r="I49" s="1572">
        <v>42.659959156251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8</v>
      </c>
      <c r="D51" s="1574">
        <v>62886</v>
      </c>
      <c r="E51" s="754">
        <v>62886</v>
      </c>
      <c r="F51" s="754">
        <v>62886</v>
      </c>
      <c r="G51" s="754">
        <v>62886</v>
      </c>
      <c r="H51" s="754">
        <v>62886</v>
      </c>
      <c r="I51" s="754">
        <v>62886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134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134"/>
      <c r="C55" s="1148"/>
      <c r="E55" s="1337"/>
      <c r="F55" s="1337"/>
      <c r="G55" s="1250"/>
      <c r="H55" s="1335"/>
      <c r="I55" s="1336"/>
    </row>
    <row r="56" spans="1:9" ht="15">
      <c r="A56" s="1134"/>
      <c r="C56" s="1126"/>
      <c r="D56" s="1134"/>
      <c r="E56" s="1134"/>
      <c r="F56" s="1134"/>
      <c r="G56" s="1134"/>
      <c r="H56" s="1134"/>
      <c r="I56" s="11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K40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237" customWidth="1"/>
    <col min="5" max="5" width="12.421875" style="237" customWidth="1"/>
    <col min="6" max="6" width="19.28125" style="237" customWidth="1"/>
    <col min="7" max="7" width="11.8515625" style="237" customWidth="1"/>
    <col min="8" max="8" width="13.7109375" style="237" customWidth="1"/>
    <col min="9" max="9" width="19.00390625" style="237" customWidth="1"/>
    <col min="10" max="16384" width="11.421875" style="237" customWidth="1"/>
  </cols>
  <sheetData>
    <row r="1" spans="1:9" ht="18" customHeight="1">
      <c r="A1" s="509"/>
      <c r="B1" s="510"/>
      <c r="C1" s="509"/>
      <c r="D1" s="509"/>
      <c r="E1" s="509"/>
      <c r="F1" s="509"/>
      <c r="G1" s="509"/>
      <c r="H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8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126</v>
      </c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66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92"/>
      <c r="H16" s="264"/>
      <c r="I16" s="479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92"/>
      <c r="H17" s="274"/>
      <c r="I17" s="479">
        <v>4.18958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780">
        <v>6.31872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781">
        <v>10.5083</v>
      </c>
    </row>
    <row r="20" spans="1:9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</row>
    <row r="21" spans="1:9" s="294" customFormat="1" ht="11.25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 s="261"/>
    </row>
    <row r="22" s="241" customFormat="1" ht="18" customHeight="1"/>
    <row r="23" s="241" customFormat="1" ht="18" customHeight="1" thickBot="1"/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35.8288</v>
      </c>
      <c r="G24" s="963"/>
      <c r="H24" s="963"/>
      <c r="I24" s="816">
        <v>10.5083</v>
      </c>
    </row>
    <row r="25" spans="1:9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966"/>
      <c r="H25" s="1025"/>
      <c r="I25" s="984"/>
    </row>
    <row r="26" spans="1:9" s="257" customFormat="1" ht="18" customHeight="1" thickBot="1">
      <c r="A26" s="251"/>
      <c r="B26" s="313"/>
      <c r="C26" s="314" t="s">
        <v>167</v>
      </c>
      <c r="D26" s="537">
        <v>224.7069</v>
      </c>
      <c r="E26" s="537">
        <v>224.7069</v>
      </c>
      <c r="F26" s="968"/>
      <c r="G26" s="771">
        <v>393.2</v>
      </c>
      <c r="H26" s="983">
        <v>393.2063</v>
      </c>
      <c r="I26" s="985"/>
    </row>
    <row r="27" spans="1:9" s="257" customFormat="1" ht="18" customHeight="1">
      <c r="A27" s="251"/>
      <c r="B27" s="256">
        <v>20</v>
      </c>
      <c r="C27" s="342" t="s">
        <v>168</v>
      </c>
      <c r="D27" s="548">
        <v>175.956</v>
      </c>
      <c r="E27" s="548">
        <v>116.276</v>
      </c>
      <c r="F27" s="548">
        <v>59.68</v>
      </c>
      <c r="G27" s="548">
        <v>143.163</v>
      </c>
      <c r="H27" s="817">
        <v>116.259</v>
      </c>
      <c r="I27" s="617">
        <v>26.904</v>
      </c>
    </row>
    <row r="28" spans="1:9" s="257" customFormat="1" ht="18" customHeight="1">
      <c r="A28" s="254"/>
      <c r="B28" s="323">
        <v>25</v>
      </c>
      <c r="C28" s="346" t="s">
        <v>99</v>
      </c>
      <c r="D28" s="740">
        <v>135.876</v>
      </c>
      <c r="E28" s="740">
        <v>79.343</v>
      </c>
      <c r="F28" s="740">
        <v>56.533</v>
      </c>
      <c r="G28" s="1046">
        <v>137.00300000000001</v>
      </c>
      <c r="H28" s="815">
        <v>111.2</v>
      </c>
      <c r="I28" s="815">
        <v>25.803</v>
      </c>
    </row>
    <row r="29" spans="1:9" s="241" customFormat="1" ht="18" customHeight="1">
      <c r="A29" s="254"/>
      <c r="B29" s="323">
        <v>200</v>
      </c>
      <c r="C29" s="346" t="s">
        <v>170</v>
      </c>
      <c r="D29" s="740">
        <v>59.68</v>
      </c>
      <c r="E29" s="979"/>
      <c r="F29" s="740">
        <v>59.68</v>
      </c>
      <c r="G29" s="740">
        <v>26.9</v>
      </c>
      <c r="H29" s="545"/>
      <c r="I29" s="804">
        <v>26.904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914">
        <v>56.533</v>
      </c>
      <c r="E30" s="980"/>
      <c r="F30" s="914">
        <v>56.533</v>
      </c>
      <c r="G30" s="914">
        <v>25.8</v>
      </c>
      <c r="H30" s="741"/>
      <c r="I30" s="935">
        <v>25.803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742">
        <v>5.455</v>
      </c>
      <c r="E31" s="742">
        <v>5.455</v>
      </c>
      <c r="F31" s="866" t="s">
        <v>173</v>
      </c>
      <c r="G31" s="986" t="s">
        <v>173</v>
      </c>
      <c r="H31" s="986" t="s">
        <v>173</v>
      </c>
      <c r="I31" s="986"/>
    </row>
    <row r="32" spans="1:9" s="257" customFormat="1" ht="18" customHeight="1" thickBot="1">
      <c r="A32" s="251"/>
      <c r="B32" s="335">
        <v>991</v>
      </c>
      <c r="C32" s="354" t="s">
        <v>174</v>
      </c>
      <c r="D32" s="742">
        <v>406.11789999999996</v>
      </c>
      <c r="E32" s="742">
        <v>346.43789999999996</v>
      </c>
      <c r="F32" s="742">
        <v>95.50880000000001</v>
      </c>
      <c r="G32" s="742">
        <v>546.8776</v>
      </c>
      <c r="H32" s="816">
        <v>509.4653</v>
      </c>
      <c r="I32" s="816">
        <v>37.4123</v>
      </c>
    </row>
    <row r="33" spans="1:9" s="257" customFormat="1" ht="18" customHeight="1">
      <c r="A33" s="251"/>
      <c r="B33" s="299">
        <v>30</v>
      </c>
      <c r="C33" s="342" t="s">
        <v>175</v>
      </c>
      <c r="D33" s="548">
        <v>42.957</v>
      </c>
      <c r="E33" s="548">
        <v>36.991</v>
      </c>
      <c r="F33" s="548">
        <v>5.966</v>
      </c>
      <c r="G33" s="548">
        <v>74.028</v>
      </c>
      <c r="H33" s="817">
        <v>70.512</v>
      </c>
      <c r="I33" s="838">
        <v>3.516</v>
      </c>
    </row>
    <row r="34" spans="1:9" s="257" customFormat="1" ht="18" customHeight="1">
      <c r="A34" s="254"/>
      <c r="B34" s="323">
        <v>35</v>
      </c>
      <c r="C34" s="346" t="s">
        <v>103</v>
      </c>
      <c r="D34" s="740">
        <v>35.78</v>
      </c>
      <c r="E34" s="740">
        <v>30.796</v>
      </c>
      <c r="F34" s="740">
        <v>4.984</v>
      </c>
      <c r="G34" s="1047">
        <v>64.751</v>
      </c>
      <c r="H34" s="815">
        <v>61.837</v>
      </c>
      <c r="I34" s="864">
        <v>2.914</v>
      </c>
    </row>
    <row r="35" spans="1:9" s="241" customFormat="1" ht="18" customHeight="1">
      <c r="A35" s="254"/>
      <c r="B35" s="323">
        <v>300</v>
      </c>
      <c r="C35" s="346" t="s">
        <v>170</v>
      </c>
      <c r="D35" s="740">
        <v>5.966</v>
      </c>
      <c r="E35" s="979"/>
      <c r="F35" s="740">
        <v>5.966</v>
      </c>
      <c r="G35" s="740">
        <v>3.5</v>
      </c>
      <c r="H35" s="545"/>
      <c r="I35" s="808">
        <v>3.516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914">
        <v>4.984</v>
      </c>
      <c r="E36" s="980"/>
      <c r="F36" s="914">
        <v>4.984</v>
      </c>
      <c r="G36" s="914">
        <v>2.9</v>
      </c>
      <c r="H36" s="741"/>
      <c r="I36" s="809">
        <v>2.914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742">
        <v>4.126</v>
      </c>
      <c r="E37" s="742">
        <v>4.126</v>
      </c>
      <c r="F37" s="866" t="s">
        <v>173</v>
      </c>
      <c r="G37" s="986" t="s">
        <v>173</v>
      </c>
      <c r="H37" s="986" t="s">
        <v>173</v>
      </c>
      <c r="I37" s="986"/>
    </row>
    <row r="38" spans="1:9" s="511" customFormat="1" ht="18" customHeight="1">
      <c r="A38" s="513"/>
      <c r="B38" s="906">
        <v>50</v>
      </c>
      <c r="C38" s="907" t="s">
        <v>178</v>
      </c>
      <c r="D38" s="772">
        <v>359.0349</v>
      </c>
      <c r="E38" s="772">
        <v>305.3209</v>
      </c>
      <c r="F38" s="772">
        <v>89.54280000000001</v>
      </c>
      <c r="G38" s="772">
        <v>472.8496</v>
      </c>
      <c r="H38" s="1048">
        <v>438.9533</v>
      </c>
      <c r="I38" s="1049">
        <v>33.896300000000004</v>
      </c>
    </row>
    <row r="39" spans="1:9" s="241" customFormat="1" ht="18" customHeight="1">
      <c r="A39" s="251"/>
      <c r="B39" s="356">
        <v>53</v>
      </c>
      <c r="C39" s="357" t="s">
        <v>179</v>
      </c>
      <c r="D39" s="912">
        <v>27.008995200000005</v>
      </c>
      <c r="E39" s="912">
        <v>27.008995200000005</v>
      </c>
      <c r="F39" s="972" t="s">
        <v>173</v>
      </c>
      <c r="G39" s="972">
        <v>53.6</v>
      </c>
      <c r="H39" s="818">
        <v>53.62253999999999</v>
      </c>
      <c r="I39" s="987"/>
    </row>
    <row r="40" spans="1:9" s="241" customFormat="1" ht="18" customHeight="1">
      <c r="A40" s="251"/>
      <c r="B40" s="356">
        <v>55</v>
      </c>
      <c r="C40" s="357" t="s">
        <v>180</v>
      </c>
      <c r="D40" s="912">
        <v>0.199284</v>
      </c>
      <c r="E40" s="912">
        <v>0.199284</v>
      </c>
      <c r="F40" s="972" t="s">
        <v>173</v>
      </c>
      <c r="G40" s="972">
        <v>0.8</v>
      </c>
      <c r="H40" s="972">
        <v>0.76986</v>
      </c>
      <c r="I40" s="867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35.8288</v>
      </c>
      <c r="F41" s="962"/>
      <c r="G41" s="962"/>
      <c r="H41" s="818">
        <v>10.5083</v>
      </c>
      <c r="I41" s="867"/>
    </row>
    <row r="42" spans="1:9" s="257" customFormat="1" ht="18" customHeight="1">
      <c r="A42" s="251"/>
      <c r="B42" s="356">
        <v>70</v>
      </c>
      <c r="C42" s="357" t="s">
        <v>182</v>
      </c>
      <c r="D42" s="912">
        <v>331.8266208</v>
      </c>
      <c r="E42" s="912">
        <v>242.2838208</v>
      </c>
      <c r="F42" s="912">
        <v>89.54280000000001</v>
      </c>
      <c r="G42" s="912">
        <v>407.94890000000004</v>
      </c>
      <c r="H42" s="818">
        <v>374.05260000000004</v>
      </c>
      <c r="I42" s="760">
        <v>33.896300000000004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913">
        <v>89.54280000000001</v>
      </c>
      <c r="E43" s="1005"/>
      <c r="F43" s="913">
        <v>89.54280000000001</v>
      </c>
      <c r="G43" s="913">
        <v>33.9</v>
      </c>
      <c r="H43" s="623"/>
      <c r="I43" s="761">
        <v>33.896300000000004</v>
      </c>
    </row>
    <row r="44" spans="1:9" s="257" customFormat="1" ht="18" customHeight="1">
      <c r="A44" s="254"/>
      <c r="B44" s="370"/>
      <c r="C44" s="252"/>
      <c r="D44" s="252"/>
      <c r="E44" s="252"/>
      <c r="F44" s="252"/>
      <c r="G44" s="525"/>
      <c r="H44" s="487"/>
      <c r="I44" s="350"/>
    </row>
    <row r="45" spans="1:9" s="241" customFormat="1" ht="18" customHeight="1">
      <c r="A45" s="251" t="s">
        <v>184</v>
      </c>
      <c r="B45" s="260"/>
      <c r="C45" s="307"/>
      <c r="D45" s="307"/>
      <c r="E45" s="307"/>
      <c r="F45" s="307"/>
      <c r="G45" s="526"/>
      <c r="H45" s="487"/>
      <c r="I45" s="350"/>
    </row>
    <row r="46" spans="1:9" s="241" customFormat="1" ht="18" customHeight="1" thickBot="1">
      <c r="A46" s="349"/>
      <c r="B46" s="370"/>
      <c r="C46" s="252"/>
      <c r="D46" s="252"/>
      <c r="E46" s="252"/>
      <c r="F46" s="252"/>
      <c r="G46" s="252"/>
      <c r="H46" s="487"/>
      <c r="I46" s="350"/>
    </row>
    <row r="47" spans="1:9" s="241" customFormat="1" ht="18" customHeight="1">
      <c r="A47" s="251"/>
      <c r="B47" s="299">
        <v>45</v>
      </c>
      <c r="C47" s="342" t="s">
        <v>185</v>
      </c>
      <c r="D47" s="501">
        <v>-1.3289999999999997</v>
      </c>
      <c r="E47" s="733">
        <v>-1.3289999999999997</v>
      </c>
      <c r="F47" s="733" t="s">
        <v>173</v>
      </c>
      <c r="G47" s="733" t="s">
        <v>173</v>
      </c>
      <c r="H47" s="683" t="s">
        <v>173</v>
      </c>
      <c r="I47" s="372" t="s">
        <v>173</v>
      </c>
    </row>
    <row r="48" spans="1:9" s="257" customFormat="1" ht="18" customHeight="1">
      <c r="A48" s="251"/>
      <c r="B48" s="356">
        <v>80</v>
      </c>
      <c r="C48" s="375" t="s">
        <v>188</v>
      </c>
      <c r="D48" s="502">
        <v>0.6258636695207067</v>
      </c>
      <c r="E48" s="734">
        <v>0.7359695978886476</v>
      </c>
      <c r="F48" s="737" t="s">
        <v>173</v>
      </c>
      <c r="G48" s="737">
        <v>0.8957672718259551</v>
      </c>
      <c r="H48" s="640">
        <v>0.895781624149995</v>
      </c>
      <c r="I48" s="641">
        <v>0.3100131872800276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453">
        <v>5.276637420093502</v>
      </c>
      <c r="E49" s="377">
        <v>3.85274656998378</v>
      </c>
      <c r="F49" s="488">
        <v>1.4238908501097225</v>
      </c>
      <c r="G49" s="488">
        <v>6.487117959482238</v>
      </c>
      <c r="H49" s="618">
        <v>5.9481060967464945</v>
      </c>
      <c r="I49" s="378">
        <v>0.5390118627357441</v>
      </c>
    </row>
    <row r="50" spans="1:9" s="257" customFormat="1" ht="18" customHeight="1">
      <c r="A50" s="254"/>
      <c r="B50" s="260"/>
      <c r="C50" s="381" t="s">
        <v>190</v>
      </c>
      <c r="D50" s="252"/>
      <c r="E50" s="252"/>
      <c r="F50" s="252"/>
      <c r="G50" s="252"/>
      <c r="H50" s="349"/>
      <c r="I50" s="350"/>
    </row>
    <row r="51" spans="1:9" s="257" customFormat="1" ht="19.5" customHeight="1">
      <c r="A51" s="254"/>
      <c r="B51" s="260"/>
      <c r="C51" s="261" t="s">
        <v>8</v>
      </c>
      <c r="D51" s="459">
        <v>62886</v>
      </c>
      <c r="E51" s="754">
        <v>62886</v>
      </c>
      <c r="F51" s="754">
        <v>62886</v>
      </c>
      <c r="G51" s="754">
        <v>62886</v>
      </c>
      <c r="H51" s="754">
        <v>62886</v>
      </c>
      <c r="I51" s="754">
        <v>62886</v>
      </c>
    </row>
    <row r="52" spans="1:9" ht="19.5" customHeight="1">
      <c r="A52" s="254"/>
      <c r="B52" s="370"/>
      <c r="C52" s="251" t="s">
        <v>195</v>
      </c>
      <c r="H52" s="750"/>
      <c r="I52" s="350"/>
    </row>
    <row r="53" spans="1:9" ht="19.5" customHeight="1">
      <c r="A53" s="254"/>
      <c r="B53" s="257"/>
      <c r="D53" s="253"/>
      <c r="E53" s="753"/>
      <c r="F53" s="253"/>
      <c r="G53" s="253"/>
      <c r="H53" s="752"/>
      <c r="I53" s="252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35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9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7" ht="15.75" thickBot="1">
      <c r="A14" s="254"/>
      <c r="B14" s="286"/>
      <c r="C14" s="286"/>
      <c r="D14" s="286"/>
      <c r="E14" s="286"/>
      <c r="F14" s="286"/>
      <c r="G14" s="286"/>
    </row>
    <row r="15" spans="1:7" ht="15">
      <c r="A15" s="239"/>
      <c r="B15" s="722" t="s">
        <v>151</v>
      </c>
      <c r="C15" s="529" t="s">
        <v>152</v>
      </c>
      <c r="D15" s="266"/>
      <c r="E15" s="266"/>
      <c r="F15" s="264"/>
      <c r="G15" s="262">
        <v>1</v>
      </c>
    </row>
    <row r="16" spans="1:7" ht="15">
      <c r="A16" s="239"/>
      <c r="B16" s="723" t="s">
        <v>153</v>
      </c>
      <c r="C16" s="561" t="s">
        <v>154</v>
      </c>
      <c r="D16" s="266"/>
      <c r="E16" s="266"/>
      <c r="F16" s="264"/>
      <c r="G16" s="271">
        <v>86</v>
      </c>
    </row>
    <row r="17" spans="1:7" ht="15">
      <c r="A17" s="239"/>
      <c r="B17" s="723" t="s">
        <v>155</v>
      </c>
      <c r="C17" s="561" t="s">
        <v>156</v>
      </c>
      <c r="D17" s="266"/>
      <c r="E17" s="266"/>
      <c r="F17" s="274"/>
      <c r="G17" s="271">
        <v>3</v>
      </c>
    </row>
    <row r="18" spans="1:7" ht="15">
      <c r="A18" s="268"/>
      <c r="B18" s="277" t="s">
        <v>157</v>
      </c>
      <c r="C18" s="278" t="s">
        <v>158</v>
      </c>
      <c r="D18" s="457"/>
      <c r="E18" s="457"/>
      <c r="F18" s="279"/>
      <c r="G18" s="280">
        <v>7</v>
      </c>
    </row>
    <row r="19" spans="1:7" ht="15">
      <c r="A19" s="268"/>
      <c r="B19" s="277" t="s">
        <v>159</v>
      </c>
      <c r="C19" s="278" t="s">
        <v>160</v>
      </c>
      <c r="D19" s="457"/>
      <c r="E19" s="457"/>
      <c r="F19" s="279"/>
      <c r="G19" s="280">
        <v>8</v>
      </c>
    </row>
    <row r="20" spans="1:7" ht="15" thickBot="1">
      <c r="A20" s="282"/>
      <c r="B20" s="562"/>
      <c r="C20" s="284" t="s">
        <v>161</v>
      </c>
      <c r="D20" s="287"/>
      <c r="E20" s="287"/>
      <c r="F20" s="282"/>
      <c r="G20" s="285">
        <v>105</v>
      </c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290">
        <v>224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301">
        <f>G24</f>
        <v>105</v>
      </c>
      <c r="F24" s="483"/>
      <c r="G24" s="302">
        <v>105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309"/>
      <c r="G25" s="310"/>
    </row>
    <row r="26" spans="1:7" ht="15" thickBot="1">
      <c r="A26" s="251"/>
      <c r="B26" s="313"/>
      <c r="C26" s="314" t="s">
        <v>167</v>
      </c>
      <c r="D26" s="537">
        <v>440.3297</v>
      </c>
      <c r="E26" s="771">
        <f>F26</f>
        <v>760</v>
      </c>
      <c r="F26" s="315">
        <v>760</v>
      </c>
      <c r="G26" s="316"/>
    </row>
    <row r="27" spans="1:7" ht="14.25">
      <c r="A27" s="251"/>
      <c r="B27" s="256">
        <v>20</v>
      </c>
      <c r="C27" s="342" t="s">
        <v>168</v>
      </c>
      <c r="D27" s="548">
        <v>42.7196</v>
      </c>
      <c r="E27" s="896">
        <f>+F27+G27</f>
        <v>1463</v>
      </c>
      <c r="F27" s="320">
        <v>489</v>
      </c>
      <c r="G27" s="308">
        <v>974</v>
      </c>
    </row>
    <row r="28" spans="1:7" ht="15">
      <c r="A28" s="254"/>
      <c r="B28" s="323">
        <v>25</v>
      </c>
      <c r="C28" s="346" t="s">
        <v>99</v>
      </c>
      <c r="D28" s="740">
        <v>42.4486</v>
      </c>
      <c r="E28" s="897">
        <f>F28+G28</f>
        <v>1146</v>
      </c>
      <c r="F28" s="325">
        <v>254</v>
      </c>
      <c r="G28" s="326">
        <v>892</v>
      </c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974</v>
      </c>
      <c r="F29" s="328"/>
      <c r="G29" s="329">
        <v>974</v>
      </c>
    </row>
    <row r="30" spans="1:7" ht="15.75" thickBot="1">
      <c r="A30" s="254"/>
      <c r="B30" s="330">
        <v>205</v>
      </c>
      <c r="C30" s="418" t="s">
        <v>100</v>
      </c>
      <c r="D30" s="741"/>
      <c r="E30" s="899">
        <f>F30+G30</f>
        <v>892</v>
      </c>
      <c r="F30" s="332"/>
      <c r="G30" s="333">
        <v>892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48</v>
      </c>
      <c r="F31" s="337" t="s">
        <v>173</v>
      </c>
      <c r="G31" s="302">
        <v>48</v>
      </c>
    </row>
    <row r="32" spans="1:7" ht="15" thickBot="1">
      <c r="A32" s="251"/>
      <c r="B32" s="335">
        <v>991</v>
      </c>
      <c r="C32" s="354" t="s">
        <v>174</v>
      </c>
      <c r="D32" s="742">
        <v>483.0493</v>
      </c>
      <c r="E32" s="775">
        <f>E24+E26+E27+E31</f>
        <v>2376</v>
      </c>
      <c r="F32" s="340">
        <v>1249</v>
      </c>
      <c r="G32" s="302">
        <v>1127</v>
      </c>
    </row>
    <row r="33" spans="1:8" ht="14.25">
      <c r="A33" s="251"/>
      <c r="B33" s="299">
        <v>30</v>
      </c>
      <c r="C33" s="342" t="s">
        <v>175</v>
      </c>
      <c r="D33" s="543">
        <v>188.073</v>
      </c>
      <c r="E33" s="900">
        <f>F33+G33</f>
        <v>210</v>
      </c>
      <c r="F33" s="320">
        <v>143</v>
      </c>
      <c r="G33" s="343">
        <v>67</v>
      </c>
      <c r="H33" s="1226"/>
    </row>
    <row r="34" spans="1:7" ht="15">
      <c r="A34" s="254"/>
      <c r="B34" s="323">
        <v>35</v>
      </c>
      <c r="C34" s="346" t="s">
        <v>101</v>
      </c>
      <c r="D34" s="544">
        <v>186.7114</v>
      </c>
      <c r="E34" s="901">
        <f>F34+G34</f>
        <v>187</v>
      </c>
      <c r="F34" s="325">
        <v>130</v>
      </c>
      <c r="G34" s="347">
        <v>57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67</v>
      </c>
      <c r="F35" s="328"/>
      <c r="G35" s="351">
        <v>67</v>
      </c>
    </row>
    <row r="36" spans="1:7" ht="15.75" thickBot="1">
      <c r="A36" s="254"/>
      <c r="B36" s="330">
        <v>305</v>
      </c>
      <c r="C36" s="331" t="s">
        <v>102</v>
      </c>
      <c r="D36" s="546"/>
      <c r="E36" s="744">
        <f>G36+F36</f>
        <v>57</v>
      </c>
      <c r="F36" s="332"/>
      <c r="G36" s="352">
        <v>57</v>
      </c>
    </row>
    <row r="37" spans="1:7" ht="15" thickBot="1">
      <c r="A37" s="251"/>
      <c r="B37" s="335">
        <v>40</v>
      </c>
      <c r="C37" s="354" t="s">
        <v>177</v>
      </c>
      <c r="D37" s="547">
        <v>0</v>
      </c>
      <c r="E37" s="902">
        <f>G37</f>
        <v>0</v>
      </c>
      <c r="F37" s="337" t="s">
        <v>173</v>
      </c>
      <c r="G37" s="355">
        <v>0</v>
      </c>
    </row>
    <row r="38" spans="1:7" ht="14.25">
      <c r="A38" s="251"/>
      <c r="B38" s="299">
        <v>50</v>
      </c>
      <c r="C38" s="342" t="s">
        <v>178</v>
      </c>
      <c r="D38" s="548">
        <v>294.97630000000004</v>
      </c>
      <c r="E38" s="772">
        <f>+E32-E33-E37</f>
        <v>2166</v>
      </c>
      <c r="F38" s="344">
        <v>1106</v>
      </c>
      <c r="G38" s="344">
        <v>1060</v>
      </c>
    </row>
    <row r="39" spans="1:7" ht="14.25">
      <c r="A39" s="251"/>
      <c r="B39" s="356">
        <v>53</v>
      </c>
      <c r="C39" s="357" t="s">
        <v>179</v>
      </c>
      <c r="D39" s="549">
        <v>4.328634042000001</v>
      </c>
      <c r="E39" s="764">
        <f>F39+G39</f>
        <v>111</v>
      </c>
      <c r="F39" s="358">
        <v>111</v>
      </c>
      <c r="G39" s="359"/>
    </row>
    <row r="40" spans="1:7" ht="14.25">
      <c r="A40" s="251"/>
      <c r="B40" s="356">
        <v>55</v>
      </c>
      <c r="C40" s="357" t="s">
        <v>180</v>
      </c>
      <c r="D40" s="549">
        <v>1.273463577</v>
      </c>
      <c r="E40" s="764"/>
      <c r="F40" s="36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549"/>
      <c r="E41" s="764">
        <f>F41</f>
        <v>105</v>
      </c>
      <c r="F41" s="358">
        <v>105</v>
      </c>
      <c r="G41" s="363"/>
    </row>
    <row r="42" spans="1:7" ht="14.25">
      <c r="A42" s="251"/>
      <c r="B42" s="356">
        <v>70</v>
      </c>
      <c r="C42" s="357" t="s">
        <v>182</v>
      </c>
      <c r="D42" s="549">
        <v>289.3742023810001</v>
      </c>
      <c r="E42" s="764">
        <f>+E38-E39-E41</f>
        <v>1950</v>
      </c>
      <c r="F42" s="358">
        <v>890</v>
      </c>
      <c r="G42" s="360">
        <v>1060</v>
      </c>
    </row>
    <row r="43" spans="1:7" ht="15.75" thickBot="1">
      <c r="A43" s="254"/>
      <c r="B43" s="365">
        <v>73</v>
      </c>
      <c r="C43" s="366" t="s">
        <v>183</v>
      </c>
      <c r="D43" s="550">
        <v>117.806</v>
      </c>
      <c r="E43" s="550">
        <f>+G42</f>
        <v>1060</v>
      </c>
      <c r="F43" s="367"/>
      <c r="G43" s="368">
        <v>1060</v>
      </c>
    </row>
    <row r="44" spans="1:7" ht="15">
      <c r="A44" s="254"/>
      <c r="B44" s="264"/>
      <c r="C44" s="252"/>
      <c r="D44" s="252"/>
      <c r="E44" s="762"/>
      <c r="F44" s="349"/>
      <c r="G44" s="350"/>
    </row>
    <row r="45" spans="1:7" ht="15">
      <c r="A45" s="251" t="s">
        <v>184</v>
      </c>
      <c r="B45" s="286"/>
      <c r="C45" s="307"/>
      <c r="D45" s="307"/>
      <c r="E45" s="307"/>
      <c r="F45" s="349"/>
      <c r="G45" s="350"/>
    </row>
    <row r="46" spans="1:7" ht="15.75" thickBot="1">
      <c r="A46" s="349"/>
      <c r="B46" s="264"/>
      <c r="C46" s="252"/>
      <c r="D46" s="252"/>
      <c r="E46" s="252"/>
      <c r="F46" s="349"/>
      <c r="G46" s="350"/>
    </row>
    <row r="47" spans="1:7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1" t="s">
        <v>173</v>
      </c>
      <c r="G47" s="372">
        <v>-48</v>
      </c>
    </row>
    <row r="48" spans="1:7" ht="14.25">
      <c r="A48" s="251"/>
      <c r="B48" s="356">
        <v>80</v>
      </c>
      <c r="C48" s="375" t="s">
        <v>188</v>
      </c>
      <c r="D48" s="493">
        <v>1.4927629779070384</v>
      </c>
      <c r="E48" s="1239">
        <f>E26/(E39+E40+E42)</f>
        <v>0.368753032508491</v>
      </c>
      <c r="F48" s="493">
        <f>+F26/F38</f>
        <v>0.6871609403254972</v>
      </c>
      <c r="G48" s="909">
        <f>+G24/G38</f>
        <v>0.09905660377358491</v>
      </c>
    </row>
    <row r="49" spans="1:7" ht="15" thickBot="1">
      <c r="A49" s="251"/>
      <c r="B49" s="259">
        <v>90</v>
      </c>
      <c r="C49" s="376" t="s">
        <v>189</v>
      </c>
      <c r="D49" s="488">
        <v>4.564837871987003</v>
      </c>
      <c r="E49" s="488">
        <f>+E42/$D$51*1000</f>
        <v>30.76097930338213</v>
      </c>
      <c r="F49" s="488">
        <f>+F42/$D$51*1000</f>
        <v>14.03962645128723</v>
      </c>
      <c r="G49" s="635">
        <f>+G42/$D$51*1000</f>
        <v>16.7213528520949</v>
      </c>
    </row>
    <row r="50" spans="1:7" ht="15.75">
      <c r="A50" s="254"/>
      <c r="B50" s="286"/>
      <c r="C50" s="381" t="s">
        <v>190</v>
      </c>
      <c r="D50" s="252"/>
      <c r="E50" s="252"/>
      <c r="F50" s="349"/>
      <c r="G50" s="350"/>
    </row>
    <row r="51" spans="1:7" ht="15">
      <c r="A51" s="254"/>
      <c r="B51" s="286"/>
      <c r="C51" s="261" t="s">
        <v>10</v>
      </c>
      <c r="D51" s="459">
        <v>63392</v>
      </c>
      <c r="E51" s="754">
        <v>63392</v>
      </c>
      <c r="F51" s="754">
        <v>63392</v>
      </c>
      <c r="G51" s="754">
        <v>63392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25">
      <selection activeCell="A1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11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340</v>
      </c>
      <c r="E24" s="1276"/>
      <c r="F24" s="1621">
        <v>340</v>
      </c>
      <c r="G24" s="1288">
        <v>9</v>
      </c>
      <c r="H24" s="1278"/>
      <c r="I24" s="1622">
        <v>9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1724</v>
      </c>
      <c r="E26" s="1623">
        <v>1724</v>
      </c>
      <c r="F26" s="1285"/>
      <c r="G26" s="1284">
        <v>5</v>
      </c>
      <c r="H26" s="1623">
        <v>5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440.28152530000006</v>
      </c>
      <c r="E27" s="1624">
        <v>158.8</v>
      </c>
      <c r="F27" s="1280">
        <v>281.48152530000004</v>
      </c>
      <c r="G27" s="1288">
        <v>3311.0883048</v>
      </c>
      <c r="H27" s="1624">
        <v>432</v>
      </c>
      <c r="I27" s="1625">
        <v>2879.0883048</v>
      </c>
      <c r="J27" s="766"/>
    </row>
    <row r="28" spans="1:9" ht="15.75" thickBot="1">
      <c r="A28" s="1134"/>
      <c r="B28" s="1192">
        <v>25</v>
      </c>
      <c r="C28" s="1213" t="s">
        <v>99</v>
      </c>
      <c r="D28" s="1338">
        <v>352</v>
      </c>
      <c r="E28" s="1627">
        <v>105</v>
      </c>
      <c r="F28" s="1627">
        <v>247</v>
      </c>
      <c r="G28" s="1338">
        <v>2459.5361137</v>
      </c>
      <c r="H28" s="1627">
        <v>361</v>
      </c>
      <c r="I28" s="1628">
        <v>2098.5361137</v>
      </c>
    </row>
    <row r="29" spans="1:9" ht="15.75" thickBot="1">
      <c r="A29" s="1134"/>
      <c r="B29" s="1192">
        <v>200</v>
      </c>
      <c r="C29" s="1213" t="s">
        <v>170</v>
      </c>
      <c r="D29" s="1338">
        <v>281.48152530000004</v>
      </c>
      <c r="E29" s="1292"/>
      <c r="F29" s="1629">
        <v>281.48152530000004</v>
      </c>
      <c r="G29" s="1338">
        <v>2879.0883048</v>
      </c>
      <c r="H29" s="1292"/>
      <c r="I29" s="1630">
        <v>2879.0883048</v>
      </c>
    </row>
    <row r="30" spans="1:9" ht="15.75" thickBot="1">
      <c r="A30" s="1134"/>
      <c r="B30" s="1198">
        <v>205</v>
      </c>
      <c r="C30" s="1214" t="s">
        <v>100</v>
      </c>
      <c r="D30" s="1338">
        <v>247</v>
      </c>
      <c r="E30" s="1340"/>
      <c r="F30" s="1631">
        <v>247</v>
      </c>
      <c r="G30" s="1338">
        <v>2098.5361137</v>
      </c>
      <c r="H30" s="1340"/>
      <c r="I30" s="1630">
        <v>2098.5361137</v>
      </c>
    </row>
    <row r="31" spans="1:9" ht="15" thickBot="1">
      <c r="A31" s="1126"/>
      <c r="B31" s="1202">
        <v>100</v>
      </c>
      <c r="C31" s="1295" t="s">
        <v>172</v>
      </c>
      <c r="D31" s="1296">
        <v>329</v>
      </c>
      <c r="E31" s="1632">
        <v>329</v>
      </c>
      <c r="F31" s="1308" t="s">
        <v>173</v>
      </c>
      <c r="G31" s="1296" t="s">
        <v>173</v>
      </c>
      <c r="H31" s="1308" t="s">
        <v>173</v>
      </c>
      <c r="I31" s="1309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2833.2815253</v>
      </c>
      <c r="E32" s="1632">
        <v>2211.8</v>
      </c>
      <c r="F32" s="1632">
        <v>621.4815253</v>
      </c>
      <c r="G32" s="1296">
        <v>3325.0883048</v>
      </c>
      <c r="H32" s="1632">
        <v>437</v>
      </c>
      <c r="I32" s="1633">
        <v>2888.0883048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718.7211898</v>
      </c>
      <c r="E33" s="1624">
        <v>668</v>
      </c>
      <c r="F33" s="1280">
        <v>50.72118979999999</v>
      </c>
      <c r="G33" s="1288">
        <v>288.8369268</v>
      </c>
      <c r="H33" s="1634">
        <v>25</v>
      </c>
      <c r="I33" s="1635">
        <v>263.8369268</v>
      </c>
    </row>
    <row r="34" spans="1:9" ht="15.75" thickBot="1">
      <c r="A34" s="1134"/>
      <c r="B34" s="1192">
        <v>35</v>
      </c>
      <c r="C34" s="1193" t="s">
        <v>101</v>
      </c>
      <c r="D34" s="1338">
        <v>592</v>
      </c>
      <c r="E34" s="1627">
        <v>548</v>
      </c>
      <c r="F34" s="1627">
        <v>44</v>
      </c>
      <c r="G34" s="1338">
        <v>235.68722419999995</v>
      </c>
      <c r="H34" s="1636">
        <v>20</v>
      </c>
      <c r="I34" s="1637">
        <v>215.68722419999995</v>
      </c>
    </row>
    <row r="35" spans="1:9" ht="15">
      <c r="A35" s="1134"/>
      <c r="B35" s="1192">
        <v>300</v>
      </c>
      <c r="C35" s="1213" t="s">
        <v>170</v>
      </c>
      <c r="D35" s="1342">
        <v>50.72118979999999</v>
      </c>
      <c r="E35" s="1292"/>
      <c r="F35" s="1629">
        <v>50.72118979999999</v>
      </c>
      <c r="G35" s="1342">
        <v>263.8369268</v>
      </c>
      <c r="H35" s="1305"/>
      <c r="I35" s="1638">
        <v>263.8369268</v>
      </c>
    </row>
    <row r="36" spans="1:9" ht="15.75" thickBot="1">
      <c r="A36" s="1134"/>
      <c r="B36" s="1198">
        <v>305</v>
      </c>
      <c r="C36" s="1214" t="s">
        <v>100</v>
      </c>
      <c r="D36" s="1290">
        <v>44</v>
      </c>
      <c r="E36" s="1340"/>
      <c r="F36" s="1631">
        <v>44</v>
      </c>
      <c r="G36" s="1290">
        <v>215.68722419999995</v>
      </c>
      <c r="H36" s="1343"/>
      <c r="I36" s="1638">
        <v>215.68722419999995</v>
      </c>
    </row>
    <row r="37" spans="1:9" ht="15" thickBot="1">
      <c r="A37" s="1126"/>
      <c r="B37" s="1202">
        <v>40</v>
      </c>
      <c r="C37" s="1203" t="s">
        <v>177</v>
      </c>
      <c r="D37" s="1296">
        <v>261</v>
      </c>
      <c r="E37" s="1632">
        <v>261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9" ht="14.25">
      <c r="A38" s="1126"/>
      <c r="B38" s="1175">
        <v>50</v>
      </c>
      <c r="C38" s="1190" t="s">
        <v>178</v>
      </c>
      <c r="D38" s="1288">
        <v>1853.5603354999998</v>
      </c>
      <c r="E38" s="1624">
        <v>1282.8</v>
      </c>
      <c r="F38" s="1624">
        <v>570.7603355000001</v>
      </c>
      <c r="G38" s="1288">
        <v>3036.251378</v>
      </c>
      <c r="H38" s="1634">
        <v>412</v>
      </c>
      <c r="I38" s="1635">
        <v>2624.251378</v>
      </c>
    </row>
    <row r="39" spans="1:9" ht="14.25">
      <c r="A39" s="1126"/>
      <c r="B39" s="1219">
        <v>53</v>
      </c>
      <c r="C39" s="1220" t="s">
        <v>179</v>
      </c>
      <c r="D39" s="1303">
        <v>125</v>
      </c>
      <c r="E39" s="1639">
        <v>125</v>
      </c>
      <c r="F39" s="1311" t="s">
        <v>173</v>
      </c>
      <c r="G39" s="1303">
        <v>21</v>
      </c>
      <c r="H39" s="1640">
        <v>21</v>
      </c>
      <c r="I39" s="1312" t="s">
        <v>173</v>
      </c>
    </row>
    <row r="40" spans="1:9" ht="14.25">
      <c r="A40" s="1126"/>
      <c r="B40" s="1219">
        <v>55</v>
      </c>
      <c r="C40" s="1220" t="s">
        <v>180</v>
      </c>
      <c r="D40" s="1303">
        <v>0</v>
      </c>
      <c r="E40" s="1639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</row>
    <row r="41" spans="1:9" ht="14.25">
      <c r="A41" s="1126"/>
      <c r="B41" s="1219">
        <v>65</v>
      </c>
      <c r="C41" s="1220" t="s">
        <v>181</v>
      </c>
      <c r="D41" s="1303">
        <v>340</v>
      </c>
      <c r="E41" s="1639">
        <v>340</v>
      </c>
      <c r="F41" s="1316"/>
      <c r="G41" s="1303">
        <v>9</v>
      </c>
      <c r="H41" s="1318">
        <v>9</v>
      </c>
      <c r="I41" s="1319"/>
    </row>
    <row r="42" spans="1:9" ht="14.25">
      <c r="A42" s="1126"/>
      <c r="B42" s="1219">
        <v>70</v>
      </c>
      <c r="C42" s="1220" t="s">
        <v>182</v>
      </c>
      <c r="D42" s="1303">
        <v>1388.5603355000003</v>
      </c>
      <c r="E42" s="1639">
        <v>817.8</v>
      </c>
      <c r="F42" s="1639">
        <v>570.7603355000001</v>
      </c>
      <c r="G42" s="1303">
        <v>3006.251378</v>
      </c>
      <c r="H42" s="1640">
        <v>382</v>
      </c>
      <c r="I42" s="1641">
        <v>2624.251378</v>
      </c>
    </row>
    <row r="43" spans="1:9" ht="15.75" thickBot="1">
      <c r="A43" s="1134"/>
      <c r="B43" s="1227">
        <v>73</v>
      </c>
      <c r="C43" s="1228" t="s">
        <v>183</v>
      </c>
      <c r="D43" s="1293">
        <v>570.7603355000001</v>
      </c>
      <c r="E43" s="1294"/>
      <c r="F43" s="1293">
        <v>570.7603355000001</v>
      </c>
      <c r="G43" s="1293">
        <v>2624.251378</v>
      </c>
      <c r="H43" s="1307"/>
      <c r="I43" s="1306">
        <v>2624.251378</v>
      </c>
    </row>
    <row r="44" spans="1:9" ht="15">
      <c r="A44" s="1134"/>
      <c r="B44" s="1153"/>
      <c r="C44" s="1131"/>
      <c r="D44" s="1321"/>
      <c r="E44" s="1321"/>
      <c r="F44" s="1321"/>
      <c r="G44" s="1246"/>
      <c r="H44" s="1246"/>
      <c r="I44" s="1246"/>
    </row>
    <row r="45" spans="1:9" ht="15">
      <c r="A45" s="1126" t="s">
        <v>184</v>
      </c>
      <c r="B45" s="1147"/>
      <c r="C45" s="1234"/>
      <c r="D45" s="1235"/>
      <c r="E45" s="1321"/>
      <c r="F45" s="1235"/>
      <c r="G45" s="1246"/>
      <c r="H45" s="1246"/>
      <c r="I45" s="1246"/>
    </row>
    <row r="46" spans="1:9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</row>
    <row r="47" spans="1:9" ht="14.25">
      <c r="A47" s="1126"/>
      <c r="B47" s="1175">
        <v>45</v>
      </c>
      <c r="C47" s="1190" t="s">
        <v>185</v>
      </c>
      <c r="D47" s="1492">
        <v>-68</v>
      </c>
      <c r="E47" s="1492">
        <v>-68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1.139036191398661</v>
      </c>
      <c r="E48" s="1327">
        <v>1.3439351418771435</v>
      </c>
      <c r="F48" s="1327"/>
      <c r="G48" s="1328">
        <v>0.001651663299697076</v>
      </c>
      <c r="H48" s="1328">
        <v>0.012135922330097087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21.904346534263002</v>
      </c>
      <c r="E49" s="1330">
        <v>12.900681474003031</v>
      </c>
      <c r="F49" s="1330">
        <v>9.003665060259971</v>
      </c>
      <c r="G49" s="1572">
        <v>47.423198163806155</v>
      </c>
      <c r="H49" s="1572">
        <v>6.025996971226653</v>
      </c>
      <c r="I49" s="1572">
        <v>41.3972011925795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10</v>
      </c>
      <c r="D51" s="1574">
        <v>63392</v>
      </c>
      <c r="E51" s="754">
        <v>63392</v>
      </c>
      <c r="F51" s="754">
        <v>63392</v>
      </c>
      <c r="G51" s="754">
        <v>63392</v>
      </c>
      <c r="H51" s="754">
        <v>63392</v>
      </c>
      <c r="I51" s="754">
        <v>63392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134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134"/>
      <c r="C55" s="1148"/>
      <c r="E55" s="1337"/>
      <c r="F55" s="1337"/>
      <c r="G55" s="1250"/>
      <c r="H55" s="1335"/>
      <c r="I55" s="1336"/>
    </row>
    <row r="56" spans="1:9" ht="15">
      <c r="A56" s="1134"/>
      <c r="C56" s="1126"/>
      <c r="D56" s="1134"/>
      <c r="E56" s="1134"/>
      <c r="F56" s="1134"/>
      <c r="G56" s="1134"/>
      <c r="H56" s="1134"/>
      <c r="I56" s="11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237" customWidth="1"/>
    <col min="5" max="5" width="12.421875" style="237" customWidth="1"/>
    <col min="6" max="6" width="19.28125" style="237" customWidth="1"/>
    <col min="7" max="7" width="11.8515625" style="237" customWidth="1"/>
    <col min="8" max="8" width="13.7109375" style="237" customWidth="1"/>
    <col min="9" max="9" width="19.00390625" style="237" customWidth="1"/>
    <col min="10" max="16384" width="11.421875" style="237" customWidth="1"/>
  </cols>
  <sheetData>
    <row r="1" spans="1:9" ht="15.75">
      <c r="A1" s="509"/>
      <c r="B1" s="510"/>
      <c r="C1" s="509"/>
      <c r="D1" s="509"/>
      <c r="E1" s="509"/>
      <c r="F1" s="509"/>
      <c r="G1" s="509"/>
      <c r="H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.75">
      <c r="A3" s="511"/>
      <c r="B3" s="504"/>
      <c r="C3" s="504"/>
      <c r="D3" s="512"/>
      <c r="E3" s="512"/>
      <c r="F3" s="512"/>
      <c r="G3" s="512"/>
      <c r="H3" s="491"/>
      <c r="I3" s="504"/>
    </row>
    <row r="4" spans="1:8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9</v>
      </c>
    </row>
    <row r="5" spans="1:9" s="241" customFormat="1" ht="12.75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6.5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5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7.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66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92"/>
      <c r="H16" s="264"/>
      <c r="I16" s="479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92"/>
      <c r="H17" s="274"/>
      <c r="I17" s="479">
        <v>4.786479999999999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780">
        <v>4.88913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781">
        <v>9.675609999999999</v>
      </c>
    </row>
    <row r="20" spans="1:9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</row>
    <row r="21" spans="1:9" s="294" customFormat="1" ht="12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 s="261"/>
    </row>
    <row r="22" s="241" customFormat="1" ht="9.75" customHeight="1"/>
    <row r="23" s="241" customFormat="1" ht="9.75" customHeight="1" thickBot="1"/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42.573</v>
      </c>
      <c r="G24" s="963"/>
      <c r="H24" s="963"/>
      <c r="I24" s="816">
        <v>9.675609999999999</v>
      </c>
    </row>
    <row r="25" spans="1:9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966"/>
      <c r="H25" s="1025"/>
      <c r="I25" s="984"/>
    </row>
    <row r="26" spans="1:9" s="257" customFormat="1" ht="18" customHeight="1" thickBot="1">
      <c r="A26" s="251"/>
      <c r="B26" s="313"/>
      <c r="C26" s="314" t="s">
        <v>167</v>
      </c>
      <c r="D26" s="537">
        <v>225.9096</v>
      </c>
      <c r="E26" s="537">
        <v>225.9096</v>
      </c>
      <c r="F26" s="968"/>
      <c r="G26" s="771">
        <v>386.9593</v>
      </c>
      <c r="H26" s="983">
        <v>386.9593</v>
      </c>
      <c r="I26" s="985"/>
    </row>
    <row r="27" spans="1:9" s="257" customFormat="1" ht="18" customHeight="1">
      <c r="A27" s="251"/>
      <c r="B27" s="256">
        <v>20</v>
      </c>
      <c r="C27" s="342" t="s">
        <v>168</v>
      </c>
      <c r="D27" s="548">
        <v>171.99480000000003</v>
      </c>
      <c r="E27" s="548">
        <v>117.15690000000002</v>
      </c>
      <c r="F27" s="548">
        <v>54.8379</v>
      </c>
      <c r="G27" s="548">
        <v>165.6338</v>
      </c>
      <c r="H27" s="817">
        <v>140.312</v>
      </c>
      <c r="I27" s="617">
        <v>25.3218</v>
      </c>
    </row>
    <row r="28" spans="1:9" s="257" customFormat="1" ht="18" customHeight="1">
      <c r="A28" s="254"/>
      <c r="B28" s="323">
        <v>25</v>
      </c>
      <c r="C28" s="346" t="s">
        <v>99</v>
      </c>
      <c r="D28" s="740">
        <v>134.38694999999998</v>
      </c>
      <c r="E28" s="740">
        <v>82.08109999999999</v>
      </c>
      <c r="F28" s="740">
        <v>52.30584999999999</v>
      </c>
      <c r="G28" s="1046">
        <v>159.2</v>
      </c>
      <c r="H28" s="815">
        <v>135.449</v>
      </c>
      <c r="I28" s="815">
        <v>23.751000000000005</v>
      </c>
    </row>
    <row r="29" spans="1:9" s="241" customFormat="1" ht="18" customHeight="1">
      <c r="A29" s="254"/>
      <c r="B29" s="323">
        <v>200</v>
      </c>
      <c r="C29" s="346" t="s">
        <v>170</v>
      </c>
      <c r="D29" s="740">
        <v>54.8379</v>
      </c>
      <c r="E29" s="979"/>
      <c r="F29" s="740">
        <v>54.8379</v>
      </c>
      <c r="G29" s="740">
        <v>25.3218</v>
      </c>
      <c r="H29" s="545"/>
      <c r="I29" s="804">
        <v>25.3218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914">
        <v>52.30584999999999</v>
      </c>
      <c r="E30" s="980"/>
      <c r="F30" s="914">
        <v>52.30584999999999</v>
      </c>
      <c r="G30" s="914">
        <v>23.751000000000005</v>
      </c>
      <c r="H30" s="741"/>
      <c r="I30" s="935">
        <v>23.751000000000005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742">
        <v>4.126</v>
      </c>
      <c r="E31" s="742">
        <v>4.126</v>
      </c>
      <c r="F31" s="866" t="s">
        <v>173</v>
      </c>
      <c r="G31" s="986" t="s">
        <v>173</v>
      </c>
      <c r="H31" s="986" t="s">
        <v>173</v>
      </c>
      <c r="I31" s="986" t="s">
        <v>173</v>
      </c>
    </row>
    <row r="32" spans="1:9" s="257" customFormat="1" ht="18" customHeight="1" thickBot="1">
      <c r="A32" s="251"/>
      <c r="B32" s="335">
        <v>991</v>
      </c>
      <c r="C32" s="354" t="s">
        <v>174</v>
      </c>
      <c r="D32" s="742">
        <v>402.0304</v>
      </c>
      <c r="E32" s="742">
        <v>347.1925</v>
      </c>
      <c r="F32" s="742">
        <v>97.4109</v>
      </c>
      <c r="G32" s="742">
        <v>562.26871</v>
      </c>
      <c r="H32" s="816">
        <v>527.2713</v>
      </c>
      <c r="I32" s="816">
        <v>34.99741</v>
      </c>
    </row>
    <row r="33" spans="1:9" s="257" customFormat="1" ht="18" customHeight="1">
      <c r="A33" s="251"/>
      <c r="B33" s="299">
        <v>30</v>
      </c>
      <c r="C33" s="342" t="s">
        <v>175</v>
      </c>
      <c r="D33" s="548">
        <v>50.699300000000015</v>
      </c>
      <c r="E33" s="548">
        <v>45.07820000000002</v>
      </c>
      <c r="F33" s="548">
        <v>5.6211</v>
      </c>
      <c r="G33" s="548">
        <v>75.6854</v>
      </c>
      <c r="H33" s="817">
        <v>71.552</v>
      </c>
      <c r="I33" s="838">
        <v>4.1334</v>
      </c>
    </row>
    <row r="34" spans="1:9" s="257" customFormat="1" ht="18" customHeight="1">
      <c r="A34" s="254"/>
      <c r="B34" s="323">
        <v>35</v>
      </c>
      <c r="C34" s="346" t="s">
        <v>103</v>
      </c>
      <c r="D34" s="740">
        <v>40.979850000000006</v>
      </c>
      <c r="E34" s="740">
        <v>36.23030000000001</v>
      </c>
      <c r="F34" s="740">
        <v>4.74955</v>
      </c>
      <c r="G34" s="1047">
        <v>65.544</v>
      </c>
      <c r="H34" s="815">
        <v>62.17</v>
      </c>
      <c r="I34" s="864">
        <v>3.374</v>
      </c>
    </row>
    <row r="35" spans="1:9" s="241" customFormat="1" ht="18" customHeight="1">
      <c r="A35" s="254"/>
      <c r="B35" s="323">
        <v>300</v>
      </c>
      <c r="C35" s="346" t="s">
        <v>170</v>
      </c>
      <c r="D35" s="740">
        <v>5.6211</v>
      </c>
      <c r="E35" s="979"/>
      <c r="F35" s="740">
        <v>5.6211</v>
      </c>
      <c r="G35" s="740">
        <v>4.1334</v>
      </c>
      <c r="H35" s="545"/>
      <c r="I35" s="808">
        <v>4.1334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914">
        <v>4.74955</v>
      </c>
      <c r="E36" s="980"/>
      <c r="F36" s="914">
        <v>4.74955</v>
      </c>
      <c r="G36" s="914">
        <v>3.374</v>
      </c>
      <c r="H36" s="741"/>
      <c r="I36" s="809">
        <v>3.374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742">
        <v>3.677</v>
      </c>
      <c r="E37" s="742">
        <v>3.677</v>
      </c>
      <c r="F37" s="866" t="s">
        <v>173</v>
      </c>
      <c r="G37" s="986" t="s">
        <v>173</v>
      </c>
      <c r="H37" s="986" t="s">
        <v>173</v>
      </c>
      <c r="I37" s="986"/>
    </row>
    <row r="38" spans="1:9" s="241" customFormat="1" ht="18" customHeight="1">
      <c r="A38" s="251"/>
      <c r="B38" s="299">
        <v>50</v>
      </c>
      <c r="C38" s="342" t="s">
        <v>178</v>
      </c>
      <c r="D38" s="548">
        <v>347.65409999999997</v>
      </c>
      <c r="E38" s="548">
        <v>298.43729999999994</v>
      </c>
      <c r="F38" s="548">
        <v>91.7898</v>
      </c>
      <c r="G38" s="548">
        <v>486.58331</v>
      </c>
      <c r="H38" s="817">
        <v>455.7193</v>
      </c>
      <c r="I38" s="839">
        <v>30.86401</v>
      </c>
    </row>
    <row r="39" spans="1:9" s="241" customFormat="1" ht="18" customHeight="1">
      <c r="A39" s="251"/>
      <c r="B39" s="356">
        <v>53</v>
      </c>
      <c r="C39" s="357" t="s">
        <v>179</v>
      </c>
      <c r="D39" s="912">
        <v>25.615539155999993</v>
      </c>
      <c r="E39" s="912">
        <v>25.615539155999993</v>
      </c>
      <c r="F39" s="972" t="s">
        <v>173</v>
      </c>
      <c r="G39" s="972">
        <v>53.920494</v>
      </c>
      <c r="H39" s="818">
        <v>53.920494</v>
      </c>
      <c r="I39" s="987"/>
    </row>
    <row r="40" spans="1:9" s="241" customFormat="1" ht="18" customHeight="1">
      <c r="A40" s="251"/>
      <c r="B40" s="356">
        <v>55</v>
      </c>
      <c r="C40" s="357" t="s">
        <v>180</v>
      </c>
      <c r="D40" s="912">
        <v>0.042492676</v>
      </c>
      <c r="E40" s="912">
        <v>0.042492676</v>
      </c>
      <c r="F40" s="972" t="s">
        <v>173</v>
      </c>
      <c r="G40" s="972">
        <v>0.606375</v>
      </c>
      <c r="H40" s="972">
        <v>0.606375</v>
      </c>
      <c r="I40" s="867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42.573</v>
      </c>
      <c r="F41" s="962"/>
      <c r="G41" s="962"/>
      <c r="H41" s="818">
        <v>9.675609999999999</v>
      </c>
      <c r="I41" s="867"/>
    </row>
    <row r="42" spans="1:9" s="257" customFormat="1" ht="18" customHeight="1">
      <c r="A42" s="251"/>
      <c r="B42" s="356">
        <v>70</v>
      </c>
      <c r="C42" s="357" t="s">
        <v>182</v>
      </c>
      <c r="D42" s="912">
        <v>321.9960681679999</v>
      </c>
      <c r="E42" s="912">
        <v>230.20626816799992</v>
      </c>
      <c r="F42" s="912">
        <v>91.7898</v>
      </c>
      <c r="G42" s="912">
        <v>422.38083099999994</v>
      </c>
      <c r="H42" s="818">
        <v>391.51682099999994</v>
      </c>
      <c r="I42" s="760">
        <v>30.86401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913">
        <v>91.7898</v>
      </c>
      <c r="E43" s="1005"/>
      <c r="F43" s="913">
        <v>91.7898</v>
      </c>
      <c r="G43" s="913">
        <v>30.86401</v>
      </c>
      <c r="H43" s="623"/>
      <c r="I43" s="761">
        <v>30.86401</v>
      </c>
    </row>
    <row r="44" spans="1:9" s="257" customFormat="1" ht="15">
      <c r="A44" s="254"/>
      <c r="B44" s="370"/>
      <c r="C44" s="252"/>
      <c r="D44" s="252"/>
      <c r="E44" s="252"/>
      <c r="F44" s="252"/>
      <c r="G44" s="252"/>
      <c r="H44" s="487"/>
      <c r="I44" s="350"/>
    </row>
    <row r="45" spans="1:9" s="241" customFormat="1" ht="18" customHeight="1">
      <c r="A45" s="251" t="s">
        <v>184</v>
      </c>
      <c r="B45" s="260"/>
      <c r="C45" s="307"/>
      <c r="D45" s="307"/>
      <c r="E45" s="307"/>
      <c r="F45" s="307"/>
      <c r="G45" s="307"/>
      <c r="H45" s="487"/>
      <c r="I45" s="350"/>
    </row>
    <row r="46" spans="1:9" s="241" customFormat="1" ht="15.75" thickBot="1">
      <c r="A46" s="349"/>
      <c r="B46" s="370"/>
      <c r="C46" s="252"/>
      <c r="D46" s="252"/>
      <c r="E46" s="252"/>
      <c r="F46" s="252"/>
      <c r="G46" s="252"/>
      <c r="H46" s="487"/>
      <c r="I46" s="350"/>
    </row>
    <row r="47" spans="1:9" s="241" customFormat="1" ht="18" customHeight="1">
      <c r="A47" s="251"/>
      <c r="B47" s="299">
        <v>45</v>
      </c>
      <c r="C47" s="342" t="s">
        <v>185</v>
      </c>
      <c r="D47" s="501">
        <v>-0.4490000000000003</v>
      </c>
      <c r="E47" s="733">
        <v>-0.4490000000000003</v>
      </c>
      <c r="F47" s="733" t="s">
        <v>173</v>
      </c>
      <c r="G47" s="733" t="s">
        <v>173</v>
      </c>
      <c r="H47" s="683" t="s">
        <v>173</v>
      </c>
      <c r="I47" s="372" t="s">
        <v>173</v>
      </c>
    </row>
    <row r="48" spans="1:9" s="257" customFormat="1" ht="18" customHeight="1">
      <c r="A48" s="251"/>
      <c r="B48" s="356">
        <v>80</v>
      </c>
      <c r="C48" s="375" t="s">
        <v>188</v>
      </c>
      <c r="D48" s="502">
        <v>0.6498114073730182</v>
      </c>
      <c r="E48" s="734">
        <v>0.7569750832084329</v>
      </c>
      <c r="F48" s="737">
        <v>0.46380970434623453</v>
      </c>
      <c r="G48" s="737">
        <v>0.7952580617695252</v>
      </c>
      <c r="H48" s="640">
        <v>0.8491176476396765</v>
      </c>
      <c r="I48" s="641">
        <v>0.31349166877537943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453">
        <v>5.079443276249368</v>
      </c>
      <c r="E49" s="377">
        <v>3.6314719233972728</v>
      </c>
      <c r="F49" s="488">
        <v>1.447971352852095</v>
      </c>
      <c r="G49" s="488">
        <v>6.662998974634022</v>
      </c>
      <c r="H49" s="618">
        <v>6.1761235013881866</v>
      </c>
      <c r="I49" s="378">
        <v>0.4868754732458354</v>
      </c>
    </row>
    <row r="50" spans="1:9" s="257" customFormat="1" ht="18" customHeight="1">
      <c r="A50" s="254"/>
      <c r="B50" s="260"/>
      <c r="C50" s="381" t="s">
        <v>190</v>
      </c>
      <c r="D50" s="252"/>
      <c r="E50" s="252"/>
      <c r="F50" s="252"/>
      <c r="G50" s="252"/>
      <c r="H50" s="252"/>
      <c r="I50" s="252"/>
    </row>
    <row r="51" spans="1:9" s="257" customFormat="1" ht="19.5" customHeight="1">
      <c r="A51" s="254"/>
      <c r="B51" s="260"/>
      <c r="C51" s="261" t="s">
        <v>29</v>
      </c>
      <c r="D51" s="459">
        <v>63392</v>
      </c>
      <c r="E51" s="754">
        <v>63392</v>
      </c>
      <c r="F51" s="754">
        <v>63392</v>
      </c>
      <c r="G51" s="754">
        <v>63392</v>
      </c>
      <c r="H51" s="754">
        <v>63392</v>
      </c>
      <c r="I51" s="754">
        <v>63392</v>
      </c>
    </row>
    <row r="52" spans="1:9" ht="19.5" customHeight="1">
      <c r="A52" s="254"/>
      <c r="B52" s="370"/>
      <c r="C52" s="251" t="s">
        <v>195</v>
      </c>
      <c r="H52" s="750"/>
      <c r="I52" s="350"/>
    </row>
    <row r="53" spans="1:9" ht="15.75">
      <c r="A53" s="254"/>
      <c r="B53" s="257"/>
      <c r="D53" s="253"/>
      <c r="E53" s="753"/>
      <c r="F53" s="253"/>
      <c r="G53" s="253"/>
      <c r="H53" s="752"/>
      <c r="I53" s="252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59"/>
  <sheetViews>
    <sheetView showGridLines="0" zoomScalePageLayoutView="0" workbookViewId="0" topLeftCell="D24">
      <selection activeCell="A1" sqref="A1"/>
    </sheetView>
  </sheetViews>
  <sheetFormatPr defaultColWidth="8.8515625" defaultRowHeight="19.5" customHeight="1"/>
  <cols>
    <col min="1" max="1" width="4.8515625" style="237" customWidth="1"/>
    <col min="2" max="2" width="4.28125" style="393" customWidth="1"/>
    <col min="3" max="3" width="49.8515625" style="237" customWidth="1"/>
    <col min="4" max="4" width="17.8515625" style="237" customWidth="1"/>
    <col min="5" max="5" width="12.7109375" style="237" customWidth="1"/>
    <col min="6" max="6" width="24.421875" style="237" customWidth="1"/>
    <col min="7" max="7" width="12.7109375" style="509" customWidth="1"/>
    <col min="8" max="8" width="12.7109375" style="237" customWidth="1"/>
    <col min="9" max="9" width="14.7109375" style="237" customWidth="1"/>
    <col min="10" max="10" width="4.8515625" style="237" customWidth="1"/>
    <col min="11" max="11" width="3.7109375" style="237" customWidth="1"/>
    <col min="12" max="12" width="41.8515625" style="237" customWidth="1"/>
    <col min="13" max="22" width="13.7109375" style="237" customWidth="1"/>
    <col min="23" max="16384" width="8.8515625" style="237" customWidth="1"/>
  </cols>
  <sheetData>
    <row r="1" spans="2:18" ht="18" customHeight="1">
      <c r="B1" s="238"/>
      <c r="G1" s="504"/>
      <c r="H1" s="239"/>
      <c r="I1" s="239"/>
      <c r="J1" s="240"/>
      <c r="K1" s="240"/>
      <c r="L1" s="240"/>
      <c r="M1" s="240"/>
      <c r="N1" s="240"/>
      <c r="O1" s="240"/>
      <c r="P1" s="240"/>
      <c r="Q1" s="240"/>
      <c r="R1" s="239"/>
    </row>
    <row r="2" spans="2:18" s="241" customFormat="1" ht="18" customHeight="1">
      <c r="B2" s="239"/>
      <c r="C2" s="506" t="s">
        <v>137</v>
      </c>
      <c r="D2" s="592"/>
      <c r="E2" s="592"/>
      <c r="F2" s="248"/>
      <c r="G2" s="614"/>
      <c r="H2" s="592"/>
      <c r="I2" s="239"/>
      <c r="J2" s="244"/>
      <c r="K2" s="239"/>
      <c r="L2" s="239"/>
      <c r="M2" s="245"/>
      <c r="N2" s="245"/>
      <c r="O2" s="246"/>
      <c r="P2" s="244"/>
      <c r="Q2" s="244"/>
      <c r="R2" s="237"/>
    </row>
    <row r="3" spans="2:18" s="241" customFormat="1" ht="18" customHeight="1">
      <c r="B3" s="239"/>
      <c r="C3" s="239"/>
      <c r="D3" s="239"/>
      <c r="E3" s="242"/>
      <c r="F3" s="441"/>
      <c r="G3" s="504"/>
      <c r="H3" s="239"/>
      <c r="I3" s="239"/>
      <c r="J3" s="244"/>
      <c r="K3" s="239"/>
      <c r="L3" s="239"/>
      <c r="M3" s="245"/>
      <c r="N3" s="245"/>
      <c r="O3" s="246"/>
      <c r="P3" s="244"/>
      <c r="Q3" s="244"/>
      <c r="R3" s="237"/>
    </row>
    <row r="4" spans="1:18" s="241" customFormat="1" ht="18" customHeight="1">
      <c r="A4" s="251" t="s">
        <v>132</v>
      </c>
      <c r="B4" s="239"/>
      <c r="C4" s="239"/>
      <c r="D4" s="239"/>
      <c r="E4" s="242"/>
      <c r="F4" s="441"/>
      <c r="G4" s="613" t="s">
        <v>110</v>
      </c>
      <c r="I4" s="239"/>
      <c r="J4" s="244"/>
      <c r="K4" s="239"/>
      <c r="L4" s="239"/>
      <c r="M4" s="245"/>
      <c r="N4" s="245"/>
      <c r="O4" s="246"/>
      <c r="P4" s="244"/>
      <c r="Q4" s="244"/>
      <c r="R4" s="237"/>
    </row>
    <row r="5" spans="2:17" s="241" customFormat="1" ht="18" customHeight="1">
      <c r="B5" s="504"/>
      <c r="C5" s="239"/>
      <c r="D5" s="239"/>
      <c r="E5" s="248"/>
      <c r="F5" s="505"/>
      <c r="G5" s="287"/>
      <c r="H5" s="239"/>
      <c r="I5" s="239"/>
      <c r="J5" s="244"/>
      <c r="K5" s="239"/>
      <c r="L5" s="239"/>
      <c r="M5" s="250"/>
      <c r="N5" s="240"/>
      <c r="O5" s="244"/>
      <c r="P5" s="244"/>
      <c r="Q5" s="244"/>
    </row>
    <row r="6" spans="1:17" s="241" customFormat="1" ht="18" customHeight="1">
      <c r="A6" s="251"/>
      <c r="B6" s="395" t="s">
        <v>138</v>
      </c>
      <c r="C6" s="239"/>
      <c r="D6" s="239"/>
      <c r="E6" s="252"/>
      <c r="F6" s="251"/>
      <c r="G6" s="514"/>
      <c r="H6" s="253"/>
      <c r="I6" s="239"/>
      <c r="J6" s="244"/>
      <c r="K6" s="239"/>
      <c r="L6" s="239"/>
      <c r="M6" s="250"/>
      <c r="N6" s="240"/>
      <c r="O6" s="244"/>
      <c r="P6" s="244"/>
      <c r="Q6" s="244"/>
    </row>
    <row r="7" spans="1:16" ht="18" customHeight="1" thickBot="1">
      <c r="A7" s="253"/>
      <c r="B7" s="507"/>
      <c r="C7" s="254"/>
      <c r="D7" s="254"/>
      <c r="E7" s="251"/>
      <c r="F7" s="251"/>
      <c r="G7" s="513"/>
      <c r="H7" s="253"/>
      <c r="I7" s="239"/>
      <c r="J7" s="255"/>
      <c r="K7" s="239"/>
      <c r="L7" s="239"/>
      <c r="O7" s="239"/>
      <c r="P7" s="239"/>
    </row>
    <row r="8" spans="1:70" s="257" customFormat="1" ht="18" customHeight="1" thickBot="1">
      <c r="A8" s="254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  <c r="I8" s="239"/>
      <c r="J8" s="239"/>
      <c r="K8" s="239"/>
      <c r="L8" s="239"/>
      <c r="M8" s="239"/>
      <c r="N8" s="243"/>
      <c r="O8" s="239"/>
      <c r="P8" s="239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</row>
    <row r="9" spans="1:70" s="257" customFormat="1" ht="18" customHeight="1">
      <c r="A9" s="254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  <c r="I9" s="239"/>
      <c r="J9" s="241"/>
      <c r="K9" s="239"/>
      <c r="L9" s="239"/>
      <c r="M9" s="239"/>
      <c r="N9" s="237"/>
      <c r="O9" s="249"/>
      <c r="P9" s="239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</row>
    <row r="10" spans="1:70" s="257" customFormat="1" ht="18" customHeight="1">
      <c r="A10" s="254"/>
      <c r="B10" s="517" t="s">
        <v>147</v>
      </c>
      <c r="C10" s="518"/>
      <c r="D10" s="518"/>
      <c r="E10" s="521"/>
      <c r="F10" s="521"/>
      <c r="G10" s="520" t="s">
        <v>148</v>
      </c>
      <c r="H10" s="559"/>
      <c r="I10" s="239"/>
      <c r="J10" s="241"/>
      <c r="K10" s="239"/>
      <c r="L10" s="239"/>
      <c r="M10" s="248"/>
      <c r="N10" s="248"/>
      <c r="O10" s="249"/>
      <c r="P10" s="239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</row>
    <row r="11" spans="1:70" s="257" customFormat="1" ht="18" customHeight="1" thickBot="1">
      <c r="A11" s="254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  <c r="I11" s="239"/>
      <c r="J11" s="251"/>
      <c r="K11" s="239"/>
      <c r="L11" s="239"/>
      <c r="M11" s="252"/>
      <c r="N11" s="251"/>
      <c r="O11" s="253"/>
      <c r="P11" s="253"/>
      <c r="Q11" s="254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</row>
    <row r="12" spans="1:70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39"/>
      <c r="J12" s="251"/>
      <c r="K12" s="239"/>
      <c r="L12" s="239"/>
      <c r="M12" s="252"/>
      <c r="N12" s="251"/>
      <c r="O12" s="253"/>
      <c r="P12" s="253"/>
      <c r="Q12" s="254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</row>
    <row r="13" spans="1:70" s="257" customFormat="1" ht="18" customHeight="1">
      <c r="A13" s="524" t="s">
        <v>94</v>
      </c>
      <c r="B13" s="286"/>
      <c r="C13" s="286"/>
      <c r="D13" s="508"/>
      <c r="E13" s="508"/>
      <c r="F13" s="508"/>
      <c r="G13" s="508"/>
      <c r="H13" s="508"/>
      <c r="I13" s="239"/>
      <c r="J13" s="251"/>
      <c r="K13" s="239"/>
      <c r="L13" s="239"/>
      <c r="M13" s="252"/>
      <c r="N13" s="251"/>
      <c r="O13" s="253"/>
      <c r="P13" s="253"/>
      <c r="Q13" s="254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</row>
    <row r="14" spans="1:70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39"/>
      <c r="J14" s="251"/>
      <c r="K14" s="239"/>
      <c r="L14" s="239"/>
      <c r="M14" s="252"/>
      <c r="N14" s="251"/>
      <c r="O14" s="253"/>
      <c r="P14" s="253"/>
      <c r="Q14" s="254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</row>
    <row r="15" spans="1:70" s="257" customFormat="1" ht="18" customHeight="1">
      <c r="A15" s="504"/>
      <c r="B15" s="722" t="s">
        <v>151</v>
      </c>
      <c r="C15" s="529" t="s">
        <v>152</v>
      </c>
      <c r="D15" s="266"/>
      <c r="E15" s="264"/>
      <c r="F15" s="528">
        <v>6</v>
      </c>
      <c r="G15" s="281"/>
      <c r="H15" s="266"/>
      <c r="I15" s="266"/>
      <c r="J15" s="267"/>
      <c r="K15" s="266"/>
      <c r="L15" s="266"/>
      <c r="M15" s="268"/>
      <c r="N15" s="268"/>
      <c r="O15" s="268"/>
      <c r="P15" s="267"/>
      <c r="Q15" s="269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</row>
    <row r="16" spans="1:47" s="273" customFormat="1" ht="18" customHeight="1">
      <c r="A16" s="504"/>
      <c r="B16" s="723" t="s">
        <v>153</v>
      </c>
      <c r="C16" s="561" t="s">
        <v>154</v>
      </c>
      <c r="D16" s="266"/>
      <c r="E16" s="264"/>
      <c r="F16" s="280">
        <v>222</v>
      </c>
      <c r="G16" s="281"/>
      <c r="H16" s="264"/>
      <c r="I16" s="266"/>
      <c r="J16" s="268"/>
      <c r="K16" s="266"/>
      <c r="L16" s="266"/>
      <c r="M16" s="264"/>
      <c r="N16" s="264"/>
      <c r="O16" s="264"/>
      <c r="P16" s="264"/>
      <c r="Q16" s="264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</row>
    <row r="17" spans="1:47" s="276" customFormat="1" ht="18" customHeight="1">
      <c r="A17" s="504"/>
      <c r="B17" s="723" t="s">
        <v>155</v>
      </c>
      <c r="C17" s="561" t="s">
        <v>156</v>
      </c>
      <c r="D17" s="266"/>
      <c r="E17" s="274"/>
      <c r="F17" s="280">
        <v>40</v>
      </c>
      <c r="G17" s="281"/>
      <c r="H17" s="274"/>
      <c r="I17" s="266"/>
      <c r="J17" s="268"/>
      <c r="K17" s="266"/>
      <c r="L17" s="266"/>
      <c r="M17" s="264"/>
      <c r="N17" s="264"/>
      <c r="O17" s="264"/>
      <c r="P17" s="264"/>
      <c r="Q17" s="264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</row>
    <row r="18" spans="1:47" s="257" customFormat="1" ht="18" customHeight="1">
      <c r="A18" s="268"/>
      <c r="B18" s="277" t="s">
        <v>157</v>
      </c>
      <c r="C18" s="278" t="s">
        <v>158</v>
      </c>
      <c r="D18" s="457"/>
      <c r="E18" s="279"/>
      <c r="F18" s="280">
        <v>6</v>
      </c>
      <c r="G18" s="281"/>
      <c r="H18" s="279"/>
      <c r="I18" s="266"/>
      <c r="J18" s="268"/>
      <c r="K18" s="266"/>
      <c r="L18" s="266"/>
      <c r="M18" s="264"/>
      <c r="N18" s="264"/>
      <c r="O18" s="264"/>
      <c r="P18" s="264"/>
      <c r="Q18" s="264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</row>
    <row r="19" spans="1:47" s="257" customFormat="1" ht="18" customHeight="1">
      <c r="A19" s="268"/>
      <c r="B19" s="277" t="s">
        <v>159</v>
      </c>
      <c r="C19" s="278" t="s">
        <v>160</v>
      </c>
      <c r="D19" s="457"/>
      <c r="E19" s="279"/>
      <c r="F19" s="280">
        <v>6</v>
      </c>
      <c r="G19" s="281"/>
      <c r="H19" s="279"/>
      <c r="I19" s="266"/>
      <c r="J19" s="268"/>
      <c r="K19" s="266"/>
      <c r="L19" s="266"/>
      <c r="M19" s="264"/>
      <c r="N19" s="264"/>
      <c r="O19" s="264"/>
      <c r="P19" s="264"/>
      <c r="Q19" s="264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</row>
    <row r="20" spans="1:47" s="241" customFormat="1" ht="18" customHeight="1" thickBot="1">
      <c r="A20" s="282"/>
      <c r="B20" s="562"/>
      <c r="C20" s="284" t="s">
        <v>161</v>
      </c>
      <c r="D20" s="287"/>
      <c r="E20" s="282"/>
      <c r="F20" s="285">
        <v>280</v>
      </c>
      <c r="G20" s="281"/>
      <c r="H20" s="282"/>
      <c r="I20" s="266"/>
      <c r="J20" s="268"/>
      <c r="K20" s="266"/>
      <c r="L20" s="266"/>
      <c r="M20" s="286"/>
      <c r="N20" s="286"/>
      <c r="O20" s="286"/>
      <c r="P20" s="286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</row>
    <row r="21" spans="1:44" s="241" customFormat="1" ht="18" customHeight="1" thickBot="1">
      <c r="A21" s="513"/>
      <c r="B21" s="288" t="s">
        <v>162</v>
      </c>
      <c r="C21" s="563" t="s">
        <v>163</v>
      </c>
      <c r="D21" s="287"/>
      <c r="E21" s="282"/>
      <c r="F21" s="564">
        <v>121</v>
      </c>
      <c r="G21" s="282"/>
      <c r="H21" s="282"/>
      <c r="I21" s="239"/>
      <c r="J21" s="254"/>
      <c r="K21" s="239"/>
      <c r="L21" s="292"/>
      <c r="M21" s="260"/>
      <c r="N21" s="260"/>
      <c r="O21" s="260"/>
      <c r="P21" s="260"/>
      <c r="Q21" s="260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</row>
    <row r="22" spans="1:44" s="294" customFormat="1" ht="21.75" customHeight="1">
      <c r="A22" s="524" t="s">
        <v>164</v>
      </c>
      <c r="B22" s="524"/>
      <c r="C22" s="524"/>
      <c r="D22" s="524"/>
      <c r="E22" s="524"/>
      <c r="F22" s="524"/>
      <c r="G22" s="524"/>
      <c r="H22" s="524"/>
      <c r="I22" s="239"/>
      <c r="J22" s="251"/>
      <c r="K22" s="239"/>
      <c r="L22" s="292"/>
      <c r="M22" s="260"/>
      <c r="N22" s="260"/>
      <c r="O22" s="260"/>
      <c r="P22" s="260"/>
      <c r="Q22" s="260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</row>
    <row r="23" spans="1:44" s="294" customFormat="1" ht="4.5" customHeight="1" thickBot="1">
      <c r="A23" s="261"/>
      <c r="B23" s="261"/>
      <c r="C23" s="261"/>
      <c r="D23" s="261"/>
      <c r="E23" s="261"/>
      <c r="F23" s="261"/>
      <c r="G23" s="524"/>
      <c r="H23" s="261"/>
      <c r="I23" s="239"/>
      <c r="J23" s="295"/>
      <c r="K23" s="239"/>
      <c r="L23" s="292"/>
      <c r="M23" s="296"/>
      <c r="N23" s="292"/>
      <c r="O23" s="297"/>
      <c r="P23" s="297"/>
      <c r="Q23" s="298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</row>
    <row r="24" spans="1:44" s="241" customFormat="1" ht="18" customHeight="1" thickBot="1">
      <c r="A24" s="251"/>
      <c r="B24" s="299">
        <v>12</v>
      </c>
      <c r="C24" s="300" t="s">
        <v>165</v>
      </c>
      <c r="D24" s="468"/>
      <c r="E24" s="301"/>
      <c r="F24" s="302">
        <v>280</v>
      </c>
      <c r="G24" s="1062"/>
      <c r="H24" s="469"/>
      <c r="I24" s="247"/>
      <c r="J24" s="251"/>
      <c r="K24" s="247"/>
      <c r="L24" s="265"/>
      <c r="M24" s="305"/>
      <c r="N24" s="265"/>
      <c r="O24" s="306"/>
      <c r="P24" s="306"/>
      <c r="Q24" s="307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</row>
    <row r="25" spans="1:30" s="241" customFormat="1" ht="18" customHeight="1">
      <c r="A25" s="251"/>
      <c r="B25" s="256">
        <v>15</v>
      </c>
      <c r="C25" s="308" t="s">
        <v>166</v>
      </c>
      <c r="D25" s="467"/>
      <c r="E25" s="308"/>
      <c r="F25" s="717"/>
      <c r="G25" s="430"/>
      <c r="H25" s="311"/>
      <c r="I25" s="265"/>
      <c r="J25" s="312"/>
      <c r="K25" s="265"/>
      <c r="L25" s="265"/>
      <c r="M25" s="312"/>
      <c r="N25" s="312"/>
      <c r="O25" s="312"/>
      <c r="P25" s="312"/>
      <c r="Q25" s="312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</row>
    <row r="26" spans="1:30" s="241" customFormat="1" ht="18" customHeight="1" thickBot="1">
      <c r="A26" s="251"/>
      <c r="B26" s="313"/>
      <c r="C26" s="314" t="s">
        <v>167</v>
      </c>
      <c r="D26" s="537">
        <v>454.118707430894</v>
      </c>
      <c r="E26" s="317">
        <v>772</v>
      </c>
      <c r="F26" s="718"/>
      <c r="G26" s="933">
        <v>2078</v>
      </c>
      <c r="H26" s="318">
        <v>4</v>
      </c>
      <c r="I26" s="265"/>
      <c r="J26" s="312"/>
      <c r="K26" s="265"/>
      <c r="L26" s="265"/>
      <c r="M26" s="312"/>
      <c r="N26" s="312"/>
      <c r="O26" s="312"/>
      <c r="P26" s="312"/>
      <c r="Q26" s="312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</row>
    <row r="27" spans="1:19" s="241" customFormat="1" ht="18" customHeight="1">
      <c r="A27" s="251"/>
      <c r="B27" s="256">
        <v>20</v>
      </c>
      <c r="C27" s="319" t="s">
        <v>168</v>
      </c>
      <c r="D27" s="538">
        <v>30.201900000000002</v>
      </c>
      <c r="E27" s="321">
        <v>353</v>
      </c>
      <c r="F27" s="429">
        <v>610</v>
      </c>
      <c r="G27" s="1048">
        <v>153.60381</v>
      </c>
      <c r="H27" s="322">
        <v>2356</v>
      </c>
      <c r="I27" s="247"/>
      <c r="J27" s="251"/>
      <c r="K27" s="247"/>
      <c r="L27" s="265"/>
      <c r="M27" s="312"/>
      <c r="N27" s="312"/>
      <c r="O27" s="312"/>
      <c r="P27" s="312"/>
      <c r="Q27" s="312"/>
      <c r="R27" s="249"/>
      <c r="S27" s="249"/>
    </row>
    <row r="28" spans="1:74" s="257" customFormat="1" ht="18" customHeight="1">
      <c r="A28" s="254"/>
      <c r="B28" s="323">
        <v>25</v>
      </c>
      <c r="C28" s="324" t="s">
        <v>169</v>
      </c>
      <c r="D28" s="539">
        <v>30.1571</v>
      </c>
      <c r="E28" s="326">
        <v>211</v>
      </c>
      <c r="F28" s="432">
        <v>564</v>
      </c>
      <c r="G28" s="804">
        <v>126.34022000000002</v>
      </c>
      <c r="H28" s="327">
        <v>1427</v>
      </c>
      <c r="I28" s="292"/>
      <c r="J28" s="312"/>
      <c r="K28" s="292"/>
      <c r="L28" s="292"/>
      <c r="M28" s="312"/>
      <c r="N28" s="312"/>
      <c r="O28" s="312"/>
      <c r="P28" s="312"/>
      <c r="Q28" s="312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</row>
    <row r="29" spans="1:74" s="257" customFormat="1" ht="18" customHeight="1">
      <c r="A29" s="254"/>
      <c r="B29" s="323">
        <v>200</v>
      </c>
      <c r="C29" s="324" t="s">
        <v>170</v>
      </c>
      <c r="D29" s="471"/>
      <c r="E29" s="644"/>
      <c r="F29" s="686">
        <v>610</v>
      </c>
      <c r="G29" s="804">
        <v>81.60381000000001</v>
      </c>
      <c r="H29" s="327">
        <v>1881</v>
      </c>
      <c r="I29" s="292"/>
      <c r="J29" s="312"/>
      <c r="K29" s="292"/>
      <c r="L29" s="292"/>
      <c r="M29" s="312"/>
      <c r="N29" s="312"/>
      <c r="O29" s="312"/>
      <c r="P29" s="312"/>
      <c r="Q29" s="312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</row>
    <row r="30" spans="1:19" s="257" customFormat="1" ht="18" customHeight="1" thickBot="1">
      <c r="A30" s="254"/>
      <c r="B30" s="330">
        <v>205</v>
      </c>
      <c r="C30" s="331" t="s">
        <v>171</v>
      </c>
      <c r="D30" s="472"/>
      <c r="E30" s="645"/>
      <c r="F30" s="687">
        <v>564</v>
      </c>
      <c r="G30" s="935">
        <v>80.34022000000002</v>
      </c>
      <c r="H30" s="334">
        <v>1150</v>
      </c>
      <c r="I30" s="239"/>
      <c r="J30" s="251"/>
      <c r="K30" s="239"/>
      <c r="L30" s="292"/>
      <c r="M30" s="312"/>
      <c r="N30" s="312"/>
      <c r="O30" s="312"/>
      <c r="P30" s="312"/>
      <c r="Q30" s="312"/>
      <c r="R30" s="273"/>
      <c r="S30" s="273"/>
    </row>
    <row r="31" spans="1:19" s="241" customFormat="1" ht="18" customHeight="1" thickBot="1">
      <c r="A31" s="251"/>
      <c r="B31" s="335">
        <v>100</v>
      </c>
      <c r="C31" s="336" t="s">
        <v>172</v>
      </c>
      <c r="D31" s="434">
        <v>0</v>
      </c>
      <c r="E31" s="435" t="s">
        <v>173</v>
      </c>
      <c r="F31" s="433">
        <v>54</v>
      </c>
      <c r="G31" s="783">
        <v>307</v>
      </c>
      <c r="H31" s="338" t="s">
        <v>192</v>
      </c>
      <c r="I31" s="247"/>
      <c r="J31" s="251"/>
      <c r="K31" s="247"/>
      <c r="L31" s="265"/>
      <c r="M31" s="312"/>
      <c r="N31" s="339"/>
      <c r="O31" s="339"/>
      <c r="P31" s="339"/>
      <c r="Q31" s="312"/>
      <c r="R31" s="249"/>
      <c r="S31" s="249"/>
    </row>
    <row r="32" spans="1:19" s="241" customFormat="1" ht="18" customHeight="1" thickBot="1">
      <c r="A32" s="251"/>
      <c r="B32" s="335">
        <v>991</v>
      </c>
      <c r="C32" s="336" t="s">
        <v>174</v>
      </c>
      <c r="D32" s="542">
        <v>484.32060743089403</v>
      </c>
      <c r="E32" s="302">
        <v>1125</v>
      </c>
      <c r="F32" s="433">
        <v>944</v>
      </c>
      <c r="G32" s="783">
        <v>2538.60381</v>
      </c>
      <c r="H32" s="341">
        <v>2360</v>
      </c>
      <c r="I32" s="247"/>
      <c r="J32" s="251"/>
      <c r="K32" s="247"/>
      <c r="L32" s="265"/>
      <c r="M32" s="312"/>
      <c r="N32" s="339"/>
      <c r="O32" s="339"/>
      <c r="P32" s="339"/>
      <c r="Q32" s="312"/>
      <c r="R32" s="249"/>
      <c r="S32" s="249"/>
    </row>
    <row r="33" spans="1:19" s="241" customFormat="1" ht="18" customHeight="1">
      <c r="A33" s="251"/>
      <c r="B33" s="299">
        <v>30</v>
      </c>
      <c r="C33" s="342" t="s">
        <v>175</v>
      </c>
      <c r="D33" s="543">
        <v>165.88119999999998</v>
      </c>
      <c r="E33" s="321">
        <v>68</v>
      </c>
      <c r="F33" s="452">
        <v>79</v>
      </c>
      <c r="G33" s="1049">
        <v>955.30607</v>
      </c>
      <c r="H33" s="345">
        <v>203</v>
      </c>
      <c r="I33" s="247"/>
      <c r="J33" s="251"/>
      <c r="K33" s="247"/>
      <c r="L33" s="265"/>
      <c r="M33" s="312"/>
      <c r="N33" s="339"/>
      <c r="O33" s="339"/>
      <c r="P33" s="339"/>
      <c r="Q33" s="312"/>
      <c r="R33" s="249"/>
      <c r="S33" s="249"/>
    </row>
    <row r="34" spans="1:19" s="257" customFormat="1" ht="18" customHeight="1">
      <c r="A34" s="254"/>
      <c r="B34" s="323">
        <v>35</v>
      </c>
      <c r="C34" s="346" t="s">
        <v>176</v>
      </c>
      <c r="D34" s="544">
        <v>155.9834</v>
      </c>
      <c r="E34" s="326">
        <v>62</v>
      </c>
      <c r="F34" s="440">
        <v>48</v>
      </c>
      <c r="G34" s="808">
        <v>821.8039</v>
      </c>
      <c r="H34" s="348">
        <v>157</v>
      </c>
      <c r="I34" s="239"/>
      <c r="J34" s="254"/>
      <c r="K34" s="239"/>
      <c r="L34" s="292"/>
      <c r="M34" s="349"/>
      <c r="N34" s="350"/>
      <c r="O34" s="350"/>
      <c r="P34" s="350"/>
      <c r="Q34" s="349"/>
      <c r="R34" s="273"/>
      <c r="S34" s="273"/>
    </row>
    <row r="35" spans="1:19" s="257" customFormat="1" ht="18" customHeight="1">
      <c r="A35" s="254"/>
      <c r="B35" s="323">
        <v>300</v>
      </c>
      <c r="C35" s="324" t="s">
        <v>170</v>
      </c>
      <c r="D35" s="551"/>
      <c r="E35" s="644"/>
      <c r="F35" s="688">
        <v>79</v>
      </c>
      <c r="G35" s="808">
        <v>53.30606999999998</v>
      </c>
      <c r="H35" s="348">
        <v>156</v>
      </c>
      <c r="I35" s="239"/>
      <c r="J35" s="254"/>
      <c r="K35" s="239"/>
      <c r="L35" s="292"/>
      <c r="M35" s="349"/>
      <c r="N35" s="350"/>
      <c r="O35" s="350"/>
      <c r="P35" s="350"/>
      <c r="Q35" s="349"/>
      <c r="R35" s="273"/>
      <c r="S35" s="273"/>
    </row>
    <row r="36" spans="1:19" s="257" customFormat="1" ht="18" customHeight="1" thickBot="1">
      <c r="A36" s="254"/>
      <c r="B36" s="330">
        <v>305</v>
      </c>
      <c r="C36" s="331" t="s">
        <v>171</v>
      </c>
      <c r="D36" s="552"/>
      <c r="E36" s="645"/>
      <c r="F36" s="689">
        <v>48</v>
      </c>
      <c r="G36" s="809">
        <v>38.80389999999997</v>
      </c>
      <c r="H36" s="353">
        <v>113</v>
      </c>
      <c r="I36" s="239"/>
      <c r="J36" s="254"/>
      <c r="K36" s="239"/>
      <c r="L36" s="292"/>
      <c r="M36" s="349"/>
      <c r="N36" s="350"/>
      <c r="O36" s="350"/>
      <c r="P36" s="350"/>
      <c r="Q36" s="349"/>
      <c r="R36" s="273"/>
      <c r="S36" s="273"/>
    </row>
    <row r="37" spans="1:19" s="241" customFormat="1" ht="18" customHeight="1" thickBot="1">
      <c r="A37" s="251"/>
      <c r="B37" s="335">
        <v>40</v>
      </c>
      <c r="C37" s="354" t="s">
        <v>177</v>
      </c>
      <c r="D37" s="553">
        <v>0</v>
      </c>
      <c r="E37" s="435" t="s">
        <v>173</v>
      </c>
      <c r="F37" s="690">
        <v>40</v>
      </c>
      <c r="G37" s="1045">
        <v>325</v>
      </c>
      <c r="H37" s="338" t="s">
        <v>192</v>
      </c>
      <c r="I37" s="247"/>
      <c r="J37" s="251"/>
      <c r="K37" s="247"/>
      <c r="L37" s="265"/>
      <c r="M37" s="312"/>
      <c r="N37" s="339"/>
      <c r="O37" s="339"/>
      <c r="P37" s="339"/>
      <c r="Q37" s="312"/>
      <c r="R37" s="249"/>
      <c r="S37" s="249"/>
    </row>
    <row r="38" spans="1:19" s="241" customFormat="1" ht="18" customHeight="1">
      <c r="A38" s="251"/>
      <c r="B38" s="299">
        <v>50</v>
      </c>
      <c r="C38" s="342" t="s">
        <v>178</v>
      </c>
      <c r="D38" s="543">
        <v>318.43940743089405</v>
      </c>
      <c r="E38" s="321">
        <v>1057</v>
      </c>
      <c r="F38" s="439">
        <v>825</v>
      </c>
      <c r="G38" s="1049">
        <v>1258.29774</v>
      </c>
      <c r="H38" s="345">
        <v>2157</v>
      </c>
      <c r="I38" s="247"/>
      <c r="J38" s="251"/>
      <c r="K38" s="247"/>
      <c r="L38" s="265"/>
      <c r="M38" s="312"/>
      <c r="N38" s="339"/>
      <c r="O38" s="339"/>
      <c r="P38" s="339"/>
      <c r="Q38" s="312"/>
      <c r="R38" s="249"/>
      <c r="S38" s="249"/>
    </row>
    <row r="39" spans="1:19" s="241" customFormat="1" ht="18" customHeight="1">
      <c r="A39" s="251"/>
      <c r="B39" s="356">
        <v>53</v>
      </c>
      <c r="C39" s="357" t="s">
        <v>179</v>
      </c>
      <c r="D39" s="549">
        <v>49.10155125714287</v>
      </c>
      <c r="E39" s="446">
        <v>94</v>
      </c>
      <c r="F39" s="691"/>
      <c r="G39" s="784">
        <v>190</v>
      </c>
      <c r="H39" s="361">
        <v>21</v>
      </c>
      <c r="I39" s="247"/>
      <c r="J39" s="251"/>
      <c r="K39" s="247"/>
      <c r="L39" s="265"/>
      <c r="M39" s="312"/>
      <c r="N39" s="339"/>
      <c r="O39" s="339"/>
      <c r="P39" s="339"/>
      <c r="Q39" s="312"/>
      <c r="R39" s="249"/>
      <c r="S39" s="249"/>
    </row>
    <row r="40" spans="1:19" s="241" customFormat="1" ht="18" customHeight="1">
      <c r="A40" s="251"/>
      <c r="B40" s="356">
        <v>55</v>
      </c>
      <c r="C40" s="357" t="s">
        <v>180</v>
      </c>
      <c r="D40" s="549">
        <v>2.5842921714285723</v>
      </c>
      <c r="E40" s="643"/>
      <c r="F40" s="466"/>
      <c r="G40" s="784">
        <v>4</v>
      </c>
      <c r="H40" s="361" t="s">
        <v>192</v>
      </c>
      <c r="I40" s="247"/>
      <c r="J40" s="251"/>
      <c r="K40" s="247"/>
      <c r="L40" s="265"/>
      <c r="M40" s="312"/>
      <c r="N40" s="339"/>
      <c r="O40" s="339"/>
      <c r="P40" s="339"/>
      <c r="Q40" s="312"/>
      <c r="R40" s="249"/>
      <c r="S40" s="249"/>
    </row>
    <row r="41" spans="1:19" s="241" customFormat="1" ht="18" customHeight="1">
      <c r="A41" s="251"/>
      <c r="B41" s="356">
        <v>65</v>
      </c>
      <c r="C41" s="357" t="s">
        <v>181</v>
      </c>
      <c r="D41" s="554"/>
      <c r="E41" s="446">
        <v>280</v>
      </c>
      <c r="F41" s="466"/>
      <c r="G41" s="784"/>
      <c r="H41" s="364"/>
      <c r="I41" s="247"/>
      <c r="J41" s="251"/>
      <c r="K41" s="247"/>
      <c r="L41" s="265"/>
      <c r="M41" s="312"/>
      <c r="N41" s="339"/>
      <c r="O41" s="339"/>
      <c r="P41" s="339"/>
      <c r="Q41" s="312"/>
      <c r="R41" s="249"/>
      <c r="S41" s="249"/>
    </row>
    <row r="42" spans="1:19" s="241" customFormat="1" ht="18" customHeight="1">
      <c r="A42" s="251"/>
      <c r="B42" s="356">
        <v>70</v>
      </c>
      <c r="C42" s="357" t="s">
        <v>182</v>
      </c>
      <c r="D42" s="549">
        <v>266.7535640023226</v>
      </c>
      <c r="E42" s="446">
        <v>683</v>
      </c>
      <c r="F42" s="447">
        <v>825</v>
      </c>
      <c r="G42" s="784">
        <v>1064.29774</v>
      </c>
      <c r="H42" s="361">
        <v>2136</v>
      </c>
      <c r="I42" s="247"/>
      <c r="J42" s="251"/>
      <c r="K42" s="247"/>
      <c r="L42" s="265"/>
      <c r="M42" s="312"/>
      <c r="N42" s="339"/>
      <c r="O42" s="339"/>
      <c r="P42" s="339"/>
      <c r="Q42" s="312"/>
      <c r="R42" s="249"/>
      <c r="S42" s="249"/>
    </row>
    <row r="43" spans="1:19" s="257" customFormat="1" ht="18" customHeight="1" thickBot="1">
      <c r="A43" s="254"/>
      <c r="B43" s="365">
        <v>73</v>
      </c>
      <c r="C43" s="366" t="s">
        <v>183</v>
      </c>
      <c r="D43" s="555">
        <v>68.80246657334675</v>
      </c>
      <c r="E43" s="646"/>
      <c r="F43" s="692">
        <v>825</v>
      </c>
      <c r="G43" s="761">
        <v>393.29774000000003</v>
      </c>
      <c r="H43" s="369">
        <v>1734</v>
      </c>
      <c r="I43" s="239"/>
      <c r="J43" s="254"/>
      <c r="K43" s="239"/>
      <c r="L43" s="292"/>
      <c r="M43" s="349"/>
      <c r="N43" s="350"/>
      <c r="O43" s="350"/>
      <c r="P43" s="350"/>
      <c r="Q43" s="349"/>
      <c r="R43" s="273"/>
      <c r="S43" s="273"/>
    </row>
    <row r="44" spans="1:42" s="257" customFormat="1" ht="18" customHeight="1">
      <c r="A44" s="254"/>
      <c r="B44" s="264"/>
      <c r="C44" s="252"/>
      <c r="D44" s="252"/>
      <c r="E44" s="349"/>
      <c r="F44" s="350"/>
      <c r="G44" s="424"/>
      <c r="H44" s="350"/>
      <c r="I44" s="292"/>
      <c r="J44" s="349"/>
      <c r="K44" s="292"/>
      <c r="L44" s="292"/>
      <c r="M44" s="349"/>
      <c r="N44" s="350"/>
      <c r="O44" s="350"/>
      <c r="P44" s="350"/>
      <c r="Q44" s="349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</row>
    <row r="45" spans="1:36" s="257" customFormat="1" ht="18" customHeight="1">
      <c r="A45" s="251" t="s">
        <v>184</v>
      </c>
      <c r="B45" s="286"/>
      <c r="C45" s="307"/>
      <c r="D45" s="307"/>
      <c r="E45" s="349"/>
      <c r="F45" s="350"/>
      <c r="G45" s="424"/>
      <c r="H45" s="350"/>
      <c r="I45" s="292"/>
      <c r="J45" s="349"/>
      <c r="K45" s="292"/>
      <c r="L45" s="292"/>
      <c r="M45" s="349"/>
      <c r="N45" s="350"/>
      <c r="O45" s="350"/>
      <c r="P45" s="350"/>
      <c r="Q45" s="349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</row>
    <row r="46" spans="1:19" s="257" customFormat="1" ht="18" customHeight="1" thickBot="1">
      <c r="A46" s="349"/>
      <c r="B46" s="264"/>
      <c r="C46" s="252"/>
      <c r="D46" s="252"/>
      <c r="E46" s="349"/>
      <c r="F46" s="350"/>
      <c r="G46" s="424"/>
      <c r="H46" s="350"/>
      <c r="I46" s="292"/>
      <c r="J46" s="349"/>
      <c r="K46" s="292"/>
      <c r="L46" s="292"/>
      <c r="M46" s="349"/>
      <c r="N46" s="350"/>
      <c r="O46" s="350"/>
      <c r="P46" s="350"/>
      <c r="Q46" s="349"/>
      <c r="R46" s="273"/>
      <c r="S46" s="273"/>
    </row>
    <row r="47" spans="1:19" s="241" customFormat="1" ht="18" customHeight="1">
      <c r="A47" s="251"/>
      <c r="B47" s="299">
        <v>45</v>
      </c>
      <c r="C47" s="342" t="s">
        <v>185</v>
      </c>
      <c r="D47" s="371">
        <v>0</v>
      </c>
      <c r="E47" s="372" t="s">
        <v>173</v>
      </c>
      <c r="F47" s="451" t="s">
        <v>191</v>
      </c>
      <c r="G47" s="1063" t="s">
        <v>34</v>
      </c>
      <c r="H47" s="374" t="s">
        <v>173</v>
      </c>
      <c r="I47" s="247"/>
      <c r="J47" s="251"/>
      <c r="K47" s="247"/>
      <c r="L47" s="265"/>
      <c r="M47" s="312"/>
      <c r="N47" s="339"/>
      <c r="O47" s="339"/>
      <c r="P47" s="339"/>
      <c r="Q47" s="312"/>
      <c r="R47" s="249"/>
      <c r="S47" s="249"/>
    </row>
    <row r="48" spans="1:19" s="241" customFormat="1" ht="18" customHeight="1">
      <c r="A48" s="251"/>
      <c r="B48" s="356">
        <v>80</v>
      </c>
      <c r="C48" s="375" t="s">
        <v>188</v>
      </c>
      <c r="D48" s="470">
        <v>1.4260757206359402</v>
      </c>
      <c r="E48" s="640">
        <v>0.7303689687795648</v>
      </c>
      <c r="F48" s="642">
        <v>0.3393939393939394</v>
      </c>
      <c r="G48" s="1064">
        <v>1.6514374411893962</v>
      </c>
      <c r="H48" s="767">
        <v>0.0018544274455261937</v>
      </c>
      <c r="I48" s="247"/>
      <c r="J48" s="251"/>
      <c r="K48" s="247"/>
      <c r="L48" s="265"/>
      <c r="M48" s="312"/>
      <c r="N48" s="339"/>
      <c r="O48" s="339"/>
      <c r="P48" s="339"/>
      <c r="Q48" s="312"/>
      <c r="R48" s="249"/>
      <c r="S48" s="249"/>
    </row>
    <row r="49" spans="1:19" s="241" customFormat="1" ht="18" customHeight="1" thickBot="1">
      <c r="A49" s="251"/>
      <c r="B49" s="259">
        <v>90</v>
      </c>
      <c r="C49" s="376" t="s">
        <v>189</v>
      </c>
      <c r="D49" s="488">
        <v>4.604041560992123</v>
      </c>
      <c r="E49" s="618">
        <v>11.788260066621792</v>
      </c>
      <c r="F49" s="454">
        <v>14.23911355045824</v>
      </c>
      <c r="G49" s="1065">
        <v>18.36928045012858</v>
      </c>
      <c r="H49" s="379">
        <v>36.866359447004605</v>
      </c>
      <c r="I49" s="247"/>
      <c r="J49" s="251"/>
      <c r="K49" s="247"/>
      <c r="L49" s="265"/>
      <c r="M49" s="312"/>
      <c r="N49" s="339"/>
      <c r="O49" s="339"/>
      <c r="P49" s="339"/>
      <c r="Q49" s="312"/>
      <c r="R49" s="249"/>
      <c r="S49" s="249"/>
    </row>
    <row r="50" spans="1:19" s="257" customFormat="1" ht="15" customHeight="1">
      <c r="A50" s="254"/>
      <c r="B50" s="260"/>
      <c r="C50" s="381" t="s">
        <v>190</v>
      </c>
      <c r="D50" s="252"/>
      <c r="E50" s="349"/>
      <c r="F50" s="350"/>
      <c r="G50" s="424"/>
      <c r="H50" s="350"/>
      <c r="I50" s="239"/>
      <c r="J50" s="254"/>
      <c r="K50" s="239"/>
      <c r="L50" s="292"/>
      <c r="M50" s="349"/>
      <c r="N50" s="350"/>
      <c r="O50" s="350"/>
      <c r="P50" s="350"/>
      <c r="Q50" s="349"/>
      <c r="R50" s="273"/>
      <c r="S50" s="273"/>
    </row>
    <row r="51" spans="1:19" s="257" customFormat="1" ht="19.5" customHeight="1">
      <c r="A51" s="254"/>
      <c r="B51" s="286"/>
      <c r="C51" s="261" t="s">
        <v>81</v>
      </c>
      <c r="D51" s="459">
        <v>57939</v>
      </c>
      <c r="E51" s="754">
        <v>57939</v>
      </c>
      <c r="F51" s="754">
        <v>57939</v>
      </c>
      <c r="G51" s="755">
        <v>57939</v>
      </c>
      <c r="H51" s="754">
        <v>57939</v>
      </c>
      <c r="I51" s="239"/>
      <c r="J51" s="254"/>
      <c r="K51" s="239"/>
      <c r="L51" s="292"/>
      <c r="M51" s="349"/>
      <c r="N51" s="350"/>
      <c r="O51" s="350"/>
      <c r="P51" s="350"/>
      <c r="Q51" s="349"/>
      <c r="R51" s="273"/>
      <c r="S51" s="273"/>
    </row>
    <row r="52" spans="1:19" s="257" customFormat="1" ht="18" customHeight="1">
      <c r="A52" s="254"/>
      <c r="B52" s="264"/>
      <c r="E52" s="349"/>
      <c r="F52" s="307"/>
      <c r="G52" s="424"/>
      <c r="H52" s="350"/>
      <c r="I52" s="292"/>
      <c r="J52" s="349"/>
      <c r="K52" s="292"/>
      <c r="L52" s="292"/>
      <c r="M52" s="349"/>
      <c r="N52" s="350"/>
      <c r="O52" s="350"/>
      <c r="P52" s="350"/>
      <c r="Q52" s="349"/>
      <c r="R52" s="273"/>
      <c r="S52" s="273"/>
    </row>
    <row r="53" spans="1:19" s="257" customFormat="1" ht="19.5" customHeight="1">
      <c r="A53" s="254"/>
      <c r="C53" s="253"/>
      <c r="D53" s="253"/>
      <c r="E53" s="253"/>
      <c r="F53" s="382"/>
      <c r="G53" s="403"/>
      <c r="H53" s="383"/>
      <c r="I53" s="239"/>
      <c r="J53" s="239"/>
      <c r="K53" s="239"/>
      <c r="L53" s="292"/>
      <c r="M53" s="292"/>
      <c r="N53" s="292"/>
      <c r="O53" s="292"/>
      <c r="P53" s="292"/>
      <c r="Q53" s="292"/>
      <c r="R53" s="273"/>
      <c r="S53" s="273"/>
    </row>
    <row r="54" spans="1:19" ht="19.5" customHeight="1">
      <c r="A54" s="254"/>
      <c r="B54" s="384"/>
      <c r="C54" s="261"/>
      <c r="D54" s="261"/>
      <c r="E54" s="261"/>
      <c r="F54" s="382"/>
      <c r="G54" s="610"/>
      <c r="H54" s="386"/>
      <c r="I54" s="254"/>
      <c r="J54" s="254"/>
      <c r="K54" s="239"/>
      <c r="L54" s="292"/>
      <c r="M54" s="387"/>
      <c r="N54" s="382"/>
      <c r="O54" s="298"/>
      <c r="P54" s="349"/>
      <c r="Q54" s="349"/>
      <c r="R54" s="388"/>
      <c r="S54" s="388"/>
    </row>
    <row r="55" spans="1:19" ht="19.5" customHeight="1">
      <c r="A55" s="254"/>
      <c r="B55" s="253"/>
      <c r="D55" s="261"/>
      <c r="F55" s="390"/>
      <c r="G55" s="610"/>
      <c r="H55" s="386"/>
      <c r="I55" s="254"/>
      <c r="J55" s="254"/>
      <c r="K55" s="239"/>
      <c r="L55" s="292"/>
      <c r="M55" s="387"/>
      <c r="N55" s="382"/>
      <c r="O55" s="298"/>
      <c r="P55" s="349"/>
      <c r="Q55" s="349"/>
      <c r="R55" s="388"/>
      <c r="S55" s="388"/>
    </row>
    <row r="56" spans="1:19" ht="19.5" customHeight="1">
      <c r="A56" s="254"/>
      <c r="B56" s="384"/>
      <c r="C56" s="254"/>
      <c r="D56" s="254"/>
      <c r="E56" s="254"/>
      <c r="F56" s="254"/>
      <c r="G56" s="515"/>
      <c r="H56" s="254"/>
      <c r="I56" s="254"/>
      <c r="J56" s="254"/>
      <c r="K56" s="384"/>
      <c r="L56" s="349"/>
      <c r="M56" s="349"/>
      <c r="N56" s="349"/>
      <c r="O56" s="349"/>
      <c r="P56" s="349"/>
      <c r="Q56" s="349"/>
      <c r="R56" s="388"/>
      <c r="S56" s="388"/>
    </row>
    <row r="57" spans="2:19" ht="19.5" customHeight="1">
      <c r="B57" s="238"/>
      <c r="C57" s="388"/>
      <c r="D57" s="388"/>
      <c r="E57" s="388"/>
      <c r="F57" s="388"/>
      <c r="G57" s="266"/>
      <c r="H57" s="239"/>
      <c r="I57" s="254"/>
      <c r="J57" s="254"/>
      <c r="K57" s="384"/>
      <c r="L57" s="349"/>
      <c r="M57" s="349"/>
      <c r="N57" s="349"/>
      <c r="O57" s="349"/>
      <c r="P57" s="349"/>
      <c r="Q57" s="349"/>
      <c r="R57" s="388"/>
      <c r="S57" s="388"/>
    </row>
    <row r="58" spans="1:19" ht="19.5" customHeight="1">
      <c r="A58" s="511"/>
      <c r="B58" s="504"/>
      <c r="C58" s="266"/>
      <c r="D58" s="266"/>
      <c r="E58" s="590"/>
      <c r="F58" s="441"/>
      <c r="G58" s="266"/>
      <c r="H58" s="504"/>
      <c r="I58" s="515"/>
      <c r="J58" s="254"/>
      <c r="K58" s="384"/>
      <c r="L58" s="349"/>
      <c r="M58" s="349"/>
      <c r="N58" s="349"/>
      <c r="O58" s="349"/>
      <c r="P58" s="349"/>
      <c r="Q58" s="349"/>
      <c r="R58" s="388"/>
      <c r="S58" s="388"/>
    </row>
    <row r="59" spans="1:19" ht="19.5" customHeight="1">
      <c r="A59" s="511"/>
      <c r="B59" s="591"/>
      <c r="C59" s="511"/>
      <c r="D59" s="511"/>
      <c r="E59" s="266"/>
      <c r="F59" s="409"/>
      <c r="G59" s="287"/>
      <c r="H59" s="504"/>
      <c r="I59" s="509"/>
      <c r="K59" s="393"/>
      <c r="L59" s="349"/>
      <c r="M59" s="388"/>
      <c r="N59" s="388"/>
      <c r="O59" s="388"/>
      <c r="P59" s="388"/>
      <c r="Q59" s="388"/>
      <c r="R59" s="388"/>
      <c r="S59" s="388"/>
    </row>
    <row r="60" spans="1:19" ht="19.5" customHeight="1">
      <c r="A60" s="266"/>
      <c r="B60" s="266"/>
      <c r="C60" s="266"/>
      <c r="D60" s="266"/>
      <c r="E60" s="445"/>
      <c r="F60" s="445"/>
      <c r="G60" s="287"/>
      <c r="H60" s="504"/>
      <c r="I60" s="509"/>
      <c r="K60" s="393"/>
      <c r="L60" s="349"/>
      <c r="M60" s="388"/>
      <c r="N60" s="388"/>
      <c r="O60" s="388"/>
      <c r="P60" s="388"/>
      <c r="Q60" s="388"/>
      <c r="R60" s="388"/>
      <c r="S60" s="388"/>
    </row>
    <row r="61" spans="1:19" ht="19.5" customHeight="1">
      <c r="A61" s="282"/>
      <c r="B61" s="395"/>
      <c r="C61" s="267"/>
      <c r="D61" s="267"/>
      <c r="E61" s="403"/>
      <c r="F61" s="282"/>
      <c r="G61" s="267"/>
      <c r="H61" s="514"/>
      <c r="I61" s="509"/>
      <c r="K61" s="393"/>
      <c r="L61" s="349"/>
      <c r="M61" s="388"/>
      <c r="N61" s="388"/>
      <c r="O61" s="388"/>
      <c r="P61" s="388"/>
      <c r="Q61" s="388"/>
      <c r="R61" s="388"/>
      <c r="S61" s="388"/>
    </row>
    <row r="62" spans="1:19" ht="19.5" customHeight="1">
      <c r="A62" s="267"/>
      <c r="B62" s="395"/>
      <c r="C62" s="268"/>
      <c r="D62" s="268"/>
      <c r="E62" s="282"/>
      <c r="F62" s="282"/>
      <c r="G62" s="282"/>
      <c r="H62" s="267"/>
      <c r="I62" s="509"/>
      <c r="K62" s="393"/>
      <c r="L62" s="349"/>
      <c r="M62" s="388"/>
      <c r="N62" s="388"/>
      <c r="O62" s="388"/>
      <c r="P62" s="388"/>
      <c r="Q62" s="388"/>
      <c r="R62" s="388"/>
      <c r="S62" s="388"/>
    </row>
    <row r="63" spans="1:19" ht="19.5" customHeight="1">
      <c r="A63" s="268"/>
      <c r="B63" s="286"/>
      <c r="C63" s="286"/>
      <c r="D63" s="286"/>
      <c r="E63" s="286"/>
      <c r="F63" s="286"/>
      <c r="G63" s="286"/>
      <c r="H63" s="286"/>
      <c r="I63" s="509"/>
      <c r="K63" s="393"/>
      <c r="L63" s="349"/>
      <c r="M63" s="388"/>
      <c r="N63" s="388"/>
      <c r="O63" s="388"/>
      <c r="P63" s="388"/>
      <c r="Q63" s="388"/>
      <c r="R63" s="388"/>
      <c r="S63" s="388"/>
    </row>
    <row r="64" spans="1:19" ht="19.5" customHeight="1">
      <c r="A64" s="268"/>
      <c r="B64" s="286"/>
      <c r="C64" s="286"/>
      <c r="D64" s="286"/>
      <c r="E64" s="286"/>
      <c r="F64" s="286"/>
      <c r="G64" s="286"/>
      <c r="H64" s="286"/>
      <c r="I64" s="509"/>
      <c r="K64" s="393"/>
      <c r="L64" s="349"/>
      <c r="M64" s="388"/>
      <c r="N64" s="388"/>
      <c r="O64" s="388"/>
      <c r="P64" s="388"/>
      <c r="Q64" s="388"/>
      <c r="R64" s="388"/>
      <c r="S64" s="388"/>
    </row>
    <row r="65" spans="1:19" ht="15.75">
      <c r="A65" s="268"/>
      <c r="B65" s="286"/>
      <c r="C65" s="286"/>
      <c r="D65" s="286"/>
      <c r="E65" s="286"/>
      <c r="F65" s="286"/>
      <c r="G65" s="286"/>
      <c r="H65" s="286"/>
      <c r="I65" s="509"/>
      <c r="K65" s="393"/>
      <c r="L65" s="349"/>
      <c r="M65" s="388"/>
      <c r="N65" s="388"/>
      <c r="O65" s="388"/>
      <c r="P65" s="388"/>
      <c r="Q65" s="388"/>
      <c r="R65" s="388"/>
      <c r="S65" s="388"/>
    </row>
    <row r="66" spans="1:19" ht="15.75">
      <c r="A66" s="268"/>
      <c r="B66" s="286"/>
      <c r="C66" s="286"/>
      <c r="D66" s="286"/>
      <c r="E66" s="286"/>
      <c r="F66" s="286"/>
      <c r="G66" s="286"/>
      <c r="H66" s="286"/>
      <c r="I66" s="509"/>
      <c r="K66" s="393"/>
      <c r="L66" s="349"/>
      <c r="M66" s="388"/>
      <c r="N66" s="388"/>
      <c r="O66" s="388"/>
      <c r="P66" s="388"/>
      <c r="Q66" s="388"/>
      <c r="R66" s="388"/>
      <c r="S66" s="388"/>
    </row>
    <row r="67" spans="1:19" ht="15.75">
      <c r="A67" s="282"/>
      <c r="B67" s="264"/>
      <c r="C67" s="268"/>
      <c r="D67" s="268"/>
      <c r="E67" s="286"/>
      <c r="F67" s="286"/>
      <c r="G67" s="286"/>
      <c r="H67" s="286"/>
      <c r="I67" s="509"/>
      <c r="K67" s="393"/>
      <c r="L67" s="349"/>
      <c r="M67" s="388"/>
      <c r="N67" s="388"/>
      <c r="O67" s="388"/>
      <c r="P67" s="388"/>
      <c r="Q67" s="388"/>
      <c r="R67" s="388"/>
      <c r="S67" s="388"/>
    </row>
    <row r="68" spans="1:19" ht="15.75">
      <c r="A68" s="267"/>
      <c r="B68" s="264"/>
      <c r="C68" s="268"/>
      <c r="D68" s="268"/>
      <c r="E68" s="286"/>
      <c r="F68" s="286"/>
      <c r="G68" s="286"/>
      <c r="H68" s="286"/>
      <c r="I68" s="509"/>
      <c r="K68" s="393"/>
      <c r="L68" s="349"/>
      <c r="M68" s="388"/>
      <c r="N68" s="388"/>
      <c r="O68" s="388"/>
      <c r="P68" s="388"/>
      <c r="Q68" s="388"/>
      <c r="R68" s="388"/>
      <c r="S68" s="388"/>
    </row>
    <row r="69" spans="1:19" ht="15.75">
      <c r="A69" s="397"/>
      <c r="B69" s="398"/>
      <c r="C69" s="296"/>
      <c r="D69" s="296"/>
      <c r="E69" s="296"/>
      <c r="F69" s="266"/>
      <c r="G69" s="296"/>
      <c r="H69" s="296"/>
      <c r="I69" s="509"/>
      <c r="K69" s="393"/>
      <c r="L69" s="349"/>
      <c r="M69" s="388"/>
      <c r="N69" s="388"/>
      <c r="O69" s="388"/>
      <c r="P69" s="388"/>
      <c r="Q69" s="388"/>
      <c r="R69" s="388"/>
      <c r="S69" s="388"/>
    </row>
    <row r="70" spans="1:19" ht="15.75">
      <c r="A70" s="282"/>
      <c r="B70" s="286"/>
      <c r="C70" s="399"/>
      <c r="D70" s="399"/>
      <c r="E70" s="305"/>
      <c r="F70" s="266"/>
      <c r="G70" s="305"/>
      <c r="H70" s="305"/>
      <c r="I70" s="509"/>
      <c r="K70" s="393"/>
      <c r="L70" s="349"/>
      <c r="M70" s="388"/>
      <c r="N70" s="388"/>
      <c r="O70" s="388"/>
      <c r="P70" s="388"/>
      <c r="Q70" s="388"/>
      <c r="R70" s="388"/>
      <c r="S70" s="388"/>
    </row>
    <row r="71" spans="1:19" ht="15.75">
      <c r="A71" s="282"/>
      <c r="B71" s="286"/>
      <c r="C71" s="282"/>
      <c r="D71" s="282"/>
      <c r="E71" s="282"/>
      <c r="F71" s="266"/>
      <c r="G71" s="282"/>
      <c r="H71" s="282"/>
      <c r="I71" s="509"/>
      <c r="K71" s="393"/>
      <c r="L71" s="349"/>
      <c r="M71" s="388"/>
      <c r="N71" s="388"/>
      <c r="O71" s="388"/>
      <c r="P71" s="388"/>
      <c r="Q71" s="388"/>
      <c r="R71" s="388"/>
      <c r="S71" s="388"/>
    </row>
    <row r="72" spans="1:19" ht="15.75">
      <c r="A72" s="400"/>
      <c r="B72" s="400"/>
      <c r="C72" s="400"/>
      <c r="D72" s="400"/>
      <c r="E72" s="400"/>
      <c r="F72" s="400"/>
      <c r="G72" s="400"/>
      <c r="H72" s="400"/>
      <c r="I72" s="509"/>
      <c r="K72" s="393"/>
      <c r="L72" s="349"/>
      <c r="M72" s="388"/>
      <c r="N72" s="388"/>
      <c r="O72" s="388"/>
      <c r="P72" s="388"/>
      <c r="Q72" s="388"/>
      <c r="R72" s="388"/>
      <c r="S72" s="388"/>
    </row>
    <row r="73" spans="1:19" ht="15.75">
      <c r="A73" s="400"/>
      <c r="B73" s="400"/>
      <c r="C73" s="400"/>
      <c r="D73" s="400"/>
      <c r="E73" s="400"/>
      <c r="F73" s="400"/>
      <c r="G73" s="400"/>
      <c r="H73" s="400"/>
      <c r="I73" s="509"/>
      <c r="K73" s="393"/>
      <c r="L73" s="349"/>
      <c r="M73" s="388"/>
      <c r="N73" s="388"/>
      <c r="O73" s="388"/>
      <c r="P73" s="388"/>
      <c r="Q73" s="388"/>
      <c r="R73" s="388"/>
      <c r="S73" s="388"/>
    </row>
    <row r="74" spans="1:19" ht="15.75">
      <c r="A74" s="400"/>
      <c r="B74" s="400"/>
      <c r="C74" s="400"/>
      <c r="D74" s="400"/>
      <c r="E74" s="400"/>
      <c r="F74" s="400"/>
      <c r="G74" s="400"/>
      <c r="H74" s="400"/>
      <c r="I74" s="509"/>
      <c r="K74" s="393"/>
      <c r="L74" s="349"/>
      <c r="M74" s="388"/>
      <c r="N74" s="388"/>
      <c r="O74" s="388"/>
      <c r="P74" s="388"/>
      <c r="Q74" s="388"/>
      <c r="R74" s="388"/>
      <c r="S74" s="388"/>
    </row>
    <row r="75" spans="1:19" ht="15.75">
      <c r="A75" s="282"/>
      <c r="B75" s="264"/>
      <c r="C75" s="282"/>
      <c r="D75" s="282"/>
      <c r="E75" s="282"/>
      <c r="F75" s="282"/>
      <c r="G75" s="282"/>
      <c r="H75" s="282"/>
      <c r="I75" s="509"/>
      <c r="K75" s="393"/>
      <c r="L75" s="349"/>
      <c r="M75" s="388"/>
      <c r="N75" s="388"/>
      <c r="O75" s="388"/>
      <c r="P75" s="388"/>
      <c r="Q75" s="388"/>
      <c r="R75" s="388"/>
      <c r="S75" s="388"/>
    </row>
    <row r="76" spans="1:19" ht="15.75">
      <c r="A76" s="282"/>
      <c r="B76" s="264"/>
      <c r="C76" s="401"/>
      <c r="D76" s="401"/>
      <c r="E76" s="282"/>
      <c r="F76" s="282"/>
      <c r="G76" s="282"/>
      <c r="H76" s="282"/>
      <c r="I76" s="509"/>
      <c r="K76" s="393"/>
      <c r="L76" s="349"/>
      <c r="M76" s="388"/>
      <c r="N76" s="388"/>
      <c r="O76" s="388"/>
      <c r="P76" s="388"/>
      <c r="Q76" s="388"/>
      <c r="R76" s="388"/>
      <c r="S76" s="388"/>
    </row>
    <row r="77" spans="1:19" ht="15.75">
      <c r="A77" s="282"/>
      <c r="B77" s="264"/>
      <c r="C77" s="401"/>
      <c r="D77" s="401"/>
      <c r="E77" s="282"/>
      <c r="F77" s="282"/>
      <c r="G77" s="282"/>
      <c r="H77" s="282"/>
      <c r="I77" s="509"/>
      <c r="K77" s="393"/>
      <c r="L77" s="349"/>
      <c r="M77" s="388"/>
      <c r="N77" s="388"/>
      <c r="O77" s="388"/>
      <c r="P77" s="388"/>
      <c r="Q77" s="388"/>
      <c r="R77" s="388"/>
      <c r="S77" s="388"/>
    </row>
    <row r="78" spans="1:19" ht="15.75">
      <c r="A78" s="282"/>
      <c r="B78" s="264"/>
      <c r="C78" s="282"/>
      <c r="D78" s="282"/>
      <c r="E78" s="282"/>
      <c r="F78" s="282"/>
      <c r="G78" s="282"/>
      <c r="H78" s="282"/>
      <c r="I78" s="509"/>
      <c r="K78" s="393"/>
      <c r="L78" s="349"/>
      <c r="M78" s="388"/>
      <c r="N78" s="388"/>
      <c r="O78" s="388"/>
      <c r="P78" s="388"/>
      <c r="Q78" s="388"/>
      <c r="R78" s="388"/>
      <c r="S78" s="388"/>
    </row>
    <row r="79" spans="1:19" ht="15.75">
      <c r="A79" s="282"/>
      <c r="B79" s="264"/>
      <c r="C79" s="402"/>
      <c r="D79" s="402"/>
      <c r="E79" s="268"/>
      <c r="F79" s="268"/>
      <c r="G79" s="268"/>
      <c r="H79" s="268"/>
      <c r="I79" s="509"/>
      <c r="K79" s="393"/>
      <c r="L79" s="349"/>
      <c r="M79" s="388"/>
      <c r="N79" s="388"/>
      <c r="O79" s="388"/>
      <c r="P79" s="388"/>
      <c r="Q79" s="388"/>
      <c r="R79" s="388"/>
      <c r="S79" s="388"/>
    </row>
    <row r="80" spans="1:19" ht="15.75">
      <c r="A80" s="282"/>
      <c r="B80" s="264"/>
      <c r="C80" s="403"/>
      <c r="D80" s="403"/>
      <c r="E80" s="268"/>
      <c r="F80" s="268"/>
      <c r="G80" s="268"/>
      <c r="H80" s="268"/>
      <c r="I80" s="509"/>
      <c r="K80" s="393"/>
      <c r="L80" s="349"/>
      <c r="M80" s="388"/>
      <c r="N80" s="388"/>
      <c r="O80" s="388"/>
      <c r="P80" s="388"/>
      <c r="Q80" s="388"/>
      <c r="R80" s="388"/>
      <c r="S80" s="388"/>
    </row>
    <row r="81" spans="1:19" ht="15.75">
      <c r="A81" s="282"/>
      <c r="B81" s="264"/>
      <c r="C81" s="402"/>
      <c r="D81" s="402"/>
      <c r="E81" s="268"/>
      <c r="F81" s="268"/>
      <c r="G81" s="268"/>
      <c r="H81" s="268"/>
      <c r="I81" s="509"/>
      <c r="K81" s="393"/>
      <c r="L81" s="349"/>
      <c r="M81" s="388"/>
      <c r="N81" s="388"/>
      <c r="O81" s="388"/>
      <c r="P81" s="388"/>
      <c r="Q81" s="388"/>
      <c r="R81" s="388"/>
      <c r="S81" s="388"/>
    </row>
    <row r="82" spans="1:19" ht="15.75">
      <c r="A82" s="282"/>
      <c r="B82" s="264"/>
      <c r="C82" s="403"/>
      <c r="D82" s="403"/>
      <c r="E82" s="282"/>
      <c r="F82" s="282"/>
      <c r="G82" s="282"/>
      <c r="H82" s="282"/>
      <c r="I82" s="509"/>
      <c r="K82" s="393"/>
      <c r="L82" s="349"/>
      <c r="M82" s="388"/>
      <c r="N82" s="388"/>
      <c r="O82" s="388"/>
      <c r="P82" s="388"/>
      <c r="Q82" s="388"/>
      <c r="R82" s="388"/>
      <c r="S82" s="388"/>
    </row>
    <row r="83" spans="1:19" ht="15.75">
      <c r="A83" s="282"/>
      <c r="B83" s="264"/>
      <c r="C83" s="269"/>
      <c r="D83" s="269"/>
      <c r="E83" s="282"/>
      <c r="F83" s="282"/>
      <c r="G83" s="282"/>
      <c r="H83" s="282"/>
      <c r="I83" s="509"/>
      <c r="K83" s="393"/>
      <c r="L83" s="349"/>
      <c r="M83" s="388"/>
      <c r="N83" s="388"/>
      <c r="O83" s="388"/>
      <c r="P83" s="388"/>
      <c r="Q83" s="388"/>
      <c r="R83" s="388"/>
      <c r="S83" s="388"/>
    </row>
    <row r="84" spans="1:19" ht="15.75">
      <c r="A84" s="282"/>
      <c r="B84" s="264"/>
      <c r="C84" s="282"/>
      <c r="D84" s="282"/>
      <c r="E84" s="282"/>
      <c r="F84" s="282"/>
      <c r="G84" s="282"/>
      <c r="H84" s="282"/>
      <c r="I84" s="509"/>
      <c r="K84" s="393"/>
      <c r="L84" s="349"/>
      <c r="M84" s="388"/>
      <c r="N84" s="388"/>
      <c r="O84" s="388"/>
      <c r="P84" s="388"/>
      <c r="Q84" s="388"/>
      <c r="R84" s="388"/>
      <c r="S84" s="388"/>
    </row>
    <row r="85" spans="1:19" ht="15.75">
      <c r="A85" s="282"/>
      <c r="B85" s="264"/>
      <c r="C85" s="282"/>
      <c r="D85" s="282"/>
      <c r="E85" s="282"/>
      <c r="F85" s="282"/>
      <c r="G85" s="282"/>
      <c r="H85" s="282"/>
      <c r="I85" s="509"/>
      <c r="K85" s="393"/>
      <c r="L85" s="349"/>
      <c r="M85" s="388"/>
      <c r="N85" s="388"/>
      <c r="O85" s="388"/>
      <c r="P85" s="388"/>
      <c r="Q85" s="388"/>
      <c r="R85" s="388"/>
      <c r="S85" s="388"/>
    </row>
    <row r="86" spans="1:19" ht="15.75">
      <c r="A86" s="268"/>
      <c r="B86" s="264"/>
      <c r="C86" s="402"/>
      <c r="D86" s="402"/>
      <c r="E86" s="268"/>
      <c r="F86" s="268"/>
      <c r="G86" s="268"/>
      <c r="H86" s="268"/>
      <c r="I86" s="509"/>
      <c r="K86" s="393"/>
      <c r="L86" s="349"/>
      <c r="M86" s="388"/>
      <c r="N86" s="388"/>
      <c r="O86" s="388"/>
      <c r="P86" s="388"/>
      <c r="Q86" s="388"/>
      <c r="R86" s="388"/>
      <c r="S86" s="388"/>
    </row>
    <row r="87" spans="1:19" ht="15.75">
      <c r="A87" s="268"/>
      <c r="B87" s="264"/>
      <c r="C87" s="403"/>
      <c r="D87" s="403"/>
      <c r="E87" s="349"/>
      <c r="F87" s="349"/>
      <c r="G87" s="268"/>
      <c r="H87" s="349"/>
      <c r="K87" s="393"/>
      <c r="L87" s="349"/>
      <c r="M87" s="388"/>
      <c r="N87" s="388"/>
      <c r="O87" s="388"/>
      <c r="P87" s="388"/>
      <c r="Q87" s="388"/>
      <c r="R87" s="388"/>
      <c r="S87" s="388"/>
    </row>
    <row r="88" spans="1:19" ht="15.75">
      <c r="A88" s="268"/>
      <c r="B88" s="264"/>
      <c r="C88" s="269"/>
      <c r="D88" s="269"/>
      <c r="E88" s="349"/>
      <c r="F88" s="349"/>
      <c r="G88" s="268"/>
      <c r="H88" s="349"/>
      <c r="K88" s="393"/>
      <c r="L88" s="349"/>
      <c r="M88" s="388"/>
      <c r="N88" s="388"/>
      <c r="O88" s="388"/>
      <c r="P88" s="388"/>
      <c r="Q88" s="388"/>
      <c r="R88" s="388"/>
      <c r="S88" s="388"/>
    </row>
    <row r="89" spans="1:19" ht="15.75">
      <c r="A89" s="282"/>
      <c r="B89" s="264"/>
      <c r="C89" s="282"/>
      <c r="D89" s="282"/>
      <c r="E89" s="312"/>
      <c r="F89" s="312"/>
      <c r="G89" s="282"/>
      <c r="H89" s="312"/>
      <c r="K89" s="393"/>
      <c r="L89" s="349"/>
      <c r="M89" s="388"/>
      <c r="N89" s="388"/>
      <c r="O89" s="388"/>
      <c r="P89" s="388"/>
      <c r="Q89" s="388"/>
      <c r="R89" s="388"/>
      <c r="S89" s="388"/>
    </row>
    <row r="90" spans="1:19" ht="15.75">
      <c r="A90" s="282"/>
      <c r="B90" s="264"/>
      <c r="C90" s="269"/>
      <c r="D90" s="269"/>
      <c r="E90" s="312"/>
      <c r="F90" s="312"/>
      <c r="G90" s="282"/>
      <c r="H90" s="312"/>
      <c r="K90" s="393"/>
      <c r="L90" s="349"/>
      <c r="M90" s="388"/>
      <c r="N90" s="388"/>
      <c r="O90" s="388"/>
      <c r="P90" s="388"/>
      <c r="Q90" s="388"/>
      <c r="R90" s="388"/>
      <c r="S90" s="388"/>
    </row>
    <row r="91" spans="1:19" ht="15.75">
      <c r="A91" s="282"/>
      <c r="B91" s="264"/>
      <c r="C91" s="282"/>
      <c r="D91" s="282"/>
      <c r="E91" s="312"/>
      <c r="F91" s="312"/>
      <c r="G91" s="282"/>
      <c r="H91" s="312"/>
      <c r="L91" s="388"/>
      <c r="M91" s="388"/>
      <c r="N91" s="388"/>
      <c r="O91" s="388"/>
      <c r="P91" s="388"/>
      <c r="Q91" s="388"/>
      <c r="R91" s="388"/>
      <c r="S91" s="388"/>
    </row>
    <row r="92" spans="1:19" ht="15.75">
      <c r="A92" s="282"/>
      <c r="B92" s="264"/>
      <c r="C92" s="395"/>
      <c r="D92" s="395"/>
      <c r="E92" s="312"/>
      <c r="F92" s="312"/>
      <c r="G92" s="282"/>
      <c r="H92" s="312"/>
      <c r="L92" s="388"/>
      <c r="M92" s="388"/>
      <c r="N92" s="388"/>
      <c r="O92" s="388"/>
      <c r="P92" s="388"/>
      <c r="Q92" s="388"/>
      <c r="R92" s="388"/>
      <c r="S92" s="388"/>
    </row>
    <row r="93" spans="1:19" ht="15.75">
      <c r="A93" s="268"/>
      <c r="B93" s="264"/>
      <c r="C93" s="269"/>
      <c r="D93" s="269"/>
      <c r="E93" s="349"/>
      <c r="F93" s="350"/>
      <c r="G93" s="424"/>
      <c r="H93" s="350"/>
      <c r="L93" s="388"/>
      <c r="M93" s="388"/>
      <c r="N93" s="388"/>
      <c r="O93" s="388"/>
      <c r="P93" s="388"/>
      <c r="Q93" s="388"/>
      <c r="R93" s="388"/>
      <c r="S93" s="388"/>
    </row>
    <row r="94" spans="1:19" ht="15.75">
      <c r="A94" s="268"/>
      <c r="B94" s="264"/>
      <c r="C94" s="269"/>
      <c r="D94" s="269"/>
      <c r="E94" s="349"/>
      <c r="F94" s="350"/>
      <c r="G94" s="424"/>
      <c r="H94" s="350"/>
      <c r="L94" s="388"/>
      <c r="M94" s="388"/>
      <c r="N94" s="388"/>
      <c r="O94" s="388"/>
      <c r="P94" s="388"/>
      <c r="Q94" s="388"/>
      <c r="R94" s="388"/>
      <c r="S94" s="388"/>
    </row>
    <row r="95" spans="1:19" ht="15.75">
      <c r="A95" s="268"/>
      <c r="B95" s="264"/>
      <c r="C95" s="269"/>
      <c r="D95" s="269"/>
      <c r="E95" s="349"/>
      <c r="F95" s="350"/>
      <c r="G95" s="424"/>
      <c r="H95" s="350"/>
      <c r="L95" s="388"/>
      <c r="M95" s="388"/>
      <c r="N95" s="388"/>
      <c r="O95" s="388"/>
      <c r="P95" s="388"/>
      <c r="Q95" s="388"/>
      <c r="R95" s="388"/>
      <c r="S95" s="388"/>
    </row>
    <row r="96" spans="1:19" ht="15.75">
      <c r="A96" s="268"/>
      <c r="B96" s="264"/>
      <c r="C96" s="402"/>
      <c r="D96" s="402"/>
      <c r="E96" s="349"/>
      <c r="F96" s="350"/>
      <c r="G96" s="424"/>
      <c r="H96" s="350"/>
      <c r="L96" s="388"/>
      <c r="M96" s="388"/>
      <c r="N96" s="388"/>
      <c r="O96" s="388"/>
      <c r="P96" s="388"/>
      <c r="Q96" s="388"/>
      <c r="R96" s="388"/>
      <c r="S96" s="388"/>
    </row>
    <row r="97" spans="1:19" ht="15.75">
      <c r="A97" s="282"/>
      <c r="B97" s="264"/>
      <c r="C97" s="395"/>
      <c r="D97" s="395"/>
      <c r="E97" s="312"/>
      <c r="F97" s="312"/>
      <c r="G97" s="282"/>
      <c r="H97" s="312"/>
      <c r="L97" s="388"/>
      <c r="M97" s="388"/>
      <c r="N97" s="388"/>
      <c r="O97" s="388"/>
      <c r="P97" s="388"/>
      <c r="Q97" s="388"/>
      <c r="R97" s="388"/>
      <c r="S97" s="388"/>
    </row>
    <row r="98" spans="1:8" ht="15.75">
      <c r="A98" s="282"/>
      <c r="B98" s="264"/>
      <c r="C98" s="395"/>
      <c r="D98" s="395"/>
      <c r="E98" s="312"/>
      <c r="F98" s="312"/>
      <c r="G98" s="282"/>
      <c r="H98" s="312"/>
    </row>
    <row r="99" spans="1:8" ht="15.75">
      <c r="A99" s="268"/>
      <c r="B99" s="264"/>
      <c r="C99" s="269"/>
      <c r="D99" s="269"/>
      <c r="E99" s="349"/>
      <c r="F99" s="349"/>
      <c r="G99" s="268"/>
      <c r="H99" s="349"/>
    </row>
    <row r="100" spans="1:8" ht="15.75">
      <c r="A100" s="268"/>
      <c r="B100" s="264"/>
      <c r="C100" s="269"/>
      <c r="D100" s="269"/>
      <c r="E100" s="349"/>
      <c r="F100" s="350"/>
      <c r="G100" s="424"/>
      <c r="H100" s="350"/>
    </row>
    <row r="101" spans="1:8" ht="15.75">
      <c r="A101" s="268"/>
      <c r="B101" s="264"/>
      <c r="C101" s="269"/>
      <c r="D101" s="269"/>
      <c r="E101" s="349"/>
      <c r="F101" s="349"/>
      <c r="G101" s="268"/>
      <c r="H101" s="349"/>
    </row>
    <row r="102" spans="1:8" ht="15.75">
      <c r="A102" s="268"/>
      <c r="B102" s="264"/>
      <c r="C102" s="402"/>
      <c r="D102" s="402"/>
      <c r="E102" s="349"/>
      <c r="F102" s="349"/>
      <c r="G102" s="268"/>
      <c r="H102" s="349"/>
    </row>
    <row r="103" spans="1:8" ht="15.75">
      <c r="A103" s="282"/>
      <c r="B103" s="264"/>
      <c r="C103" s="395"/>
      <c r="D103" s="395"/>
      <c r="E103" s="312"/>
      <c r="F103" s="312"/>
      <c r="G103" s="282"/>
      <c r="H103" s="312"/>
    </row>
    <row r="104" spans="1:8" ht="15.75">
      <c r="A104" s="268"/>
      <c r="B104" s="264"/>
      <c r="C104" s="269"/>
      <c r="D104" s="269"/>
      <c r="E104" s="350"/>
      <c r="F104" s="350"/>
      <c r="G104" s="424"/>
      <c r="H104" s="350"/>
    </row>
    <row r="105" spans="1:8" ht="15.75">
      <c r="A105" s="268"/>
      <c r="B105" s="264"/>
      <c r="C105" s="269"/>
      <c r="D105" s="269"/>
      <c r="E105" s="350"/>
      <c r="F105" s="350"/>
      <c r="G105" s="424"/>
      <c r="H105" s="350"/>
    </row>
    <row r="106" spans="1:8" ht="15.75">
      <c r="A106" s="282"/>
      <c r="B106" s="264"/>
      <c r="C106" s="395"/>
      <c r="D106" s="395"/>
      <c r="E106" s="312"/>
      <c r="F106" s="312"/>
      <c r="G106" s="282"/>
      <c r="H106" s="405"/>
    </row>
    <row r="107" spans="1:8" ht="15.75">
      <c r="A107" s="282"/>
      <c r="B107" s="264"/>
      <c r="C107" s="395"/>
      <c r="D107" s="395"/>
      <c r="E107" s="312"/>
      <c r="F107" s="312"/>
      <c r="G107" s="282"/>
      <c r="H107" s="312"/>
    </row>
    <row r="108" spans="1:8" ht="15.75">
      <c r="A108" s="268"/>
      <c r="B108" s="264"/>
      <c r="C108" s="269"/>
      <c r="D108" s="269"/>
      <c r="E108" s="349"/>
      <c r="F108" s="349"/>
      <c r="G108" s="268"/>
      <c r="H108" s="349"/>
    </row>
    <row r="109" spans="1:8" ht="15.75">
      <c r="A109" s="282"/>
      <c r="B109" s="403"/>
      <c r="C109" s="268"/>
      <c r="D109" s="268"/>
      <c r="E109" s="349"/>
      <c r="F109" s="349"/>
      <c r="G109" s="268"/>
      <c r="H109" s="349"/>
    </row>
    <row r="110" spans="1:8" ht="15.75">
      <c r="A110" s="282"/>
      <c r="B110" s="403"/>
      <c r="C110" s="268"/>
      <c r="D110" s="268"/>
      <c r="E110" s="349"/>
      <c r="F110" s="349"/>
      <c r="G110" s="268"/>
      <c r="H110" s="349"/>
    </row>
    <row r="111" spans="1:8" ht="15.75">
      <c r="A111" s="268"/>
      <c r="B111" s="286"/>
      <c r="C111" s="282"/>
      <c r="D111" s="282"/>
      <c r="E111" s="312"/>
      <c r="F111" s="312"/>
      <c r="G111" s="282"/>
      <c r="H111" s="312"/>
    </row>
    <row r="112" spans="1:8" ht="15.75">
      <c r="A112" s="282"/>
      <c r="B112" s="286"/>
      <c r="C112" s="282"/>
      <c r="D112" s="282"/>
      <c r="E112" s="406"/>
      <c r="F112" s="406"/>
      <c r="G112" s="456"/>
      <c r="H112" s="406"/>
    </row>
    <row r="113" spans="1:8" ht="15.75">
      <c r="A113" s="282"/>
      <c r="B113" s="286"/>
      <c r="C113" s="400"/>
      <c r="D113" s="400"/>
      <c r="E113" s="406"/>
      <c r="F113" s="406"/>
      <c r="G113" s="456"/>
      <c r="H113" s="406"/>
    </row>
    <row r="114" spans="1:8" ht="15.75">
      <c r="A114" s="268"/>
      <c r="B114" s="264"/>
      <c r="C114" s="400"/>
      <c r="D114" s="400"/>
      <c r="E114" s="387"/>
      <c r="F114" s="387"/>
      <c r="G114" s="400"/>
      <c r="H114" s="349"/>
    </row>
    <row r="115" spans="1:8" ht="15.75">
      <c r="A115" s="268"/>
      <c r="B115" s="407"/>
      <c r="C115" s="267"/>
      <c r="D115" s="267"/>
      <c r="E115" s="396"/>
      <c r="F115" s="382"/>
      <c r="G115" s="397"/>
      <c r="H115" s="349"/>
    </row>
    <row r="116" spans="1:8" ht="15.75">
      <c r="A116" s="268"/>
      <c r="B116" s="264"/>
      <c r="C116" s="400"/>
      <c r="D116" s="400"/>
      <c r="E116" s="387"/>
      <c r="F116" s="382"/>
      <c r="G116" s="397"/>
      <c r="H116" s="349"/>
    </row>
    <row r="117" spans="1:8" ht="15.75">
      <c r="A117" s="268"/>
      <c r="B117" s="267"/>
      <c r="C117" s="400"/>
      <c r="D117" s="400"/>
      <c r="E117" s="408"/>
      <c r="F117" s="382"/>
      <c r="G117" s="397"/>
      <c r="H117" s="349"/>
    </row>
    <row r="118" spans="1:8" ht="15.75">
      <c r="A118" s="409"/>
      <c r="B118" s="410"/>
      <c r="C118" s="409"/>
      <c r="D118" s="409"/>
      <c r="E118" s="388"/>
      <c r="F118" s="388"/>
      <c r="G118" s="409"/>
      <c r="H118" s="388"/>
    </row>
    <row r="119" spans="1:8" ht="15.75">
      <c r="A119" s="266"/>
      <c r="B119" s="266"/>
      <c r="C119" s="266"/>
      <c r="D119" s="266"/>
      <c r="E119" s="292"/>
      <c r="F119" s="292"/>
      <c r="G119" s="266"/>
      <c r="H119" s="292"/>
    </row>
    <row r="120" spans="1:8" ht="15.75">
      <c r="A120" s="266"/>
      <c r="B120" s="266"/>
      <c r="C120" s="266"/>
      <c r="D120" s="266"/>
      <c r="E120" s="292"/>
      <c r="F120" s="292"/>
      <c r="G120" s="266"/>
      <c r="H120" s="292"/>
    </row>
    <row r="121" spans="1:8" ht="15.75">
      <c r="A121" s="266"/>
      <c r="B121" s="266"/>
      <c r="C121" s="266"/>
      <c r="D121" s="266"/>
      <c r="E121" s="292"/>
      <c r="F121" s="292"/>
      <c r="G121" s="266"/>
      <c r="H121" s="292"/>
    </row>
    <row r="122" spans="1:8" ht="15.75">
      <c r="A122" s="266"/>
      <c r="B122" s="266"/>
      <c r="C122" s="266"/>
      <c r="D122" s="266"/>
      <c r="E122" s="292"/>
      <c r="F122" s="292"/>
      <c r="G122" s="266"/>
      <c r="H122" s="292"/>
    </row>
    <row r="123" spans="1:8" ht="15.75">
      <c r="A123" s="266"/>
      <c r="B123" s="266"/>
      <c r="C123" s="266"/>
      <c r="D123" s="266"/>
      <c r="E123" s="292"/>
      <c r="F123" s="292"/>
      <c r="G123" s="266"/>
      <c r="H123" s="292"/>
    </row>
    <row r="124" spans="1:8" ht="15.75">
      <c r="A124" s="266"/>
      <c r="B124" s="266"/>
      <c r="C124" s="266"/>
      <c r="D124" s="266"/>
      <c r="E124" s="292"/>
      <c r="F124" s="292"/>
      <c r="G124" s="266"/>
      <c r="H124" s="292"/>
    </row>
    <row r="125" spans="1:8" ht="15.75">
      <c r="A125" s="266"/>
      <c r="B125" s="266"/>
      <c r="C125" s="266"/>
      <c r="D125" s="266"/>
      <c r="E125" s="292"/>
      <c r="F125" s="292"/>
      <c r="G125" s="266"/>
      <c r="H125" s="292"/>
    </row>
    <row r="126" spans="1:8" ht="15.75">
      <c r="A126" s="266"/>
      <c r="B126" s="266"/>
      <c r="C126" s="266"/>
      <c r="D126" s="266"/>
      <c r="E126" s="292"/>
      <c r="F126" s="292"/>
      <c r="G126" s="266"/>
      <c r="H126" s="239"/>
    </row>
    <row r="127" spans="1:8" ht="15.75">
      <c r="A127" s="266"/>
      <c r="B127" s="266"/>
      <c r="C127" s="266"/>
      <c r="D127" s="266"/>
      <c r="E127" s="292"/>
      <c r="F127" s="292"/>
      <c r="G127" s="266"/>
      <c r="H127" s="239"/>
    </row>
    <row r="128" spans="1:8" ht="15.75">
      <c r="A128" s="266"/>
      <c r="B128" s="266"/>
      <c r="C128" s="266"/>
      <c r="D128" s="266"/>
      <c r="E128" s="292"/>
      <c r="F128" s="292"/>
      <c r="G128" s="266"/>
      <c r="H128" s="239"/>
    </row>
    <row r="129" spans="1:8" ht="15.75">
      <c r="A129" s="266"/>
      <c r="B129" s="266"/>
      <c r="C129" s="266"/>
      <c r="D129" s="266"/>
      <c r="E129" s="292"/>
      <c r="F129" s="292"/>
      <c r="G129" s="266"/>
      <c r="H129" s="239"/>
    </row>
    <row r="130" spans="1:8" ht="15.75">
      <c r="A130" s="266"/>
      <c r="B130" s="266"/>
      <c r="C130" s="266"/>
      <c r="D130" s="266"/>
      <c r="E130" s="292"/>
      <c r="F130" s="292"/>
      <c r="G130" s="266"/>
      <c r="H130" s="239"/>
    </row>
    <row r="131" spans="1:8" ht="15.75">
      <c r="A131" s="266"/>
      <c r="B131" s="266"/>
      <c r="C131" s="266"/>
      <c r="D131" s="266"/>
      <c r="E131" s="292"/>
      <c r="F131" s="292"/>
      <c r="G131" s="266"/>
      <c r="H131" s="239"/>
    </row>
    <row r="132" spans="1:8" ht="15.75">
      <c r="A132" s="266"/>
      <c r="B132" s="266"/>
      <c r="C132" s="266"/>
      <c r="D132" s="266"/>
      <c r="E132" s="292"/>
      <c r="F132" s="292"/>
      <c r="G132" s="266"/>
      <c r="H132" s="239"/>
    </row>
    <row r="133" spans="1:8" ht="15.75">
      <c r="A133" s="266"/>
      <c r="B133" s="266"/>
      <c r="C133" s="266"/>
      <c r="D133" s="266"/>
      <c r="E133" s="292"/>
      <c r="F133" s="292"/>
      <c r="G133" s="266"/>
      <c r="H133" s="239"/>
    </row>
    <row r="134" spans="1:8" ht="15.75">
      <c r="A134" s="266"/>
      <c r="B134" s="266"/>
      <c r="C134" s="266"/>
      <c r="D134" s="266"/>
      <c r="E134" s="292"/>
      <c r="F134" s="292"/>
      <c r="G134" s="266"/>
      <c r="H134" s="239"/>
    </row>
    <row r="135" spans="1:8" ht="15.75">
      <c r="A135" s="266"/>
      <c r="B135" s="266"/>
      <c r="C135" s="266"/>
      <c r="D135" s="266"/>
      <c r="E135" s="292"/>
      <c r="F135" s="292"/>
      <c r="G135" s="266"/>
      <c r="H135" s="239"/>
    </row>
    <row r="136" spans="1:8" ht="15.75">
      <c r="A136" s="266"/>
      <c r="B136" s="266"/>
      <c r="C136" s="266"/>
      <c r="D136" s="266"/>
      <c r="E136" s="292"/>
      <c r="F136" s="292"/>
      <c r="G136" s="266"/>
      <c r="H136" s="239"/>
    </row>
    <row r="137" spans="1:8" ht="15.75">
      <c r="A137" s="266"/>
      <c r="B137" s="266"/>
      <c r="C137" s="266"/>
      <c r="D137" s="266"/>
      <c r="E137" s="292"/>
      <c r="F137" s="292"/>
      <c r="G137" s="266"/>
      <c r="H137" s="239"/>
    </row>
    <row r="138" spans="1:8" ht="15.75">
      <c r="A138" s="266"/>
      <c r="B138" s="266"/>
      <c r="C138" s="266"/>
      <c r="D138" s="266"/>
      <c r="E138" s="292"/>
      <c r="F138" s="292"/>
      <c r="G138" s="266"/>
      <c r="H138" s="239"/>
    </row>
    <row r="139" spans="1:8" ht="15.75">
      <c r="A139" s="266"/>
      <c r="B139" s="266"/>
      <c r="C139" s="266"/>
      <c r="D139" s="266"/>
      <c r="E139" s="292"/>
      <c r="F139" s="292"/>
      <c r="G139" s="266"/>
      <c r="H139" s="239"/>
    </row>
    <row r="140" spans="1:8" ht="15.75">
      <c r="A140" s="266"/>
      <c r="B140" s="266"/>
      <c r="C140" s="266"/>
      <c r="D140" s="266"/>
      <c r="E140" s="292"/>
      <c r="F140" s="292"/>
      <c r="G140" s="266"/>
      <c r="H140" s="239"/>
    </row>
    <row r="141" spans="1:8" ht="15.75">
      <c r="A141" s="266"/>
      <c r="B141" s="266"/>
      <c r="C141" s="266"/>
      <c r="D141" s="266"/>
      <c r="E141" s="292"/>
      <c r="F141" s="292"/>
      <c r="G141" s="266"/>
      <c r="H141" s="239"/>
    </row>
    <row r="142" spans="1:8" ht="15.75">
      <c r="A142" s="266"/>
      <c r="B142" s="266"/>
      <c r="C142" s="266"/>
      <c r="D142" s="266"/>
      <c r="E142" s="292"/>
      <c r="F142" s="292"/>
      <c r="G142" s="266"/>
      <c r="H142" s="239"/>
    </row>
    <row r="143" spans="1:8" ht="15.75">
      <c r="A143" s="266"/>
      <c r="B143" s="266"/>
      <c r="C143" s="266"/>
      <c r="D143" s="266"/>
      <c r="E143" s="292"/>
      <c r="F143" s="292"/>
      <c r="G143" s="266"/>
      <c r="H143" s="239"/>
    </row>
    <row r="144" spans="1:8" ht="15.75">
      <c r="A144" s="266"/>
      <c r="B144" s="266"/>
      <c r="C144" s="266"/>
      <c r="D144" s="266"/>
      <c r="E144" s="292"/>
      <c r="F144" s="292"/>
      <c r="G144" s="266"/>
      <c r="H144" s="239"/>
    </row>
    <row r="145" spans="1:8" ht="15.75">
      <c r="A145" s="266"/>
      <c r="B145" s="266"/>
      <c r="C145" s="266"/>
      <c r="D145" s="266"/>
      <c r="E145" s="292"/>
      <c r="F145" s="292"/>
      <c r="G145" s="266"/>
      <c r="H145" s="239"/>
    </row>
    <row r="146" spans="1:8" ht="15.75">
      <c r="A146" s="266"/>
      <c r="B146" s="266"/>
      <c r="C146" s="266"/>
      <c r="D146" s="266"/>
      <c r="E146" s="292"/>
      <c r="F146" s="292"/>
      <c r="G146" s="266"/>
      <c r="H146" s="239"/>
    </row>
    <row r="147" spans="1:8" ht="15.75">
      <c r="A147" s="266"/>
      <c r="B147" s="266"/>
      <c r="C147" s="266"/>
      <c r="D147" s="266"/>
      <c r="E147" s="292"/>
      <c r="F147" s="292"/>
      <c r="G147" s="266"/>
      <c r="H147" s="239"/>
    </row>
    <row r="148" spans="1:8" ht="15.75">
      <c r="A148" s="266"/>
      <c r="B148" s="266"/>
      <c r="C148" s="266"/>
      <c r="D148" s="266"/>
      <c r="E148" s="292"/>
      <c r="F148" s="292"/>
      <c r="G148" s="266"/>
      <c r="H148" s="239"/>
    </row>
    <row r="149" spans="1:8" ht="15.75">
      <c r="A149" s="266"/>
      <c r="B149" s="266"/>
      <c r="C149" s="266"/>
      <c r="D149" s="266"/>
      <c r="E149" s="292"/>
      <c r="F149" s="292"/>
      <c r="G149" s="266"/>
      <c r="H149" s="239"/>
    </row>
    <row r="150" spans="1:8" ht="15.75">
      <c r="A150" s="266"/>
      <c r="B150" s="266"/>
      <c r="C150" s="266"/>
      <c r="D150" s="266"/>
      <c r="E150" s="292"/>
      <c r="F150" s="292"/>
      <c r="G150" s="266"/>
      <c r="H150" s="239"/>
    </row>
    <row r="151" spans="1:8" ht="15.75">
      <c r="A151" s="266"/>
      <c r="B151" s="266"/>
      <c r="C151" s="266"/>
      <c r="D151" s="266"/>
      <c r="E151" s="292"/>
      <c r="F151" s="292"/>
      <c r="G151" s="266"/>
      <c r="H151" s="239"/>
    </row>
    <row r="152" spans="1:8" ht="15.75">
      <c r="A152" s="266"/>
      <c r="B152" s="266"/>
      <c r="C152" s="266"/>
      <c r="D152" s="266"/>
      <c r="E152" s="292"/>
      <c r="F152" s="292"/>
      <c r="G152" s="266"/>
      <c r="H152" s="239"/>
    </row>
    <row r="153" spans="1:8" ht="15.75">
      <c r="A153" s="266"/>
      <c r="B153" s="266"/>
      <c r="C153" s="266"/>
      <c r="D153" s="266"/>
      <c r="E153" s="292"/>
      <c r="F153" s="292"/>
      <c r="G153" s="266"/>
      <c r="H153" s="239"/>
    </row>
    <row r="154" spans="1:8" ht="15.75">
      <c r="A154" s="266"/>
      <c r="B154" s="266"/>
      <c r="C154" s="266"/>
      <c r="D154" s="266"/>
      <c r="E154" s="292"/>
      <c r="F154" s="292"/>
      <c r="G154" s="266"/>
      <c r="H154" s="239"/>
    </row>
    <row r="155" spans="1:8" ht="15.75">
      <c r="A155" s="266"/>
      <c r="B155" s="266"/>
      <c r="C155" s="266"/>
      <c r="D155" s="266"/>
      <c r="E155" s="292"/>
      <c r="F155" s="292"/>
      <c r="G155" s="266"/>
      <c r="H155" s="239"/>
    </row>
    <row r="156" spans="1:8" ht="15.75">
      <c r="A156" s="266"/>
      <c r="B156" s="266"/>
      <c r="C156" s="266"/>
      <c r="D156" s="266"/>
      <c r="E156" s="292"/>
      <c r="F156" s="292"/>
      <c r="G156" s="266"/>
      <c r="H156" s="239"/>
    </row>
    <row r="157" spans="1:8" ht="15.75">
      <c r="A157" s="266"/>
      <c r="B157" s="266"/>
      <c r="C157" s="266"/>
      <c r="D157" s="266"/>
      <c r="E157" s="292"/>
      <c r="F157" s="292"/>
      <c r="G157" s="266"/>
      <c r="H157" s="239"/>
    </row>
    <row r="158" spans="1:8" ht="15.75">
      <c r="A158" s="266"/>
      <c r="B158" s="266"/>
      <c r="C158" s="266"/>
      <c r="D158" s="266"/>
      <c r="E158" s="292"/>
      <c r="F158" s="292"/>
      <c r="G158" s="266"/>
      <c r="H158" s="239"/>
    </row>
    <row r="159" spans="1:8" ht="15.75">
      <c r="A159" s="266"/>
      <c r="B159" s="266"/>
      <c r="C159" s="266"/>
      <c r="D159" s="266"/>
      <c r="E159" s="292"/>
      <c r="F159" s="292"/>
      <c r="G159" s="266"/>
      <c r="H159" s="239"/>
    </row>
    <row r="160" spans="1:8" ht="15.75">
      <c r="A160" s="266"/>
      <c r="B160" s="266"/>
      <c r="C160" s="266"/>
      <c r="D160" s="266"/>
      <c r="E160" s="292"/>
      <c r="F160" s="292"/>
      <c r="G160" s="266"/>
      <c r="H160" s="239"/>
    </row>
    <row r="161" spans="1:8" ht="15.75">
      <c r="A161" s="266"/>
      <c r="B161" s="266"/>
      <c r="C161" s="266"/>
      <c r="D161" s="266"/>
      <c r="E161" s="292"/>
      <c r="F161" s="292"/>
      <c r="G161" s="266"/>
      <c r="H161" s="239"/>
    </row>
    <row r="162" spans="1:8" ht="15.75">
      <c r="A162" s="266"/>
      <c r="B162" s="266"/>
      <c r="C162" s="266"/>
      <c r="D162" s="266"/>
      <c r="E162" s="292"/>
      <c r="F162" s="292"/>
      <c r="G162" s="266"/>
      <c r="H162" s="239"/>
    </row>
    <row r="163" spans="1:8" ht="15.75">
      <c r="A163" s="266"/>
      <c r="B163" s="266"/>
      <c r="C163" s="266"/>
      <c r="D163" s="266"/>
      <c r="E163" s="292"/>
      <c r="F163" s="292"/>
      <c r="G163" s="266"/>
      <c r="H163" s="239"/>
    </row>
    <row r="164" spans="1:8" ht="15.75">
      <c r="A164" s="266"/>
      <c r="B164" s="266"/>
      <c r="C164" s="266"/>
      <c r="D164" s="266"/>
      <c r="E164" s="292"/>
      <c r="F164" s="292"/>
      <c r="G164" s="266"/>
      <c r="H164" s="239"/>
    </row>
    <row r="165" spans="1:8" ht="15.75">
      <c r="A165" s="266"/>
      <c r="B165" s="266"/>
      <c r="C165" s="266"/>
      <c r="D165" s="266"/>
      <c r="E165" s="292"/>
      <c r="F165" s="292"/>
      <c r="G165" s="266"/>
      <c r="H165" s="239"/>
    </row>
    <row r="166" spans="1:8" ht="15.75">
      <c r="A166" s="266"/>
      <c r="B166" s="266"/>
      <c r="C166" s="266"/>
      <c r="D166" s="266"/>
      <c r="E166" s="292"/>
      <c r="F166" s="292"/>
      <c r="G166" s="266"/>
      <c r="H166" s="239"/>
    </row>
    <row r="167" spans="1:8" ht="15.75">
      <c r="A167" s="266"/>
      <c r="B167" s="266"/>
      <c r="C167" s="266"/>
      <c r="D167" s="266"/>
      <c r="E167" s="292"/>
      <c r="F167" s="292"/>
      <c r="G167" s="266"/>
      <c r="H167" s="239"/>
    </row>
    <row r="168" spans="1:8" ht="15.75">
      <c r="A168" s="266"/>
      <c r="B168" s="266"/>
      <c r="C168" s="266"/>
      <c r="D168" s="266"/>
      <c r="E168" s="292"/>
      <c r="F168" s="292"/>
      <c r="G168" s="266"/>
      <c r="H168" s="239"/>
    </row>
    <row r="169" spans="1:8" ht="15.75">
      <c r="A169" s="266"/>
      <c r="B169" s="266"/>
      <c r="C169" s="266"/>
      <c r="D169" s="266"/>
      <c r="E169" s="292"/>
      <c r="F169" s="292"/>
      <c r="G169" s="266"/>
      <c r="H169" s="239"/>
    </row>
    <row r="170" spans="1:8" ht="15.75">
      <c r="A170" s="266"/>
      <c r="B170" s="266"/>
      <c r="C170" s="266"/>
      <c r="D170" s="266"/>
      <c r="E170" s="292"/>
      <c r="F170" s="292"/>
      <c r="G170" s="266"/>
      <c r="H170" s="239"/>
    </row>
    <row r="171" spans="1:8" ht="15.75">
      <c r="A171" s="266"/>
      <c r="B171" s="266"/>
      <c r="C171" s="266"/>
      <c r="D171" s="266"/>
      <c r="E171" s="292"/>
      <c r="F171" s="292"/>
      <c r="G171" s="266"/>
      <c r="H171" s="239"/>
    </row>
    <row r="172" spans="1:8" ht="15.75">
      <c r="A172" s="266"/>
      <c r="B172" s="266"/>
      <c r="C172" s="266"/>
      <c r="D172" s="266"/>
      <c r="E172" s="292"/>
      <c r="F172" s="292"/>
      <c r="G172" s="266"/>
      <c r="H172" s="239"/>
    </row>
    <row r="173" spans="1:8" ht="15.75">
      <c r="A173" s="266"/>
      <c r="B173" s="266"/>
      <c r="C173" s="266"/>
      <c r="D173" s="266"/>
      <c r="E173" s="292"/>
      <c r="F173" s="292"/>
      <c r="G173" s="266"/>
      <c r="H173" s="239"/>
    </row>
    <row r="174" spans="1:8" ht="15.75">
      <c r="A174" s="266"/>
      <c r="B174" s="266"/>
      <c r="C174" s="266"/>
      <c r="D174" s="266"/>
      <c r="E174" s="292"/>
      <c r="F174" s="292"/>
      <c r="G174" s="266"/>
      <c r="H174" s="239"/>
    </row>
    <row r="175" spans="1:8" ht="15.75">
      <c r="A175" s="266"/>
      <c r="B175" s="266"/>
      <c r="C175" s="266"/>
      <c r="D175" s="266"/>
      <c r="E175" s="292"/>
      <c r="F175" s="292"/>
      <c r="G175" s="266"/>
      <c r="H175" s="239"/>
    </row>
    <row r="176" spans="1:8" ht="19.5" customHeight="1">
      <c r="A176" s="266"/>
      <c r="B176" s="266"/>
      <c r="C176" s="266"/>
      <c r="D176" s="266"/>
      <c r="E176" s="292"/>
      <c r="F176" s="292"/>
      <c r="G176" s="266"/>
      <c r="H176" s="239"/>
    </row>
    <row r="177" spans="1:8" ht="19.5" customHeight="1">
      <c r="A177" s="266"/>
      <c r="B177" s="266"/>
      <c r="C177" s="266"/>
      <c r="D177" s="266"/>
      <c r="E177" s="292"/>
      <c r="F177" s="292"/>
      <c r="G177" s="266"/>
      <c r="H177" s="239"/>
    </row>
    <row r="178" spans="1:8" ht="19.5" customHeight="1">
      <c r="A178" s="266"/>
      <c r="B178" s="266"/>
      <c r="C178" s="266"/>
      <c r="D178" s="266"/>
      <c r="E178" s="292"/>
      <c r="F178" s="292"/>
      <c r="G178" s="266"/>
      <c r="H178" s="239"/>
    </row>
    <row r="179" spans="1:7" ht="19.5" customHeight="1">
      <c r="A179" s="409"/>
      <c r="B179" s="410"/>
      <c r="C179" s="409"/>
      <c r="D179" s="409"/>
      <c r="E179" s="388"/>
      <c r="F179" s="388"/>
      <c r="G179" s="409"/>
    </row>
    <row r="180" spans="1:7" ht="19.5" customHeight="1">
      <c r="A180" s="409"/>
      <c r="B180" s="410"/>
      <c r="C180" s="409"/>
      <c r="D180" s="409"/>
      <c r="E180" s="388"/>
      <c r="F180" s="388"/>
      <c r="G180" s="409"/>
    </row>
    <row r="181" spans="1:7" ht="19.5" customHeight="1">
      <c r="A181" s="409"/>
      <c r="B181" s="410"/>
      <c r="C181" s="409"/>
      <c r="D181" s="409"/>
      <c r="E181" s="388"/>
      <c r="F181" s="388"/>
      <c r="G181" s="409"/>
    </row>
    <row r="182" spans="1:7" ht="19.5" customHeight="1">
      <c r="A182" s="409"/>
      <c r="B182" s="410"/>
      <c r="C182" s="409"/>
      <c r="D182" s="409"/>
      <c r="E182" s="388"/>
      <c r="F182" s="388"/>
      <c r="G182" s="409"/>
    </row>
    <row r="183" spans="1:7" ht="19.5" customHeight="1">
      <c r="A183" s="409"/>
      <c r="B183" s="410"/>
      <c r="C183" s="409"/>
      <c r="D183" s="409"/>
      <c r="E183" s="388"/>
      <c r="F183" s="388"/>
      <c r="G183" s="409"/>
    </row>
    <row r="184" spans="1:7" ht="19.5" customHeight="1">
      <c r="A184" s="409"/>
      <c r="B184" s="410"/>
      <c r="C184" s="409"/>
      <c r="D184" s="409"/>
      <c r="E184" s="388"/>
      <c r="F184" s="388"/>
      <c r="G184" s="409"/>
    </row>
    <row r="185" spans="1:7" ht="19.5" customHeight="1">
      <c r="A185" s="409"/>
      <c r="B185" s="410"/>
      <c r="C185" s="409"/>
      <c r="D185" s="409"/>
      <c r="E185" s="388"/>
      <c r="F185" s="388"/>
      <c r="G185" s="409"/>
    </row>
    <row r="186" spans="1:7" ht="19.5" customHeight="1">
      <c r="A186" s="409"/>
      <c r="B186" s="410"/>
      <c r="C186" s="409"/>
      <c r="D186" s="409"/>
      <c r="E186" s="388"/>
      <c r="F186" s="388"/>
      <c r="G186" s="409"/>
    </row>
    <row r="187" spans="1:7" ht="19.5" customHeight="1">
      <c r="A187" s="409"/>
      <c r="B187" s="410"/>
      <c r="C187" s="409"/>
      <c r="D187" s="409"/>
      <c r="E187" s="388"/>
      <c r="F187" s="388"/>
      <c r="G187" s="409"/>
    </row>
    <row r="188" spans="1:7" ht="19.5" customHeight="1">
      <c r="A188" s="409"/>
      <c r="B188" s="410"/>
      <c r="C188" s="409"/>
      <c r="D188" s="409"/>
      <c r="E188" s="388"/>
      <c r="F188" s="388"/>
      <c r="G188" s="409"/>
    </row>
    <row r="189" spans="1:7" ht="19.5" customHeight="1">
      <c r="A189" s="409"/>
      <c r="B189" s="410"/>
      <c r="C189" s="409"/>
      <c r="D189" s="409"/>
      <c r="E189" s="388"/>
      <c r="F189" s="388"/>
      <c r="G189" s="409"/>
    </row>
    <row r="190" spans="1:7" ht="19.5" customHeight="1">
      <c r="A190" s="409"/>
      <c r="B190" s="410"/>
      <c r="C190" s="409"/>
      <c r="D190" s="409"/>
      <c r="E190" s="388"/>
      <c r="F190" s="388"/>
      <c r="G190" s="409"/>
    </row>
    <row r="191" spans="1:7" ht="19.5" customHeight="1">
      <c r="A191" s="409"/>
      <c r="B191" s="410"/>
      <c r="C191" s="409"/>
      <c r="D191" s="409"/>
      <c r="E191" s="388"/>
      <c r="F191" s="388"/>
      <c r="G191" s="409"/>
    </row>
    <row r="192" spans="1:7" ht="19.5" customHeight="1">
      <c r="A192" s="409"/>
      <c r="B192" s="410"/>
      <c r="C192" s="409"/>
      <c r="D192" s="409"/>
      <c r="E192" s="388"/>
      <c r="F192" s="388"/>
      <c r="G192" s="409"/>
    </row>
    <row r="193" spans="1:7" ht="19.5" customHeight="1">
      <c r="A193" s="409"/>
      <c r="B193" s="410"/>
      <c r="C193" s="409"/>
      <c r="D193" s="409"/>
      <c r="E193" s="388"/>
      <c r="F193" s="388"/>
      <c r="G193" s="409"/>
    </row>
    <row r="194" spans="1:7" ht="19.5" customHeight="1">
      <c r="A194" s="409"/>
      <c r="B194" s="410"/>
      <c r="C194" s="409"/>
      <c r="D194" s="409"/>
      <c r="E194" s="388"/>
      <c r="F194" s="388"/>
      <c r="G194" s="409"/>
    </row>
    <row r="195" spans="1:7" ht="19.5" customHeight="1">
      <c r="A195" s="409"/>
      <c r="B195" s="410"/>
      <c r="C195" s="409"/>
      <c r="D195" s="409"/>
      <c r="E195" s="388"/>
      <c r="F195" s="388"/>
      <c r="G195" s="409"/>
    </row>
    <row r="196" spans="1:7" ht="19.5" customHeight="1">
      <c r="A196" s="409"/>
      <c r="B196" s="410"/>
      <c r="C196" s="409"/>
      <c r="D196" s="409"/>
      <c r="E196" s="388"/>
      <c r="F196" s="388"/>
      <c r="G196" s="409"/>
    </row>
    <row r="197" spans="1:7" ht="19.5" customHeight="1">
      <c r="A197" s="409"/>
      <c r="B197" s="410"/>
      <c r="C197" s="409"/>
      <c r="D197" s="409"/>
      <c r="E197" s="388"/>
      <c r="F197" s="388"/>
      <c r="G197" s="409"/>
    </row>
    <row r="198" spans="1:7" ht="19.5" customHeight="1">
      <c r="A198" s="409"/>
      <c r="B198" s="410"/>
      <c r="C198" s="409"/>
      <c r="D198" s="409"/>
      <c r="E198" s="388"/>
      <c r="F198" s="388"/>
      <c r="G198" s="409"/>
    </row>
    <row r="199" spans="1:7" ht="19.5" customHeight="1">
      <c r="A199" s="409"/>
      <c r="B199" s="410"/>
      <c r="C199" s="409"/>
      <c r="D199" s="409"/>
      <c r="E199" s="388"/>
      <c r="F199" s="388"/>
      <c r="G199" s="409"/>
    </row>
    <row r="200" spans="1:7" ht="19.5" customHeight="1">
      <c r="A200" s="409"/>
      <c r="B200" s="410"/>
      <c r="C200" s="409"/>
      <c r="D200" s="409"/>
      <c r="E200" s="388"/>
      <c r="F200" s="388"/>
      <c r="G200" s="409"/>
    </row>
    <row r="201" spans="1:7" ht="19.5" customHeight="1">
      <c r="A201" s="409"/>
      <c r="B201" s="410"/>
      <c r="C201" s="409"/>
      <c r="D201" s="409"/>
      <c r="E201" s="388"/>
      <c r="F201" s="388"/>
      <c r="G201" s="409"/>
    </row>
    <row r="202" spans="1:7" ht="19.5" customHeight="1">
      <c r="A202" s="409"/>
      <c r="B202" s="410"/>
      <c r="C202" s="409"/>
      <c r="D202" s="409"/>
      <c r="E202" s="388"/>
      <c r="F202" s="388"/>
      <c r="G202" s="409"/>
    </row>
    <row r="203" spans="1:7" ht="19.5" customHeight="1">
      <c r="A203" s="409"/>
      <c r="B203" s="410"/>
      <c r="C203" s="409"/>
      <c r="D203" s="409"/>
      <c r="E203" s="388"/>
      <c r="F203" s="388"/>
      <c r="G203" s="409"/>
    </row>
    <row r="204" spans="1:7" ht="19.5" customHeight="1">
      <c r="A204" s="409"/>
      <c r="B204" s="410"/>
      <c r="C204" s="409"/>
      <c r="D204" s="409"/>
      <c r="E204" s="388"/>
      <c r="F204" s="388"/>
      <c r="G204" s="409"/>
    </row>
    <row r="205" spans="1:7" ht="19.5" customHeight="1">
      <c r="A205" s="409"/>
      <c r="B205" s="410"/>
      <c r="C205" s="409"/>
      <c r="D205" s="409"/>
      <c r="E205" s="388"/>
      <c r="F205" s="388"/>
      <c r="G205" s="409"/>
    </row>
    <row r="206" spans="1:7" ht="19.5" customHeight="1">
      <c r="A206" s="409"/>
      <c r="B206" s="410"/>
      <c r="C206" s="409"/>
      <c r="D206" s="409"/>
      <c r="E206" s="388"/>
      <c r="F206" s="388"/>
      <c r="G206" s="409"/>
    </row>
    <row r="207" spans="1:7" ht="19.5" customHeight="1">
      <c r="A207" s="409"/>
      <c r="B207" s="410"/>
      <c r="C207" s="409"/>
      <c r="D207" s="409"/>
      <c r="E207" s="388"/>
      <c r="F207" s="388"/>
      <c r="G207" s="409"/>
    </row>
    <row r="208" spans="1:7" ht="19.5" customHeight="1">
      <c r="A208" s="409"/>
      <c r="B208" s="410"/>
      <c r="C208" s="409"/>
      <c r="D208" s="409"/>
      <c r="E208" s="388"/>
      <c r="F208" s="388"/>
      <c r="G208" s="409"/>
    </row>
    <row r="209" spans="1:7" ht="19.5" customHeight="1">
      <c r="A209" s="409"/>
      <c r="B209" s="410"/>
      <c r="C209" s="409"/>
      <c r="D209" s="409"/>
      <c r="E209" s="388"/>
      <c r="F209" s="388"/>
      <c r="G209" s="409"/>
    </row>
    <row r="210" spans="1:7" ht="19.5" customHeight="1">
      <c r="A210" s="409"/>
      <c r="B210" s="410"/>
      <c r="C210" s="409"/>
      <c r="D210" s="409"/>
      <c r="E210" s="388"/>
      <c r="F210" s="388"/>
      <c r="G210" s="409"/>
    </row>
    <row r="211" spans="1:7" ht="19.5" customHeight="1">
      <c r="A211" s="409"/>
      <c r="B211" s="410"/>
      <c r="C211" s="409"/>
      <c r="D211" s="409"/>
      <c r="E211" s="388"/>
      <c r="F211" s="388"/>
      <c r="G211" s="409"/>
    </row>
    <row r="212" spans="1:7" ht="19.5" customHeight="1">
      <c r="A212" s="409"/>
      <c r="B212" s="410"/>
      <c r="C212" s="409"/>
      <c r="D212" s="409"/>
      <c r="E212" s="388"/>
      <c r="F212" s="388"/>
      <c r="G212" s="409"/>
    </row>
    <row r="213" spans="1:4" ht="19.5" customHeight="1">
      <c r="A213" s="409"/>
      <c r="B213" s="410"/>
      <c r="C213" s="409"/>
      <c r="D213" s="409"/>
    </row>
    <row r="214" spans="1:4" ht="19.5" customHeight="1">
      <c r="A214" s="409"/>
      <c r="B214" s="410"/>
      <c r="C214" s="409"/>
      <c r="D214" s="409"/>
    </row>
    <row r="215" spans="1:4" ht="19.5" customHeight="1">
      <c r="A215" s="409"/>
      <c r="B215" s="410"/>
      <c r="C215" s="409"/>
      <c r="D215" s="409"/>
    </row>
    <row r="216" spans="1:4" ht="19.5" customHeight="1">
      <c r="A216" s="409"/>
      <c r="B216" s="410"/>
      <c r="C216" s="409"/>
      <c r="D216" s="409"/>
    </row>
    <row r="217" spans="1:4" ht="19.5" customHeight="1">
      <c r="A217" s="409"/>
      <c r="B217" s="410"/>
      <c r="C217" s="409"/>
      <c r="D217" s="409"/>
    </row>
    <row r="218" spans="1:4" ht="19.5" customHeight="1">
      <c r="A218" s="409"/>
      <c r="B218" s="410"/>
      <c r="C218" s="409"/>
      <c r="D218" s="409"/>
    </row>
    <row r="219" spans="1:4" ht="19.5" customHeight="1">
      <c r="A219" s="409"/>
      <c r="B219" s="410"/>
      <c r="C219" s="409"/>
      <c r="D219" s="409"/>
    </row>
    <row r="220" spans="1:4" ht="19.5" customHeight="1">
      <c r="A220" s="409"/>
      <c r="B220" s="410"/>
      <c r="C220" s="409"/>
      <c r="D220" s="409"/>
    </row>
    <row r="221" spans="1:4" ht="19.5" customHeight="1">
      <c r="A221" s="409"/>
      <c r="B221" s="410"/>
      <c r="C221" s="409"/>
      <c r="D221" s="409"/>
    </row>
    <row r="222" spans="1:4" ht="19.5" customHeight="1">
      <c r="A222" s="409"/>
      <c r="B222" s="410"/>
      <c r="C222" s="409"/>
      <c r="D222" s="409"/>
    </row>
    <row r="223" spans="1:4" ht="19.5" customHeight="1">
      <c r="A223" s="409"/>
      <c r="B223" s="410"/>
      <c r="C223" s="409"/>
      <c r="D223" s="409"/>
    </row>
    <row r="224" spans="1:4" ht="19.5" customHeight="1">
      <c r="A224" s="409"/>
      <c r="B224" s="410"/>
      <c r="C224" s="409"/>
      <c r="D224" s="409"/>
    </row>
    <row r="225" spans="1:4" ht="19.5" customHeight="1">
      <c r="A225" s="409"/>
      <c r="B225" s="410"/>
      <c r="C225" s="409"/>
      <c r="D225" s="409"/>
    </row>
    <row r="226" spans="1:4" ht="19.5" customHeight="1">
      <c r="A226" s="409"/>
      <c r="B226" s="410"/>
      <c r="C226" s="409"/>
      <c r="D226" s="409"/>
    </row>
    <row r="227" spans="1:4" ht="19.5" customHeight="1">
      <c r="A227" s="409"/>
      <c r="B227" s="410"/>
      <c r="C227" s="409"/>
      <c r="D227" s="409"/>
    </row>
    <row r="228" spans="1:4" ht="19.5" customHeight="1">
      <c r="A228" s="409"/>
      <c r="B228" s="410"/>
      <c r="C228" s="409"/>
      <c r="D228" s="409"/>
    </row>
    <row r="229" spans="1:4" ht="19.5" customHeight="1">
      <c r="A229" s="409"/>
      <c r="B229" s="410"/>
      <c r="C229" s="409"/>
      <c r="D229" s="409"/>
    </row>
    <row r="230" spans="1:4" ht="19.5" customHeight="1">
      <c r="A230" s="409"/>
      <c r="B230" s="410"/>
      <c r="C230" s="409"/>
      <c r="D230" s="409"/>
    </row>
    <row r="231" spans="1:4" ht="19.5" customHeight="1">
      <c r="A231" s="409"/>
      <c r="B231" s="410"/>
      <c r="C231" s="409"/>
      <c r="D231" s="409"/>
    </row>
    <row r="232" spans="1:4" ht="19.5" customHeight="1">
      <c r="A232" s="409"/>
      <c r="B232" s="410"/>
      <c r="C232" s="409"/>
      <c r="D232" s="409"/>
    </row>
    <row r="233" spans="1:4" ht="19.5" customHeight="1">
      <c r="A233" s="409"/>
      <c r="B233" s="410"/>
      <c r="C233" s="409"/>
      <c r="D233" s="409"/>
    </row>
    <row r="234" spans="1:4" ht="19.5" customHeight="1">
      <c r="A234" s="409"/>
      <c r="B234" s="410"/>
      <c r="C234" s="409"/>
      <c r="D234" s="409"/>
    </row>
    <row r="235" spans="1:4" ht="19.5" customHeight="1">
      <c r="A235" s="409"/>
      <c r="B235" s="410"/>
      <c r="C235" s="409"/>
      <c r="D235" s="409"/>
    </row>
    <row r="236" spans="1:4" ht="19.5" customHeight="1">
      <c r="A236" s="409"/>
      <c r="B236" s="410"/>
      <c r="C236" s="409"/>
      <c r="D236" s="409"/>
    </row>
    <row r="237" spans="1:4" ht="19.5" customHeight="1">
      <c r="A237" s="409"/>
      <c r="B237" s="410"/>
      <c r="C237" s="409"/>
      <c r="D237" s="409"/>
    </row>
    <row r="238" spans="1:4" ht="19.5" customHeight="1">
      <c r="A238" s="409"/>
      <c r="B238" s="410"/>
      <c r="C238" s="409"/>
      <c r="D238" s="409"/>
    </row>
    <row r="239" spans="1:4" ht="19.5" customHeight="1">
      <c r="A239" s="409"/>
      <c r="B239" s="410"/>
      <c r="C239" s="409"/>
      <c r="D239" s="409"/>
    </row>
    <row r="240" spans="1:4" ht="19.5" customHeight="1">
      <c r="A240" s="409"/>
      <c r="B240" s="410"/>
      <c r="C240" s="409"/>
      <c r="D240" s="409"/>
    </row>
    <row r="241" spans="1:4" ht="19.5" customHeight="1">
      <c r="A241" s="409"/>
      <c r="B241" s="410"/>
      <c r="C241" s="409"/>
      <c r="D241" s="409"/>
    </row>
    <row r="242" spans="1:4" ht="19.5" customHeight="1">
      <c r="A242" s="409"/>
      <c r="B242" s="410"/>
      <c r="C242" s="409"/>
      <c r="D242" s="409"/>
    </row>
    <row r="243" spans="1:4" ht="19.5" customHeight="1">
      <c r="A243" s="409"/>
      <c r="B243" s="410"/>
      <c r="C243" s="409"/>
      <c r="D243" s="409"/>
    </row>
    <row r="244" spans="1:4" ht="19.5" customHeight="1">
      <c r="A244" s="409"/>
      <c r="B244" s="410"/>
      <c r="C244" s="409"/>
      <c r="D244" s="409"/>
    </row>
    <row r="245" spans="1:4" ht="19.5" customHeight="1">
      <c r="A245" s="409"/>
      <c r="B245" s="410"/>
      <c r="C245" s="409"/>
      <c r="D245" s="409"/>
    </row>
    <row r="246" spans="1:4" ht="19.5" customHeight="1">
      <c r="A246" s="409"/>
      <c r="B246" s="410"/>
      <c r="C246" s="409"/>
      <c r="D246" s="409"/>
    </row>
    <row r="247" spans="1:4" ht="19.5" customHeight="1">
      <c r="A247" s="409"/>
      <c r="B247" s="410"/>
      <c r="C247" s="409"/>
      <c r="D247" s="409"/>
    </row>
    <row r="248" spans="1:4" ht="19.5" customHeight="1">
      <c r="A248" s="409"/>
      <c r="B248" s="410"/>
      <c r="C248" s="409"/>
      <c r="D248" s="409"/>
    </row>
    <row r="249" spans="1:4" ht="19.5" customHeight="1">
      <c r="A249" s="409"/>
      <c r="B249" s="410"/>
      <c r="C249" s="409"/>
      <c r="D249" s="409"/>
    </row>
    <row r="250" spans="1:4" ht="19.5" customHeight="1">
      <c r="A250" s="409"/>
      <c r="B250" s="410"/>
      <c r="C250" s="409"/>
      <c r="D250" s="409"/>
    </row>
    <row r="251" spans="1:4" ht="19.5" customHeight="1">
      <c r="A251" s="409"/>
      <c r="B251" s="410"/>
      <c r="C251" s="409"/>
      <c r="D251" s="409"/>
    </row>
    <row r="252" spans="1:4" ht="19.5" customHeight="1">
      <c r="A252" s="409"/>
      <c r="B252" s="410"/>
      <c r="C252" s="409"/>
      <c r="D252" s="409"/>
    </row>
    <row r="253" spans="1:4" ht="19.5" customHeight="1">
      <c r="A253" s="409"/>
      <c r="B253" s="410"/>
      <c r="C253" s="409"/>
      <c r="D253" s="409"/>
    </row>
    <row r="254" spans="1:4" ht="19.5" customHeight="1">
      <c r="A254" s="409"/>
      <c r="B254" s="410"/>
      <c r="C254" s="409"/>
      <c r="D254" s="409"/>
    </row>
    <row r="255" spans="1:4" ht="19.5" customHeight="1">
      <c r="A255" s="409"/>
      <c r="B255" s="410"/>
      <c r="C255" s="409"/>
      <c r="D255" s="409"/>
    </row>
    <row r="256" spans="1:4" ht="19.5" customHeight="1">
      <c r="A256" s="409"/>
      <c r="B256" s="410"/>
      <c r="C256" s="409"/>
      <c r="D256" s="409"/>
    </row>
    <row r="257" spans="1:4" ht="19.5" customHeight="1">
      <c r="A257" s="409"/>
      <c r="B257" s="410"/>
      <c r="C257" s="409"/>
      <c r="D257" s="409"/>
    </row>
    <row r="258" spans="1:4" ht="19.5" customHeight="1">
      <c r="A258" s="409"/>
      <c r="B258" s="410"/>
      <c r="C258" s="409"/>
      <c r="D258" s="409"/>
    </row>
    <row r="259" spans="1:4" ht="19.5" customHeight="1">
      <c r="A259" s="409"/>
      <c r="B259" s="410"/>
      <c r="C259" s="409"/>
      <c r="D259" s="409"/>
    </row>
  </sheetData>
  <sheetProtection/>
  <printOptions horizontalCentered="1"/>
  <pageMargins left="0" right="0" top="0" bottom="0" header="0.5118110236220472" footer="0.5118110236220472"/>
  <pageSetup orientation="portrait" paperSize="9" scale="74"/>
  <rowBreaks count="2" manualBreakCount="2">
    <brk id="117" max="65535" man="1"/>
    <brk id="118" max="65535" man="1"/>
  </rowBreaks>
  <colBreaks count="1" manualBreakCount="1">
    <brk id="19" max="65535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7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12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262">
        <v>1</v>
      </c>
      <c r="H15" s="75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271">
        <v>74</v>
      </c>
      <c r="H16" s="75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271">
        <v>3</v>
      </c>
      <c r="H17" s="75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280">
        <v>8</v>
      </c>
      <c r="H18" s="75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280">
        <v>8</v>
      </c>
      <c r="H19" s="758"/>
      <c r="I19" s="45"/>
    </row>
    <row r="20" spans="1:7" ht="15" thickBot="1">
      <c r="A20" s="282"/>
      <c r="B20" s="562"/>
      <c r="C20" s="284" t="s">
        <v>161</v>
      </c>
      <c r="D20" s="287"/>
      <c r="E20" s="287"/>
      <c r="F20" s="282"/>
      <c r="G20" s="285">
        <f>SUM(G15:G19)</f>
        <v>94</v>
      </c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564">
        <v>198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301">
        <f>G24</f>
        <v>94</v>
      </c>
      <c r="F24" s="483"/>
      <c r="G24" s="302">
        <f>+G20</f>
        <v>94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309"/>
      <c r="G25" s="310"/>
    </row>
    <row r="26" spans="1:9" ht="15" thickBot="1">
      <c r="A26" s="251"/>
      <c r="B26" s="313"/>
      <c r="C26" s="314" t="s">
        <v>167</v>
      </c>
      <c r="D26" s="537">
        <v>408</v>
      </c>
      <c r="E26" s="771">
        <f>F26</f>
        <v>732</v>
      </c>
      <c r="F26" s="315">
        <v>732</v>
      </c>
      <c r="G26" s="316"/>
      <c r="H26" s="759"/>
      <c r="I26" s="759"/>
    </row>
    <row r="27" spans="1:7" ht="14.25">
      <c r="A27" s="251"/>
      <c r="B27" s="256">
        <v>20</v>
      </c>
      <c r="C27" s="342" t="s">
        <v>168</v>
      </c>
      <c r="D27" s="548">
        <v>42.185199999999995</v>
      </c>
      <c r="E27" s="896">
        <f>+F27+G27</f>
        <v>1613</v>
      </c>
      <c r="F27" s="320">
        <v>494</v>
      </c>
      <c r="G27" s="308">
        <v>1119</v>
      </c>
    </row>
    <row r="28" spans="1:7" ht="15">
      <c r="A28" s="254"/>
      <c r="B28" s="323">
        <v>25</v>
      </c>
      <c r="C28" s="346" t="s">
        <v>99</v>
      </c>
      <c r="D28" s="740">
        <v>41.6722</v>
      </c>
      <c r="E28" s="897">
        <f>F28+G28</f>
        <v>1219</v>
      </c>
      <c r="F28" s="325">
        <v>226</v>
      </c>
      <c r="G28" s="326">
        <v>993</v>
      </c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1119</v>
      </c>
      <c r="F29" s="328"/>
      <c r="G29" s="329">
        <v>1119</v>
      </c>
    </row>
    <row r="30" spans="1:7" ht="15.75" thickBot="1">
      <c r="A30" s="254"/>
      <c r="B30" s="330">
        <v>205</v>
      </c>
      <c r="C30" s="418" t="s">
        <v>100</v>
      </c>
      <c r="D30" s="741"/>
      <c r="E30" s="899">
        <f>F30+G30</f>
        <v>993</v>
      </c>
      <c r="F30" s="332"/>
      <c r="G30" s="333">
        <v>993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0</v>
      </c>
      <c r="F31" s="337">
        <v>0</v>
      </c>
      <c r="G31" s="302">
        <v>0</v>
      </c>
    </row>
    <row r="32" spans="1:7" ht="15" thickBot="1">
      <c r="A32" s="251"/>
      <c r="B32" s="335">
        <v>991</v>
      </c>
      <c r="C32" s="354" t="s">
        <v>174</v>
      </c>
      <c r="D32" s="742">
        <v>450.1852</v>
      </c>
      <c r="E32" s="775">
        <f>E24+E26+E27+E31</f>
        <v>2439</v>
      </c>
      <c r="F32" s="340">
        <f>+F27+F26+F31</f>
        <v>1226</v>
      </c>
      <c r="G32" s="302">
        <f>+G27+G24+G31</f>
        <v>1213</v>
      </c>
    </row>
    <row r="33" spans="1:7" ht="14.25">
      <c r="A33" s="251"/>
      <c r="B33" s="299">
        <v>30</v>
      </c>
      <c r="C33" s="342" t="s">
        <v>175</v>
      </c>
      <c r="D33" s="543">
        <v>164.04729999999998</v>
      </c>
      <c r="E33" s="900">
        <f>F33+G33</f>
        <v>245</v>
      </c>
      <c r="F33" s="320">
        <v>176</v>
      </c>
      <c r="G33" s="343">
        <v>69</v>
      </c>
    </row>
    <row r="34" spans="1:7" ht="15">
      <c r="A34" s="254"/>
      <c r="B34" s="323">
        <v>35</v>
      </c>
      <c r="C34" s="346" t="s">
        <v>101</v>
      </c>
      <c r="D34" s="544">
        <v>162.8521</v>
      </c>
      <c r="E34" s="901">
        <f>F34+G34</f>
        <v>222</v>
      </c>
      <c r="F34" s="325">
        <v>165</v>
      </c>
      <c r="G34" s="347">
        <v>57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69</v>
      </c>
      <c r="F35" s="328"/>
      <c r="G35" s="351">
        <f>+G33</f>
        <v>69</v>
      </c>
    </row>
    <row r="36" spans="1:7" ht="15.75" thickBot="1">
      <c r="A36" s="254"/>
      <c r="B36" s="330">
        <v>305</v>
      </c>
      <c r="C36" s="331" t="s">
        <v>102</v>
      </c>
      <c r="D36" s="546"/>
      <c r="E36" s="744">
        <f>G36+F36</f>
        <v>57</v>
      </c>
      <c r="F36" s="332"/>
      <c r="G36" s="352">
        <f>+G34</f>
        <v>57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902">
        <f>G37</f>
        <v>0</v>
      </c>
      <c r="F37" s="337">
        <v>0</v>
      </c>
      <c r="G37" s="355">
        <v>0</v>
      </c>
      <c r="H37" s="759"/>
    </row>
    <row r="38" spans="1:7" ht="14.25">
      <c r="A38" s="251"/>
      <c r="B38" s="299">
        <v>50</v>
      </c>
      <c r="C38" s="342" t="s">
        <v>178</v>
      </c>
      <c r="D38" s="548">
        <v>286.13790000000006</v>
      </c>
      <c r="E38" s="772">
        <f>+E32-E33-E37</f>
        <v>2194</v>
      </c>
      <c r="F38" s="548">
        <f>+F32-F33-F37</f>
        <v>1050</v>
      </c>
      <c r="G38" s="548">
        <f>+G32-G33-G37</f>
        <v>1144</v>
      </c>
    </row>
    <row r="39" spans="1:8" ht="14.25">
      <c r="A39" s="251"/>
      <c r="B39" s="356">
        <v>53</v>
      </c>
      <c r="C39" s="357" t="s">
        <v>179</v>
      </c>
      <c r="D39" s="549">
        <v>7.468402</v>
      </c>
      <c r="E39" s="764">
        <f>F39+G39</f>
        <v>105</v>
      </c>
      <c r="F39" s="765">
        <v>105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549">
        <v>0.9605940000000001</v>
      </c>
      <c r="E40" s="764"/>
      <c r="F40" s="36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549"/>
      <c r="E41" s="764">
        <f>F41</f>
        <v>94</v>
      </c>
      <c r="F41" s="358">
        <v>94</v>
      </c>
      <c r="G41" s="363"/>
    </row>
    <row r="42" spans="1:8" ht="14.25">
      <c r="A42" s="251"/>
      <c r="B42" s="356">
        <v>70</v>
      </c>
      <c r="C42" s="357" t="s">
        <v>182</v>
      </c>
      <c r="D42" s="549">
        <v>277.708904</v>
      </c>
      <c r="E42" s="764">
        <f>+E38-E39-E41</f>
        <v>1995</v>
      </c>
      <c r="F42" s="768">
        <f>+F38-F39-F41</f>
        <v>851</v>
      </c>
      <c r="G42" s="760">
        <f>+G38</f>
        <v>1144</v>
      </c>
      <c r="H42" s="908"/>
    </row>
    <row r="43" spans="1:8" ht="15.75" thickBot="1">
      <c r="A43" s="254"/>
      <c r="B43" s="365">
        <v>73</v>
      </c>
      <c r="C43" s="366" t="s">
        <v>183</v>
      </c>
      <c r="D43" s="550">
        <v>76.55</v>
      </c>
      <c r="E43" s="550">
        <f>+G42</f>
        <v>1144</v>
      </c>
      <c r="F43" s="367"/>
      <c r="G43" s="761">
        <f>+G42</f>
        <v>1144</v>
      </c>
      <c r="H43" s="759"/>
    </row>
    <row r="44" spans="1:7" ht="15">
      <c r="A44" s="254"/>
      <c r="B44" s="264"/>
      <c r="C44" s="252"/>
      <c r="D44" s="252"/>
      <c r="E44" s="252"/>
      <c r="F44" s="349"/>
      <c r="G44" s="350"/>
    </row>
    <row r="45" spans="1:7" ht="15">
      <c r="A45" s="251" t="s">
        <v>184</v>
      </c>
      <c r="B45" s="286"/>
      <c r="C45" s="307"/>
      <c r="D45" s="307"/>
      <c r="E45" s="307"/>
      <c r="F45" s="349"/>
      <c r="G45" s="350"/>
    </row>
    <row r="46" spans="1:7" ht="15.75" thickBot="1">
      <c r="A46" s="349"/>
      <c r="B46" s="264"/>
      <c r="C46" s="252"/>
      <c r="D46" s="252"/>
      <c r="E46" s="252"/>
      <c r="F46" s="349"/>
      <c r="G46" s="350"/>
    </row>
    <row r="47" spans="1:7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1" t="s">
        <v>173</v>
      </c>
      <c r="G47" s="372">
        <f>+G37-G31</f>
        <v>0</v>
      </c>
    </row>
    <row r="48" spans="1:7" ht="14.25">
      <c r="A48" s="251"/>
      <c r="B48" s="356">
        <v>80</v>
      </c>
      <c r="C48" s="375" t="s">
        <v>188</v>
      </c>
      <c r="D48" s="493">
        <v>1.42588591025516</v>
      </c>
      <c r="E48" s="1239">
        <f>E26/(E39+E40+E42)</f>
        <v>0.3485714285714286</v>
      </c>
      <c r="F48" s="493">
        <f>+F26/F38</f>
        <v>0.6971428571428572</v>
      </c>
      <c r="G48" s="909">
        <f>+G24/G38</f>
        <v>0.08216783216783216</v>
      </c>
    </row>
    <row r="49" spans="1:7" ht="15" thickBot="1">
      <c r="A49" s="251"/>
      <c r="B49" s="259">
        <v>90</v>
      </c>
      <c r="C49" s="376" t="s">
        <v>189</v>
      </c>
      <c r="D49" s="488">
        <v>4.3599496494282635</v>
      </c>
      <c r="E49" s="488">
        <f>+E42/D51*1000</f>
        <v>31.202590049580053</v>
      </c>
      <c r="F49" s="488">
        <f>+F42/E51*1000</f>
        <v>13.309977008617858</v>
      </c>
      <c r="G49" s="635">
        <f>+G42/F51*1000</f>
        <v>17.892613040962196</v>
      </c>
    </row>
    <row r="50" spans="1:7" ht="15.75">
      <c r="A50" s="254"/>
      <c r="B50" s="286"/>
      <c r="C50" s="381" t="s">
        <v>190</v>
      </c>
      <c r="D50" s="252"/>
      <c r="E50" s="252"/>
      <c r="F50" s="349"/>
      <c r="G50" s="350"/>
    </row>
    <row r="51" spans="1:7" ht="15">
      <c r="A51" s="254"/>
      <c r="B51" s="286"/>
      <c r="C51" s="261" t="s">
        <v>13</v>
      </c>
      <c r="D51" s="459">
        <v>63937</v>
      </c>
      <c r="E51" s="754">
        <v>63937</v>
      </c>
      <c r="F51" s="754">
        <v>63937</v>
      </c>
      <c r="G51" s="754">
        <v>63937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28">
      <selection activeCell="A1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14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16.5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305</v>
      </c>
      <c r="E24" s="1276"/>
      <c r="F24" s="1621">
        <v>305</v>
      </c>
      <c r="G24" s="1288">
        <v>8</v>
      </c>
      <c r="H24" s="1278"/>
      <c r="I24" s="1622">
        <v>8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1801</v>
      </c>
      <c r="E26" s="1623">
        <v>1801</v>
      </c>
      <c r="F26" s="1285"/>
      <c r="G26" s="1284">
        <v>4</v>
      </c>
      <c r="H26" s="1623">
        <v>4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502.66917</v>
      </c>
      <c r="E27" s="1288">
        <v>187</v>
      </c>
      <c r="F27" s="1282">
        <v>315.66917</v>
      </c>
      <c r="G27" s="1288">
        <v>3345.2086831000006</v>
      </c>
      <c r="H27" s="1624">
        <v>428</v>
      </c>
      <c r="I27" s="1625">
        <v>2917.2086831000006</v>
      </c>
      <c r="J27" s="766"/>
    </row>
    <row r="28" spans="1:9" ht="15.75" thickBot="1">
      <c r="A28" s="1134"/>
      <c r="B28" s="1192">
        <v>25</v>
      </c>
      <c r="C28" s="1213" t="s">
        <v>99</v>
      </c>
      <c r="D28" s="1338">
        <v>396.2037432</v>
      </c>
      <c r="E28" s="1290">
        <v>115.8</v>
      </c>
      <c r="F28" s="1290">
        <v>280.4037432</v>
      </c>
      <c r="G28" s="1338">
        <v>2303.4728203000004</v>
      </c>
      <c r="H28" s="1627">
        <v>331</v>
      </c>
      <c r="I28" s="1628">
        <v>1972.4728203000004</v>
      </c>
    </row>
    <row r="29" spans="1:9" ht="15.75" thickBot="1">
      <c r="A29" s="1134"/>
      <c r="B29" s="1192">
        <v>200</v>
      </c>
      <c r="C29" s="1213" t="s">
        <v>170</v>
      </c>
      <c r="D29" s="1338">
        <v>315.66917</v>
      </c>
      <c r="E29" s="1292"/>
      <c r="F29" s="1290">
        <v>315.66917</v>
      </c>
      <c r="G29" s="1338">
        <v>2917.2086831000006</v>
      </c>
      <c r="H29" s="1292"/>
      <c r="I29" s="1656">
        <v>2917.2086831000006</v>
      </c>
    </row>
    <row r="30" spans="1:9" ht="15.75" thickBot="1">
      <c r="A30" s="1134"/>
      <c r="B30" s="1198">
        <v>205</v>
      </c>
      <c r="C30" s="1214" t="s">
        <v>100</v>
      </c>
      <c r="D30" s="1338">
        <v>280.4037432</v>
      </c>
      <c r="E30" s="1340"/>
      <c r="F30" s="1341">
        <v>280.4037432</v>
      </c>
      <c r="G30" s="1338">
        <v>1972.4728203000004</v>
      </c>
      <c r="H30" s="1340"/>
      <c r="I30" s="1656">
        <v>1972.4728203000004</v>
      </c>
    </row>
    <row r="31" spans="1:9" ht="15" thickBot="1">
      <c r="A31" s="1126"/>
      <c r="B31" s="1202">
        <v>100</v>
      </c>
      <c r="C31" s="1295" t="s">
        <v>172</v>
      </c>
      <c r="D31" s="1296">
        <v>261</v>
      </c>
      <c r="E31" s="1632">
        <v>261</v>
      </c>
      <c r="F31" s="1308" t="s">
        <v>173</v>
      </c>
      <c r="G31" s="1296" t="s">
        <v>173</v>
      </c>
      <c r="H31" s="1308" t="s">
        <v>173</v>
      </c>
      <c r="I31" s="1309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2869.66917</v>
      </c>
      <c r="E32" s="1632">
        <v>2249</v>
      </c>
      <c r="F32" s="1632">
        <v>620.66917</v>
      </c>
      <c r="G32" s="1296">
        <v>3357.2086831000006</v>
      </c>
      <c r="H32" s="1632">
        <v>432</v>
      </c>
      <c r="I32" s="1632">
        <v>2925.2086831000006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797.40771</v>
      </c>
      <c r="E33" s="1288">
        <v>736</v>
      </c>
      <c r="F33" s="1282">
        <v>61.407709999999994</v>
      </c>
      <c r="G33" s="1288">
        <v>289.43322450000005</v>
      </c>
      <c r="H33" s="1634">
        <v>25</v>
      </c>
      <c r="I33" s="1635">
        <v>264.43322450000005</v>
      </c>
    </row>
    <row r="34" spans="1:9" ht="15.75" thickBot="1">
      <c r="A34" s="1134"/>
      <c r="B34" s="1192">
        <v>35</v>
      </c>
      <c r="C34" s="1193" t="s">
        <v>101</v>
      </c>
      <c r="D34" s="1338">
        <v>632.8027179999999</v>
      </c>
      <c r="E34" s="1290">
        <v>580.3</v>
      </c>
      <c r="F34" s="1290">
        <v>52.502718</v>
      </c>
      <c r="G34" s="1338">
        <v>241.6883318</v>
      </c>
      <c r="H34" s="1636">
        <v>18</v>
      </c>
      <c r="I34" s="1637">
        <v>223.6883318</v>
      </c>
    </row>
    <row r="35" spans="1:9" ht="15.75" thickBot="1">
      <c r="A35" s="1134"/>
      <c r="B35" s="1192">
        <v>300</v>
      </c>
      <c r="C35" s="1213" t="s">
        <v>170</v>
      </c>
      <c r="D35" s="1342">
        <v>61.407709999999994</v>
      </c>
      <c r="E35" s="1292"/>
      <c r="F35" s="1282">
        <v>61.407709999999994</v>
      </c>
      <c r="G35" s="1342">
        <v>264.43322450000005</v>
      </c>
      <c r="H35" s="1305"/>
      <c r="I35" s="1635">
        <v>264.43322450000005</v>
      </c>
    </row>
    <row r="36" spans="1:9" ht="15.75" thickBot="1">
      <c r="A36" s="1134"/>
      <c r="B36" s="1198">
        <v>305</v>
      </c>
      <c r="C36" s="1214" t="s">
        <v>100</v>
      </c>
      <c r="D36" s="1290">
        <v>52.502718</v>
      </c>
      <c r="E36" s="1340"/>
      <c r="F36" s="1290">
        <v>52.502718</v>
      </c>
      <c r="G36" s="1290">
        <v>223.6883318</v>
      </c>
      <c r="H36" s="1343"/>
      <c r="I36" s="1658">
        <v>219.17347009999997</v>
      </c>
    </row>
    <row r="37" spans="1:9" ht="15" thickBot="1">
      <c r="A37" s="1126"/>
      <c r="B37" s="1202">
        <v>40</v>
      </c>
      <c r="C37" s="1203" t="s">
        <v>177</v>
      </c>
      <c r="D37" s="1296">
        <v>277</v>
      </c>
      <c r="E37" s="1632">
        <v>277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1795.2614600000002</v>
      </c>
      <c r="E38" s="1624">
        <v>1236</v>
      </c>
      <c r="F38" s="1624">
        <v>559.26146</v>
      </c>
      <c r="G38" s="1288">
        <v>3067.7754586000005</v>
      </c>
      <c r="H38" s="1624">
        <v>407</v>
      </c>
      <c r="I38" s="1624">
        <v>2660.7754586000005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124</v>
      </c>
      <c r="E39" s="1639">
        <v>124</v>
      </c>
      <c r="F39" s="1311" t="s">
        <v>173</v>
      </c>
      <c r="G39" s="1303">
        <v>20</v>
      </c>
      <c r="H39" s="1640">
        <v>20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639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0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305</v>
      </c>
      <c r="E41" s="1639">
        <v>305</v>
      </c>
      <c r="F41" s="1316"/>
      <c r="G41" s="1303">
        <v>8</v>
      </c>
      <c r="H41" s="1640">
        <v>8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1366.2614600000002</v>
      </c>
      <c r="E42" s="1639">
        <v>807</v>
      </c>
      <c r="F42" s="1639">
        <v>559.26146</v>
      </c>
      <c r="G42" s="1303">
        <v>3039.7754586000005</v>
      </c>
      <c r="H42" s="1640">
        <v>379</v>
      </c>
      <c r="I42" s="1641">
        <v>2660.7754586000005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559.26146</v>
      </c>
      <c r="E43" s="1294"/>
      <c r="F43" s="1293">
        <v>559.26146</v>
      </c>
      <c r="G43" s="1293">
        <v>2660.7754586000005</v>
      </c>
      <c r="H43" s="1317"/>
      <c r="I43" s="1306">
        <v>2660.7754586000005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321"/>
      <c r="F44" s="1321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16</v>
      </c>
      <c r="E47" s="1323">
        <v>16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1.2085127666121083</v>
      </c>
      <c r="E48" s="1327">
        <v>1.4571197411003236</v>
      </c>
      <c r="F48" s="1327"/>
      <c r="G48" s="1328">
        <v>0.0013072854704933802</v>
      </c>
      <c r="H48" s="1328">
        <v>0.009828009828009828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21.368870294195855</v>
      </c>
      <c r="E49" s="1330">
        <v>12.621799583965466</v>
      </c>
      <c r="F49" s="1330">
        <v>8.747070710230384</v>
      </c>
      <c r="G49" s="1330">
        <v>47.54329196865665</v>
      </c>
      <c r="H49" s="1330">
        <v>5.927710089619469</v>
      </c>
      <c r="I49" s="1330">
        <v>41.61558187903719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13</v>
      </c>
      <c r="D51" s="1574">
        <v>63937</v>
      </c>
      <c r="E51" s="754">
        <v>63937</v>
      </c>
      <c r="F51" s="754">
        <v>63937</v>
      </c>
      <c r="G51" s="754">
        <v>63937</v>
      </c>
      <c r="H51" s="754">
        <v>63937</v>
      </c>
      <c r="I51" s="754">
        <v>63937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134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134"/>
      <c r="C55" s="1148"/>
      <c r="E55" s="1337"/>
      <c r="F55" s="1337"/>
      <c r="G55" s="1250"/>
      <c r="H55" s="1335"/>
      <c r="I55" s="1336"/>
    </row>
    <row r="56" spans="1:9" ht="15">
      <c r="A56" s="1134"/>
      <c r="C56" s="1126"/>
      <c r="D56" s="1134"/>
      <c r="E56" s="1134"/>
      <c r="F56" s="1134"/>
      <c r="G56" s="1134"/>
      <c r="H56" s="1134"/>
      <c r="I56" s="11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237" customWidth="1"/>
    <col min="5" max="5" width="12.421875" style="237" customWidth="1"/>
    <col min="6" max="6" width="19.28125" style="237" customWidth="1"/>
    <col min="7" max="7" width="11.8515625" style="237" customWidth="1"/>
    <col min="8" max="8" width="13.7109375" style="237" customWidth="1"/>
    <col min="9" max="9" width="19.00390625" style="237" customWidth="1"/>
    <col min="10" max="16384" width="11.421875" style="237" customWidth="1"/>
  </cols>
  <sheetData>
    <row r="1" spans="1:9" ht="18" customHeight="1">
      <c r="A1" s="509"/>
      <c r="B1" s="510"/>
      <c r="C1" s="509"/>
      <c r="D1" s="509"/>
      <c r="E1" s="509"/>
      <c r="F1" s="509"/>
      <c r="G1" s="509"/>
      <c r="H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8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12</v>
      </c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616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92"/>
      <c r="H16" s="264"/>
      <c r="I16" s="4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92"/>
      <c r="H17" s="274"/>
      <c r="I17" s="480">
        <v>5.6917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4.33907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v>10.03077</v>
      </c>
    </row>
    <row r="20" spans="1:9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</row>
    <row r="21" spans="1:9" s="294" customFormat="1" ht="12.75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 s="261"/>
    </row>
    <row r="22" s="241" customFormat="1" ht="18" customHeight="1"/>
    <row r="23" s="241" customFormat="1" ht="18" customHeight="1" thickBot="1"/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31.2</v>
      </c>
      <c r="G24" s="747"/>
      <c r="H24" s="483"/>
      <c r="I24" s="816">
        <v>10.03077</v>
      </c>
    </row>
    <row r="25" spans="1:9" s="241" customFormat="1" ht="18" customHeight="1">
      <c r="A25" s="251"/>
      <c r="B25" s="256">
        <v>15</v>
      </c>
      <c r="C25" s="308" t="s">
        <v>166</v>
      </c>
      <c r="D25" s="494"/>
      <c r="E25" s="494"/>
      <c r="F25" s="965"/>
      <c r="G25" s="749"/>
      <c r="H25" s="490"/>
      <c r="I25" s="984"/>
    </row>
    <row r="26" spans="1:9" s="257" customFormat="1" ht="18" customHeight="1" thickBot="1">
      <c r="A26" s="251"/>
      <c r="B26" s="313"/>
      <c r="C26" s="314" t="s">
        <v>167</v>
      </c>
      <c r="D26" s="537">
        <f>+E26</f>
        <v>194.6</v>
      </c>
      <c r="E26" s="537">
        <v>194.6</v>
      </c>
      <c r="F26" s="968"/>
      <c r="G26" s="771">
        <f>+H26</f>
        <v>352.0309</v>
      </c>
      <c r="H26" s="983">
        <v>352.0309</v>
      </c>
      <c r="I26" s="985"/>
    </row>
    <row r="27" spans="1:9" s="257" customFormat="1" ht="18" customHeight="1" thickBot="1">
      <c r="A27" s="251"/>
      <c r="B27" s="256">
        <v>20</v>
      </c>
      <c r="C27" s="342" t="s">
        <v>168</v>
      </c>
      <c r="D27" s="548">
        <f>+E27+F27</f>
        <v>162.426</v>
      </c>
      <c r="E27" s="548">
        <v>127.371</v>
      </c>
      <c r="F27" s="548">
        <v>35.055</v>
      </c>
      <c r="G27" s="548">
        <f>+H27+I27</f>
        <v>134.865</v>
      </c>
      <c r="H27" s="817">
        <v>108.609</v>
      </c>
      <c r="I27" s="617">
        <v>26.256</v>
      </c>
    </row>
    <row r="28" spans="1:9" s="257" customFormat="1" ht="18" customHeight="1" thickBot="1">
      <c r="A28" s="254"/>
      <c r="B28" s="323">
        <v>25</v>
      </c>
      <c r="C28" s="346" t="s">
        <v>99</v>
      </c>
      <c r="D28" s="976">
        <f aca="true" t="shared" si="0" ref="D28:D36">+E28+F28</f>
        <v>120.90299999999999</v>
      </c>
      <c r="E28" s="740">
        <v>88.199</v>
      </c>
      <c r="F28" s="740">
        <v>32.704</v>
      </c>
      <c r="G28" s="976">
        <f aca="true" t="shared" si="1" ref="G28:G43">+H28+I28</f>
        <v>129.10899999999998</v>
      </c>
      <c r="H28" s="815">
        <v>104.276</v>
      </c>
      <c r="I28" s="815">
        <v>24.833</v>
      </c>
    </row>
    <row r="29" spans="1:9" s="241" customFormat="1" ht="18" customHeight="1" thickBot="1">
      <c r="A29" s="254"/>
      <c r="B29" s="323">
        <v>200</v>
      </c>
      <c r="C29" s="346" t="s">
        <v>170</v>
      </c>
      <c r="D29" s="976">
        <f t="shared" si="0"/>
        <v>35.055</v>
      </c>
      <c r="E29" s="979"/>
      <c r="F29" s="740">
        <v>35.055</v>
      </c>
      <c r="G29" s="548">
        <f t="shared" si="1"/>
        <v>26.256</v>
      </c>
      <c r="H29" s="534"/>
      <c r="I29" s="804">
        <v>26.256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976">
        <f t="shared" si="0"/>
        <v>32.704</v>
      </c>
      <c r="E30" s="980"/>
      <c r="F30" s="914">
        <v>32.704</v>
      </c>
      <c r="G30" s="548">
        <f t="shared" si="1"/>
        <v>24.833</v>
      </c>
      <c r="H30" s="620"/>
      <c r="I30" s="935">
        <v>24.833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548">
        <f>+E31</f>
        <v>3.7</v>
      </c>
      <c r="E31" s="742">
        <v>3.7</v>
      </c>
      <c r="F31" s="866" t="s">
        <v>173</v>
      </c>
      <c r="G31" s="548"/>
      <c r="H31" s="621" t="s">
        <v>173</v>
      </c>
      <c r="I31" s="986"/>
    </row>
    <row r="32" spans="1:9" s="257" customFormat="1" ht="18" customHeight="1" thickBot="1">
      <c r="A32" s="251"/>
      <c r="B32" s="335">
        <v>991</v>
      </c>
      <c r="C32" s="354" t="s">
        <v>174</v>
      </c>
      <c r="D32" s="548">
        <f t="shared" si="0"/>
        <v>391.926</v>
      </c>
      <c r="E32" s="742">
        <v>325.671</v>
      </c>
      <c r="F32" s="742">
        <v>66.255</v>
      </c>
      <c r="G32" s="548">
        <f>+G26+G27</f>
        <v>486.8959</v>
      </c>
      <c r="H32" s="816">
        <v>460.63989999999995</v>
      </c>
      <c r="I32" s="816">
        <v>36.286770000000004</v>
      </c>
    </row>
    <row r="33" spans="1:9" s="257" customFormat="1" ht="18" customHeight="1" thickBot="1">
      <c r="A33" s="251"/>
      <c r="B33" s="299">
        <v>30</v>
      </c>
      <c r="C33" s="342" t="s">
        <v>175</v>
      </c>
      <c r="D33" s="548">
        <f t="shared" si="0"/>
        <v>45.722</v>
      </c>
      <c r="E33" s="548">
        <v>40.048</v>
      </c>
      <c r="F33" s="548">
        <v>5.674</v>
      </c>
      <c r="G33" s="548">
        <f t="shared" si="1"/>
        <v>65.2</v>
      </c>
      <c r="H33" s="817">
        <v>61.051</v>
      </c>
      <c r="I33" s="838">
        <v>4.149</v>
      </c>
    </row>
    <row r="34" spans="1:9" s="257" customFormat="1" ht="18" customHeight="1" thickBot="1">
      <c r="A34" s="254"/>
      <c r="B34" s="323">
        <v>35</v>
      </c>
      <c r="C34" s="346" t="s">
        <v>103</v>
      </c>
      <c r="D34" s="548">
        <f t="shared" si="0"/>
        <v>38.99</v>
      </c>
      <c r="E34" s="740">
        <v>34.96</v>
      </c>
      <c r="F34" s="740">
        <v>4.03</v>
      </c>
      <c r="G34" s="976">
        <f t="shared" si="1"/>
        <v>58.353</v>
      </c>
      <c r="H34" s="815">
        <v>54.707</v>
      </c>
      <c r="I34" s="864">
        <v>3.646</v>
      </c>
    </row>
    <row r="35" spans="1:9" s="241" customFormat="1" ht="18" customHeight="1" thickBot="1">
      <c r="A35" s="254"/>
      <c r="B35" s="323">
        <v>300</v>
      </c>
      <c r="C35" s="346" t="s">
        <v>170</v>
      </c>
      <c r="D35" s="976">
        <f t="shared" si="0"/>
        <v>5.674</v>
      </c>
      <c r="E35" s="979"/>
      <c r="F35" s="740">
        <v>5.674</v>
      </c>
      <c r="G35" s="976">
        <f t="shared" si="1"/>
        <v>4.149</v>
      </c>
      <c r="H35" s="534"/>
      <c r="I35" s="808">
        <v>4.149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976">
        <f t="shared" si="0"/>
        <v>4.03</v>
      </c>
      <c r="E36" s="980"/>
      <c r="F36" s="914">
        <v>4.03</v>
      </c>
      <c r="G36" s="976">
        <f t="shared" si="1"/>
        <v>3.646</v>
      </c>
      <c r="H36" s="620"/>
      <c r="I36" s="809">
        <v>3.646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548">
        <f>+E37</f>
        <v>2.1</v>
      </c>
      <c r="E37" s="742">
        <v>2.1</v>
      </c>
      <c r="F37" s="866" t="s">
        <v>173</v>
      </c>
      <c r="G37" s="548"/>
      <c r="H37" s="621" t="s">
        <v>173</v>
      </c>
      <c r="I37" s="986"/>
    </row>
    <row r="38" spans="1:10" s="241" customFormat="1" ht="18" customHeight="1" thickBot="1">
      <c r="A38" s="251"/>
      <c r="B38" s="299">
        <v>50</v>
      </c>
      <c r="C38" s="342" t="s">
        <v>178</v>
      </c>
      <c r="D38" s="817">
        <v>312.90399999999994</v>
      </c>
      <c r="E38" s="548">
        <v>283.52299999999997</v>
      </c>
      <c r="F38" s="548">
        <v>60.580999999999996</v>
      </c>
      <c r="G38" s="548">
        <f>+G32-G33</f>
        <v>421.6959</v>
      </c>
      <c r="H38" s="817">
        <v>399.58889999999997</v>
      </c>
      <c r="I38" s="839">
        <v>32.13777</v>
      </c>
      <c r="J38" s="801"/>
    </row>
    <row r="39" spans="1:9" s="241" customFormat="1" ht="18" customHeight="1" thickBot="1">
      <c r="A39" s="251"/>
      <c r="B39" s="356">
        <v>53</v>
      </c>
      <c r="C39" s="357" t="s">
        <v>179</v>
      </c>
      <c r="D39" s="548">
        <f>+E39</f>
        <v>25.2338744</v>
      </c>
      <c r="E39" s="912">
        <v>25.2338744</v>
      </c>
      <c r="F39" s="972" t="s">
        <v>173</v>
      </c>
      <c r="G39" s="548">
        <f>+H39+I39</f>
        <v>48.352484999999994</v>
      </c>
      <c r="H39" s="818">
        <v>48.352484999999994</v>
      </c>
      <c r="I39" s="987"/>
    </row>
    <row r="40" spans="1:9" s="241" customFormat="1" ht="18" customHeight="1">
      <c r="A40" s="251"/>
      <c r="B40" s="356">
        <v>55</v>
      </c>
      <c r="C40" s="357" t="s">
        <v>180</v>
      </c>
      <c r="D40" s="978">
        <f>+E40</f>
        <v>0.00122016</v>
      </c>
      <c r="E40" s="977">
        <v>0.00122016</v>
      </c>
      <c r="F40" s="972" t="s">
        <v>173</v>
      </c>
      <c r="G40" s="982">
        <f t="shared" si="1"/>
        <v>0.020928000000000002</v>
      </c>
      <c r="H40" s="981">
        <v>0.020928000000000002</v>
      </c>
      <c r="I40" s="867"/>
    </row>
    <row r="41" spans="1:9" s="257" customFormat="1" ht="18" customHeight="1" thickBot="1">
      <c r="A41" s="251"/>
      <c r="B41" s="356">
        <v>65</v>
      </c>
      <c r="C41" s="357" t="s">
        <v>181</v>
      </c>
      <c r="D41" s="962"/>
      <c r="E41" s="915">
        <v>31.2</v>
      </c>
      <c r="F41" s="962"/>
      <c r="G41" s="962"/>
      <c r="H41" s="818">
        <v>10.03077</v>
      </c>
      <c r="I41" s="867"/>
    </row>
    <row r="42" spans="1:9" s="257" customFormat="1" ht="18" customHeight="1" thickBot="1">
      <c r="A42" s="251"/>
      <c r="B42" s="356">
        <v>70</v>
      </c>
      <c r="C42" s="357" t="s">
        <v>182</v>
      </c>
      <c r="D42" s="912">
        <f>+E42+F42</f>
        <v>287.66890544</v>
      </c>
      <c r="E42" s="912">
        <v>227.08790544</v>
      </c>
      <c r="F42" s="912">
        <v>60.580999999999996</v>
      </c>
      <c r="G42" s="548">
        <f t="shared" si="1"/>
        <v>373.3224869999999</v>
      </c>
      <c r="H42" s="818">
        <v>341.1847169999999</v>
      </c>
      <c r="I42" s="760">
        <v>32.13777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913">
        <f>+F43</f>
        <v>60.580999999999996</v>
      </c>
      <c r="E43" s="731"/>
      <c r="F43" s="913">
        <v>60.580999999999996</v>
      </c>
      <c r="G43" s="976">
        <f t="shared" si="1"/>
        <v>32.13777</v>
      </c>
      <c r="H43" s="682"/>
      <c r="I43" s="761">
        <v>32.13777</v>
      </c>
    </row>
    <row r="44" spans="1:9" s="257" customFormat="1" ht="18" customHeight="1">
      <c r="A44" s="254"/>
      <c r="B44" s="370"/>
      <c r="C44" s="252"/>
      <c r="D44" s="525"/>
      <c r="E44" s="525"/>
      <c r="F44" s="252"/>
      <c r="G44" s="525"/>
      <c r="H44" s="487"/>
      <c r="I44" s="350"/>
    </row>
    <row r="45" spans="1:9" s="241" customFormat="1" ht="18" customHeight="1">
      <c r="A45" s="251" t="s">
        <v>184</v>
      </c>
      <c r="B45" s="260"/>
      <c r="C45" s="307"/>
      <c r="D45" s="526"/>
      <c r="E45" s="307"/>
      <c r="F45" s="307"/>
      <c r="G45" s="307"/>
      <c r="H45" s="487"/>
      <c r="I45" s="350"/>
    </row>
    <row r="46" spans="1:9" s="241" customFormat="1" ht="18" customHeight="1" thickBot="1">
      <c r="A46" s="349"/>
      <c r="B46" s="370"/>
      <c r="C46" s="252"/>
      <c r="D46" s="252"/>
      <c r="E46" s="252"/>
      <c r="F46" s="252"/>
      <c r="G46" s="252"/>
      <c r="H46" s="487"/>
      <c r="I46" s="350"/>
    </row>
    <row r="47" spans="1:9" s="241" customFormat="1" ht="18" customHeight="1">
      <c r="A47" s="251"/>
      <c r="B47" s="299">
        <v>45</v>
      </c>
      <c r="C47" s="342" t="s">
        <v>185</v>
      </c>
      <c r="D47" s="501">
        <f>+D37-D31</f>
        <v>-1.6</v>
      </c>
      <c r="E47" s="733">
        <f>+E37-E31</f>
        <v>-1.6</v>
      </c>
      <c r="F47" s="738" t="s">
        <v>173</v>
      </c>
      <c r="G47" s="733"/>
      <c r="H47" s="683" t="s">
        <v>173</v>
      </c>
      <c r="I47" s="372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502">
        <f>+D26/D38</f>
        <v>0.621915987011991</v>
      </c>
      <c r="E48" s="734">
        <f>+E26/E38</f>
        <v>0.6863640692289515</v>
      </c>
      <c r="F48" s="734">
        <f>+F24/F38</f>
        <v>0.5150129578580743</v>
      </c>
      <c r="G48" s="737">
        <f>+G26/G38</f>
        <v>0.8347980143985274</v>
      </c>
      <c r="H48" s="640">
        <f>+H26/H38</f>
        <v>0.8809826799493179</v>
      </c>
      <c r="I48" s="640">
        <f>+I24/I38</f>
        <v>0.312117797843472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453">
        <f>+D42/D51*1000</f>
        <v>4.499255602233449</v>
      </c>
      <c r="E49" s="377">
        <f>+E42/D51*1000</f>
        <v>3.551744771259208</v>
      </c>
      <c r="F49" s="377">
        <f>+F42/E51*1000</f>
        <v>0.9475108309742402</v>
      </c>
      <c r="G49" s="488">
        <f>+G42/G51*1000</f>
        <v>5.838911537920138</v>
      </c>
      <c r="H49" s="618">
        <f>+H42/H51*1000</f>
        <v>5.336264088086709</v>
      </c>
      <c r="I49" s="618">
        <f>+I42/I51*1000</f>
        <v>0.5026474498334298</v>
      </c>
    </row>
    <row r="50" spans="1:9" s="257" customFormat="1" ht="18" customHeight="1">
      <c r="A50" s="254"/>
      <c r="B50" s="260"/>
      <c r="C50" s="381" t="s">
        <v>190</v>
      </c>
      <c r="D50" s="252"/>
      <c r="E50" s="252"/>
      <c r="F50" s="252"/>
      <c r="G50" s="252"/>
      <c r="H50" s="349"/>
      <c r="I50" s="350"/>
    </row>
    <row r="51" spans="1:13" s="257" customFormat="1" ht="19.5" customHeight="1">
      <c r="A51" s="254"/>
      <c r="B51" s="260"/>
      <c r="C51" s="261" t="s">
        <v>13</v>
      </c>
      <c r="D51" s="799">
        <v>63937</v>
      </c>
      <c r="E51" s="800">
        <v>63937</v>
      </c>
      <c r="F51" s="800">
        <v>63937</v>
      </c>
      <c r="G51" s="800">
        <v>63937</v>
      </c>
      <c r="H51" s="800">
        <v>63937</v>
      </c>
      <c r="I51" s="800">
        <v>63937</v>
      </c>
      <c r="J51" s="273"/>
      <c r="K51" s="273"/>
      <c r="L51" s="273"/>
      <c r="M51" s="273"/>
    </row>
    <row r="52" spans="1:9" ht="19.5" customHeight="1">
      <c r="A52" s="254"/>
      <c r="B52" s="370"/>
      <c r="C52" s="251" t="s">
        <v>195</v>
      </c>
      <c r="H52" s="750"/>
      <c r="I52" s="350"/>
    </row>
    <row r="53" spans="1:9" ht="19.5" customHeight="1">
      <c r="A53" s="254"/>
      <c r="B53" s="257"/>
      <c r="D53" s="253"/>
      <c r="E53" s="753"/>
      <c r="F53" s="253"/>
      <c r="G53" s="253"/>
      <c r="H53" s="752"/>
      <c r="I53" s="252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7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15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1.056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f>+(98.694+7.18)</f>
        <v>105.874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v>5.498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2.324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6.816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f>SUM(G15:G19)</f>
        <v>121.568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f>((16834*2)+(18140*2)+((4812+978)*2)+(10916*2)+(22132*2))/1000</f>
        <v>147.624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301">
        <f>G24</f>
        <v>121.568</v>
      </c>
      <c r="F24" s="483"/>
      <c r="G24" s="783">
        <f>+G20</f>
        <v>121.568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770"/>
      <c r="G25" s="310"/>
    </row>
    <row r="26" spans="1:9" ht="15" thickBot="1">
      <c r="A26" s="251"/>
      <c r="B26" s="313"/>
      <c r="C26" s="314" t="s">
        <v>167</v>
      </c>
      <c r="D26" s="537">
        <v>428.6</v>
      </c>
      <c r="E26" s="771">
        <f>F26</f>
        <v>742.575</v>
      </c>
      <c r="F26" s="778">
        <f>715+27.575</f>
        <v>742.575</v>
      </c>
      <c r="G26" s="431"/>
      <c r="H26" s="759"/>
      <c r="I26" s="790"/>
    </row>
    <row r="27" spans="1:7" ht="14.25">
      <c r="A27" s="251"/>
      <c r="B27" s="256">
        <v>20</v>
      </c>
      <c r="C27" s="342" t="s">
        <v>168</v>
      </c>
      <c r="D27" s="548">
        <v>45.9</v>
      </c>
      <c r="E27" s="896">
        <f>+F27+G27</f>
        <v>1588</v>
      </c>
      <c r="F27" s="773">
        <v>499</v>
      </c>
      <c r="G27" s="430">
        <v>1089</v>
      </c>
    </row>
    <row r="28" spans="1:8" ht="15">
      <c r="A28" s="254"/>
      <c r="B28" s="323">
        <v>25</v>
      </c>
      <c r="C28" s="346" t="s">
        <v>17</v>
      </c>
      <c r="D28" s="740">
        <v>45.5</v>
      </c>
      <c r="E28" s="897">
        <f>F28+G28</f>
        <v>1135</v>
      </c>
      <c r="F28" s="774">
        <v>206</v>
      </c>
      <c r="G28" s="329">
        <v>929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1089</v>
      </c>
      <c r="F29" s="328"/>
      <c r="G29" s="329">
        <f>G27</f>
        <v>1089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929</v>
      </c>
      <c r="F30" s="332"/>
      <c r="G30" s="329">
        <f>G28</f>
        <v>929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0</v>
      </c>
      <c r="F31" s="337">
        <v>0</v>
      </c>
      <c r="G31" s="302">
        <v>0</v>
      </c>
    </row>
    <row r="32" spans="1:7" ht="15" thickBot="1">
      <c r="A32" s="251"/>
      <c r="B32" s="335">
        <v>991</v>
      </c>
      <c r="C32" s="354" t="s">
        <v>174</v>
      </c>
      <c r="D32" s="742">
        <v>474.5</v>
      </c>
      <c r="E32" s="775">
        <f>E24+E26+E27+E31</f>
        <v>2452.143</v>
      </c>
      <c r="F32" s="779">
        <f>+F27+F26+F31</f>
        <v>1241.575</v>
      </c>
      <c r="G32" s="783">
        <f>+G27+G24+G31</f>
        <v>1210.568</v>
      </c>
    </row>
    <row r="33" spans="1:7" ht="14.25">
      <c r="A33" s="251"/>
      <c r="B33" s="299">
        <v>30</v>
      </c>
      <c r="C33" s="342" t="s">
        <v>175</v>
      </c>
      <c r="D33" s="543">
        <v>166.5</v>
      </c>
      <c r="E33" s="900">
        <f>F33+G33</f>
        <v>267</v>
      </c>
      <c r="F33" s="773">
        <v>187</v>
      </c>
      <c r="G33" s="769">
        <v>80</v>
      </c>
    </row>
    <row r="34" spans="1:7" ht="15">
      <c r="A34" s="254"/>
      <c r="B34" s="323">
        <v>35</v>
      </c>
      <c r="C34" s="346" t="s">
        <v>19</v>
      </c>
      <c r="D34" s="544">
        <v>164.4</v>
      </c>
      <c r="E34" s="901">
        <f>F34+G34</f>
        <v>244</v>
      </c>
      <c r="F34" s="774">
        <v>176</v>
      </c>
      <c r="G34" s="351">
        <v>68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80</v>
      </c>
      <c r="F35" s="328"/>
      <c r="G35" s="351">
        <f>+G33</f>
        <v>80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68</v>
      </c>
      <c r="F36" s="332"/>
      <c r="G36" s="352">
        <f>+G34</f>
        <v>68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902">
        <f>G37</f>
        <v>0</v>
      </c>
      <c r="F37" s="337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548">
        <v>308</v>
      </c>
      <c r="E38" s="772">
        <f>+E32-E33-E37</f>
        <v>2185.143</v>
      </c>
      <c r="F38" s="772">
        <f>+F32-F33-F37</f>
        <v>1054.575</v>
      </c>
      <c r="G38" s="772">
        <f>+G32-G33-G37</f>
        <v>1130.568</v>
      </c>
    </row>
    <row r="39" spans="1:8" ht="14.25">
      <c r="A39" s="251"/>
      <c r="B39" s="356">
        <v>53</v>
      </c>
      <c r="C39" s="357" t="s">
        <v>179</v>
      </c>
      <c r="D39" s="549">
        <v>4.6966422240000005</v>
      </c>
      <c r="E39" s="764">
        <f>F39+G39</f>
        <v>105.47109100000002</v>
      </c>
      <c r="F39" s="777">
        <f>(F26+F27-F33)*0.1+0.013591</f>
        <v>105.47109100000002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549">
        <v>0.40683633300000005</v>
      </c>
      <c r="E40" s="764"/>
      <c r="F40" s="36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554"/>
      <c r="E41" s="764">
        <f>F41</f>
        <v>121.568</v>
      </c>
      <c r="F41" s="777">
        <f>G20</f>
        <v>121.568</v>
      </c>
      <c r="G41" s="363"/>
    </row>
    <row r="42" spans="1:8" ht="14.25">
      <c r="A42" s="251"/>
      <c r="B42" s="356">
        <v>70</v>
      </c>
      <c r="C42" s="357" t="s">
        <v>182</v>
      </c>
      <c r="D42" s="549">
        <v>302.896521443</v>
      </c>
      <c r="E42" s="764">
        <f>+E38-E39-E41</f>
        <v>1958.1039090000002</v>
      </c>
      <c r="F42" s="777">
        <f>+F38-F39-F41</f>
        <v>827.5359090000001</v>
      </c>
      <c r="G42" s="784">
        <f>+G38</f>
        <v>1130.568</v>
      </c>
      <c r="H42" s="908"/>
    </row>
    <row r="43" spans="1:8" ht="15.75" thickBot="1">
      <c r="A43" s="254"/>
      <c r="B43" s="365">
        <v>73</v>
      </c>
      <c r="C43" s="366" t="s">
        <v>183</v>
      </c>
      <c r="D43" s="550">
        <v>76.55</v>
      </c>
      <c r="E43" s="550">
        <f>+G42</f>
        <v>1130.568</v>
      </c>
      <c r="F43" s="367"/>
      <c r="G43" s="761">
        <f>+G42</f>
        <v>1130.568</v>
      </c>
      <c r="H43" s="759"/>
    </row>
    <row r="44" spans="1:7" ht="15">
      <c r="A44" s="254"/>
      <c r="B44" s="264"/>
      <c r="C44" s="252"/>
      <c r="D44" s="252"/>
      <c r="E44" s="252"/>
      <c r="F44" s="785"/>
      <c r="G44" s="350"/>
    </row>
    <row r="45" spans="1:7" ht="15">
      <c r="A45" s="251" t="s">
        <v>184</v>
      </c>
      <c r="B45" s="286"/>
      <c r="C45" s="307"/>
      <c r="D45" s="307"/>
      <c r="E45" s="307"/>
      <c r="F45" s="349"/>
      <c r="G45" s="350"/>
    </row>
    <row r="46" spans="1:7" ht="15.75" thickBot="1">
      <c r="A46" s="349"/>
      <c r="B46" s="264"/>
      <c r="C46" s="252"/>
      <c r="D46" s="252"/>
      <c r="E46" s="252"/>
      <c r="F46" s="349"/>
      <c r="G46" s="350"/>
    </row>
    <row r="47" spans="1:7" ht="14.25">
      <c r="A47" s="251"/>
      <c r="B47" s="299">
        <v>45</v>
      </c>
      <c r="C47" s="342" t="s">
        <v>185</v>
      </c>
      <c r="D47" s="371">
        <v>0</v>
      </c>
      <c r="E47" s="371" t="s">
        <v>173</v>
      </c>
      <c r="F47" s="371" t="s">
        <v>173</v>
      </c>
      <c r="G47" s="372">
        <f>+G37-G31</f>
        <v>0</v>
      </c>
    </row>
    <row r="48" spans="1:7" ht="14.25">
      <c r="A48" s="251"/>
      <c r="B48" s="356">
        <v>80</v>
      </c>
      <c r="C48" s="375" t="s">
        <v>188</v>
      </c>
      <c r="D48" s="493">
        <v>1.3915584415584417</v>
      </c>
      <c r="E48" s="1239">
        <f>E26/(E39+E40+E42)</f>
        <v>0.3598488060768327</v>
      </c>
      <c r="F48" s="493">
        <f>+F26/F38</f>
        <v>0.7041462200412488</v>
      </c>
      <c r="G48" s="461">
        <f>+G24/G38</f>
        <v>0.10752825128607921</v>
      </c>
    </row>
    <row r="49" spans="1:7" ht="15" thickBot="1">
      <c r="A49" s="251"/>
      <c r="B49" s="259">
        <v>90</v>
      </c>
      <c r="C49" s="376" t="s">
        <v>189</v>
      </c>
      <c r="D49" s="488">
        <v>4.710457077321432</v>
      </c>
      <c r="E49" s="488">
        <f>+E42/D51*1000</f>
        <v>30.45120614901327</v>
      </c>
      <c r="F49" s="488">
        <f>+F42/D51*1000</f>
        <v>12.869320389406404</v>
      </c>
      <c r="G49" s="635">
        <f>+G42/D51*1000</f>
        <v>17.581885759606863</v>
      </c>
    </row>
    <row r="50" spans="1:7" ht="15.75">
      <c r="A50" s="254"/>
      <c r="B50" s="286"/>
      <c r="C50" s="381" t="s">
        <v>190</v>
      </c>
      <c r="D50" s="252"/>
      <c r="E50" s="252"/>
      <c r="F50" s="349"/>
      <c r="G50" s="350"/>
    </row>
    <row r="51" spans="1:7" ht="15">
      <c r="A51" s="254"/>
      <c r="B51" s="286"/>
      <c r="C51" s="261" t="s">
        <v>22</v>
      </c>
      <c r="D51" s="459">
        <v>64303</v>
      </c>
      <c r="E51" s="754">
        <v>64303</v>
      </c>
      <c r="F51" s="754">
        <v>64303</v>
      </c>
      <c r="G51" s="754">
        <v>64303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C28">
      <selection activeCell="C1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16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4.2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335</v>
      </c>
      <c r="E24" s="1276"/>
      <c r="F24" s="1277">
        <v>335</v>
      </c>
      <c r="G24" s="1288">
        <v>7.7</v>
      </c>
      <c r="H24" s="1278"/>
      <c r="I24" s="1279">
        <v>7.7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1702</v>
      </c>
      <c r="E26" s="1284">
        <v>1702</v>
      </c>
      <c r="F26" s="1285"/>
      <c r="G26" s="1284">
        <v>3.744</v>
      </c>
      <c r="H26" s="1284">
        <v>3.744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479.0226185</v>
      </c>
      <c r="E27" s="1288">
        <v>154.6</v>
      </c>
      <c r="F27" s="1282">
        <v>324.4226185</v>
      </c>
      <c r="G27" s="1288">
        <v>3199.4111825000005</v>
      </c>
      <c r="H27" s="1288">
        <v>435</v>
      </c>
      <c r="I27" s="1289">
        <v>2764.4111825000005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376.5648052</v>
      </c>
      <c r="E28" s="1290">
        <v>93.9</v>
      </c>
      <c r="F28" s="1290">
        <v>282.66480520000005</v>
      </c>
      <c r="G28" s="1338">
        <v>2127.5715715000006</v>
      </c>
      <c r="H28" s="1290">
        <v>353</v>
      </c>
      <c r="I28" s="1291">
        <v>1774.5715715000003</v>
      </c>
    </row>
    <row r="29" spans="1:9" ht="15.75" thickBot="1">
      <c r="A29" s="1134"/>
      <c r="B29" s="1192">
        <v>200</v>
      </c>
      <c r="C29" s="1213" t="s">
        <v>170</v>
      </c>
      <c r="D29" s="1338">
        <v>324.4226185</v>
      </c>
      <c r="E29" s="1292"/>
      <c r="F29" s="1290">
        <v>324.4226185</v>
      </c>
      <c r="G29" s="1338">
        <v>2764.4111825000005</v>
      </c>
      <c r="H29" s="1292"/>
      <c r="I29" s="1339">
        <v>2764.4111825000005</v>
      </c>
    </row>
    <row r="30" spans="1:9" ht="15.75" thickBot="1">
      <c r="A30" s="1134"/>
      <c r="B30" s="1198">
        <v>205</v>
      </c>
      <c r="C30" s="1214" t="s">
        <v>18</v>
      </c>
      <c r="D30" s="1338">
        <v>282.66480520000005</v>
      </c>
      <c r="E30" s="1340"/>
      <c r="F30" s="1341">
        <v>282.66480520000005</v>
      </c>
      <c r="G30" s="1338">
        <v>1774.5715715000003</v>
      </c>
      <c r="H30" s="1340"/>
      <c r="I30" s="1291">
        <v>1774.5715715000003</v>
      </c>
    </row>
    <row r="31" spans="1:9" ht="15" thickBot="1">
      <c r="A31" s="1126"/>
      <c r="B31" s="1202">
        <v>100</v>
      </c>
      <c r="C31" s="1295" t="s">
        <v>172</v>
      </c>
      <c r="D31" s="1296">
        <v>277</v>
      </c>
      <c r="E31" s="1296">
        <v>277</v>
      </c>
      <c r="F31" s="1659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2793.0226185</v>
      </c>
      <c r="E32" s="1296">
        <v>2133.6</v>
      </c>
      <c r="F32" s="1296">
        <v>659.4226185</v>
      </c>
      <c r="G32" s="1296">
        <v>3210.8551825000004</v>
      </c>
      <c r="H32" s="1296">
        <v>438.744</v>
      </c>
      <c r="I32" s="1296">
        <v>2772.1111825000003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740.0532044</v>
      </c>
      <c r="E33" s="1288">
        <v>654.6</v>
      </c>
      <c r="F33" s="1282">
        <v>85.45320439999999</v>
      </c>
      <c r="G33" s="1288">
        <v>280.80897839999994</v>
      </c>
      <c r="H33" s="1299">
        <v>42</v>
      </c>
      <c r="I33" s="1300">
        <v>238.80897839999994</v>
      </c>
    </row>
    <row r="34" spans="1:9" ht="15.75" thickBot="1">
      <c r="A34" s="1134"/>
      <c r="B34" s="1192">
        <v>35</v>
      </c>
      <c r="C34" s="1193" t="s">
        <v>21</v>
      </c>
      <c r="D34" s="1338">
        <v>586.6224672000001</v>
      </c>
      <c r="E34" s="1290">
        <v>518.6</v>
      </c>
      <c r="F34" s="1290">
        <v>68.02246720000001</v>
      </c>
      <c r="G34" s="1338">
        <v>233.1345181</v>
      </c>
      <c r="H34" s="1301">
        <v>33</v>
      </c>
      <c r="I34" s="1302">
        <v>200.1345181</v>
      </c>
    </row>
    <row r="35" spans="1:9" ht="15.75" thickBot="1">
      <c r="A35" s="1134"/>
      <c r="B35" s="1192">
        <v>300</v>
      </c>
      <c r="C35" s="1213" t="s">
        <v>170</v>
      </c>
      <c r="D35" s="1342">
        <v>85.45320439999999</v>
      </c>
      <c r="E35" s="1292"/>
      <c r="F35" s="1342">
        <v>85.45320439999999</v>
      </c>
      <c r="G35" s="1342">
        <v>238.80897839999994</v>
      </c>
      <c r="H35" s="1305"/>
      <c r="I35" s="1300">
        <v>238.80897839999994</v>
      </c>
    </row>
    <row r="36" spans="1:9" ht="15.75" thickBot="1">
      <c r="A36" s="1134"/>
      <c r="B36" s="1198">
        <v>305</v>
      </c>
      <c r="C36" s="1214" t="s">
        <v>18</v>
      </c>
      <c r="D36" s="1290">
        <v>68.02246720000001</v>
      </c>
      <c r="E36" s="1340"/>
      <c r="F36" s="1290">
        <v>68.02246720000001</v>
      </c>
      <c r="G36" s="1290">
        <v>200.1345181</v>
      </c>
      <c r="H36" s="1343"/>
      <c r="I36" s="1660">
        <v>200.1345181</v>
      </c>
    </row>
    <row r="37" spans="1:9" ht="15" thickBot="1">
      <c r="A37" s="1126"/>
      <c r="B37" s="1202">
        <v>40</v>
      </c>
      <c r="C37" s="1203" t="s">
        <v>177</v>
      </c>
      <c r="D37" s="1296">
        <v>264</v>
      </c>
      <c r="E37" s="1296">
        <v>264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1788.9694141</v>
      </c>
      <c r="E38" s="1288">
        <v>1215</v>
      </c>
      <c r="F38" s="1288">
        <v>573.9694141</v>
      </c>
      <c r="G38" s="1288">
        <v>2930.0462041000005</v>
      </c>
      <c r="H38" s="1288">
        <v>396.744</v>
      </c>
      <c r="I38" s="1288">
        <v>2533.3022041000004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121.233977</v>
      </c>
      <c r="E39" s="1303">
        <v>121.233977</v>
      </c>
      <c r="F39" s="1311" t="s">
        <v>173</v>
      </c>
      <c r="G39" s="1303">
        <v>19.837200000000003</v>
      </c>
      <c r="H39" s="1303">
        <v>19.837200000000003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335</v>
      </c>
      <c r="E41" s="1303">
        <v>335</v>
      </c>
      <c r="F41" s="1316"/>
      <c r="G41" s="1303">
        <v>7.7</v>
      </c>
      <c r="H41" s="1318">
        <v>7.7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1332.7354371</v>
      </c>
      <c r="E42" s="1303">
        <v>758.7660229999999</v>
      </c>
      <c r="F42" s="1303">
        <v>573.9694141</v>
      </c>
      <c r="G42" s="1303">
        <v>2902.5090041000008</v>
      </c>
      <c r="H42" s="1318">
        <v>369.20680000000004</v>
      </c>
      <c r="I42" s="1304">
        <v>2533.3022041000004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573.9694141</v>
      </c>
      <c r="E43" s="1294"/>
      <c r="F43" s="1293">
        <v>573.9694141</v>
      </c>
      <c r="G43" s="1293">
        <v>2533.3022041000004</v>
      </c>
      <c r="H43" s="1317"/>
      <c r="I43" s="1306">
        <v>2533.3022041000004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-13</v>
      </c>
      <c r="E47" s="1323">
        <v>-13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1.1705885856295881</v>
      </c>
      <c r="E48" s="1327">
        <v>1.4008230452674897</v>
      </c>
      <c r="F48" s="1327"/>
      <c r="G48" s="1328">
        <v>0.001281162373830737</v>
      </c>
      <c r="H48" s="1328">
        <v>0.009436815679632206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20.72586717727011</v>
      </c>
      <c r="E49" s="1330">
        <v>11.799854174766338</v>
      </c>
      <c r="F49" s="1330">
        <v>8.92601300250377</v>
      </c>
      <c r="G49" s="1330">
        <v>45.1380029563162</v>
      </c>
      <c r="H49" s="1330">
        <v>5.741673016811037</v>
      </c>
      <c r="I49" s="1330">
        <v>39.396329939505165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22</v>
      </c>
      <c r="D51" s="1574">
        <v>64303</v>
      </c>
      <c r="E51" s="755">
        <v>64303</v>
      </c>
      <c r="F51" s="755">
        <v>64303</v>
      </c>
      <c r="G51" s="755">
        <v>64303</v>
      </c>
      <c r="H51" s="755">
        <v>64303</v>
      </c>
      <c r="I51" s="755">
        <v>64303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134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134"/>
      <c r="C55" s="1148"/>
      <c r="E55" s="1337"/>
      <c r="F55" s="1337"/>
      <c r="G55" s="1250"/>
      <c r="H55" s="1335"/>
      <c r="I55" s="1336"/>
    </row>
    <row r="56" spans="1:9" ht="15">
      <c r="A56" s="1134"/>
      <c r="C56" s="1126"/>
      <c r="D56" s="1134"/>
      <c r="E56" s="1134"/>
      <c r="F56" s="1134"/>
      <c r="G56" s="1134"/>
      <c r="H56" s="1134"/>
      <c r="I56" s="11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237" customWidth="1"/>
    <col min="5" max="5" width="12.421875" style="237" customWidth="1"/>
    <col min="6" max="6" width="19.28125" style="237" customWidth="1"/>
    <col min="7" max="7" width="11.8515625" style="237" customWidth="1"/>
    <col min="8" max="8" width="13.7109375" style="237" customWidth="1"/>
    <col min="9" max="9" width="19.00390625" style="237" customWidth="1"/>
    <col min="10" max="16384" width="11.421875" style="237" customWidth="1"/>
  </cols>
  <sheetData>
    <row r="1" spans="1:9" ht="18" customHeight="1">
      <c r="A1" s="509"/>
      <c r="B1" s="510"/>
      <c r="C1" s="509"/>
      <c r="D1" s="509"/>
      <c r="E1" s="509"/>
      <c r="F1" s="509"/>
      <c r="G1" s="509"/>
      <c r="H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8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15</v>
      </c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92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92"/>
      <c r="H17" s="274"/>
      <c r="I17" s="780">
        <v>3.0827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780">
        <v>3.9417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781">
        <f>I17+I18</f>
        <v>7.0244</v>
      </c>
    </row>
    <row r="20" spans="1:9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</row>
    <row r="21" spans="1:9" s="294" customFormat="1" ht="13.5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 s="261"/>
    </row>
    <row r="22" s="241" customFormat="1" ht="18" customHeight="1"/>
    <row r="23" s="241" customFormat="1" ht="18" customHeight="1" thickBot="1"/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32">
        <v>25.81</v>
      </c>
      <c r="G24" s="747"/>
      <c r="H24" s="1050"/>
      <c r="I24" s="816">
        <v>7.0244</v>
      </c>
    </row>
    <row r="25" spans="1:9" s="241" customFormat="1" ht="18" customHeight="1">
      <c r="A25" s="251"/>
      <c r="B25" s="256">
        <v>15</v>
      </c>
      <c r="C25" s="308" t="s">
        <v>166</v>
      </c>
      <c r="D25" s="494"/>
      <c r="E25" s="494"/>
      <c r="F25" s="735"/>
      <c r="G25" s="749"/>
      <c r="H25" s="1052"/>
      <c r="I25" s="1054"/>
    </row>
    <row r="26" spans="1:9" s="257" customFormat="1" ht="18" customHeight="1" thickBot="1">
      <c r="A26" s="251"/>
      <c r="B26" s="313"/>
      <c r="C26" s="314" t="s">
        <v>167</v>
      </c>
      <c r="D26" s="537">
        <v>156.14</v>
      </c>
      <c r="E26" s="537">
        <v>156.14</v>
      </c>
      <c r="F26" s="736"/>
      <c r="G26" s="771">
        <f>+H26+I26</f>
        <v>295.1579</v>
      </c>
      <c r="H26" s="933">
        <v>295.1579</v>
      </c>
      <c r="I26" s="1055"/>
    </row>
    <row r="27" spans="1:9" s="257" customFormat="1" ht="18" customHeight="1" thickBot="1">
      <c r="A27" s="251"/>
      <c r="B27" s="256">
        <v>20</v>
      </c>
      <c r="C27" s="342" t="s">
        <v>168</v>
      </c>
      <c r="D27" s="548">
        <v>167.101</v>
      </c>
      <c r="E27" s="548">
        <v>132.845</v>
      </c>
      <c r="F27" s="535">
        <v>34.256</v>
      </c>
      <c r="G27" s="771">
        <f aca="true" t="shared" si="0" ref="G27:G43">+H27+I27</f>
        <v>164.428</v>
      </c>
      <c r="H27" s="1051">
        <v>137.227</v>
      </c>
      <c r="I27" s="946">
        <v>27.201</v>
      </c>
    </row>
    <row r="28" spans="1:9" s="257" customFormat="1" ht="18" customHeight="1" thickBot="1">
      <c r="A28" s="254"/>
      <c r="B28" s="323">
        <v>25</v>
      </c>
      <c r="C28" s="346" t="s">
        <v>99</v>
      </c>
      <c r="D28" s="740">
        <v>124.918</v>
      </c>
      <c r="E28" s="740">
        <v>94.152</v>
      </c>
      <c r="F28" s="740">
        <v>30.766</v>
      </c>
      <c r="G28" s="1053">
        <f t="shared" si="0"/>
        <v>156.88</v>
      </c>
      <c r="H28" s="743">
        <v>131.72</v>
      </c>
      <c r="I28" s="949">
        <v>25.16</v>
      </c>
    </row>
    <row r="29" spans="1:9" s="241" customFormat="1" ht="18" customHeight="1" thickBot="1">
      <c r="A29" s="254"/>
      <c r="B29" s="323">
        <v>200</v>
      </c>
      <c r="C29" s="346" t="s">
        <v>170</v>
      </c>
      <c r="D29" s="636">
        <v>34.256</v>
      </c>
      <c r="E29" s="729"/>
      <c r="F29" s="740">
        <v>34.256</v>
      </c>
      <c r="G29" s="1053">
        <f t="shared" si="0"/>
        <v>27.201</v>
      </c>
      <c r="H29" s="791"/>
      <c r="I29" s="949">
        <f>I27</f>
        <v>27.201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637">
        <v>30.766</v>
      </c>
      <c r="E30" s="730"/>
      <c r="F30" s="914">
        <v>30.766</v>
      </c>
      <c r="G30" s="1053">
        <f t="shared" si="0"/>
        <v>25.16</v>
      </c>
      <c r="H30" s="792"/>
      <c r="I30" s="950">
        <f>I28</f>
        <v>25.16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742">
        <v>2.13</v>
      </c>
      <c r="E31" s="742">
        <v>2.13</v>
      </c>
      <c r="F31" s="622" t="s">
        <v>173</v>
      </c>
      <c r="G31" s="797" t="s">
        <v>173</v>
      </c>
      <c r="H31" s="486" t="s">
        <v>173</v>
      </c>
      <c r="I31" s="1056"/>
    </row>
    <row r="32" spans="1:9" s="257" customFormat="1" ht="18" customHeight="1" thickBot="1">
      <c r="A32" s="251"/>
      <c r="B32" s="335">
        <v>991</v>
      </c>
      <c r="C32" s="354" t="s">
        <v>174</v>
      </c>
      <c r="D32" s="742">
        <v>325.371</v>
      </c>
      <c r="E32" s="742">
        <v>291.115</v>
      </c>
      <c r="F32" s="742">
        <v>60.066</v>
      </c>
      <c r="G32" s="771">
        <f>+G26+G27</f>
        <v>459.5859</v>
      </c>
      <c r="H32" s="779">
        <f>H26+H27</f>
        <v>432.3849</v>
      </c>
      <c r="I32" s="952">
        <f>I24+I27+I31</f>
        <v>34.2254</v>
      </c>
    </row>
    <row r="33" spans="1:9" s="257" customFormat="1" ht="18" customHeight="1" thickBot="1">
      <c r="A33" s="251"/>
      <c r="B33" s="299">
        <v>30</v>
      </c>
      <c r="C33" s="342" t="s">
        <v>175</v>
      </c>
      <c r="D33" s="548">
        <v>37.05</v>
      </c>
      <c r="E33" s="548">
        <v>30.795</v>
      </c>
      <c r="F33" s="548">
        <v>6.255</v>
      </c>
      <c r="G33" s="771">
        <f t="shared" si="0"/>
        <v>58.013999999999996</v>
      </c>
      <c r="H33" s="806">
        <v>53.607</v>
      </c>
      <c r="I33" s="1036">
        <v>4.407</v>
      </c>
    </row>
    <row r="34" spans="1:9" s="257" customFormat="1" ht="18" customHeight="1" thickBot="1">
      <c r="A34" s="254"/>
      <c r="B34" s="323">
        <v>35</v>
      </c>
      <c r="C34" s="346" t="s">
        <v>103</v>
      </c>
      <c r="D34" s="740">
        <v>30.065</v>
      </c>
      <c r="E34" s="740">
        <v>25.532</v>
      </c>
      <c r="F34" s="740">
        <v>4.533</v>
      </c>
      <c r="G34" s="1053">
        <f t="shared" si="0"/>
        <v>51.937</v>
      </c>
      <c r="H34" s="743">
        <v>48.052</v>
      </c>
      <c r="I34" s="804">
        <v>3.885</v>
      </c>
    </row>
    <row r="35" spans="1:9" s="241" customFormat="1" ht="18" customHeight="1" thickBot="1">
      <c r="A35" s="254"/>
      <c r="B35" s="323">
        <v>300</v>
      </c>
      <c r="C35" s="346" t="s">
        <v>170</v>
      </c>
      <c r="D35" s="740">
        <v>6.255</v>
      </c>
      <c r="E35" s="729"/>
      <c r="F35" s="740">
        <v>6.255</v>
      </c>
      <c r="G35" s="1053">
        <f t="shared" si="0"/>
        <v>4.407</v>
      </c>
      <c r="H35" s="791"/>
      <c r="I35" s="1037">
        <f>I33</f>
        <v>4.407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914">
        <v>4.533</v>
      </c>
      <c r="E36" s="730"/>
      <c r="F36" s="914">
        <v>4.533</v>
      </c>
      <c r="G36" s="1053">
        <f t="shared" si="0"/>
        <v>3.885</v>
      </c>
      <c r="H36" s="792"/>
      <c r="I36" s="1038">
        <f>I34</f>
        <v>3.885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742">
        <v>0.83</v>
      </c>
      <c r="E37" s="742">
        <v>0.83</v>
      </c>
      <c r="F37" s="622" t="s">
        <v>173</v>
      </c>
      <c r="G37" s="797" t="s">
        <v>173</v>
      </c>
      <c r="H37" s="486" t="s">
        <v>173</v>
      </c>
      <c r="I37" s="1057"/>
    </row>
    <row r="38" spans="1:9" s="241" customFormat="1" ht="18" customHeight="1" thickBot="1">
      <c r="A38" s="251"/>
      <c r="B38" s="299">
        <v>50</v>
      </c>
      <c r="C38" s="342" t="s">
        <v>178</v>
      </c>
      <c r="D38" s="548">
        <v>287.491</v>
      </c>
      <c r="E38" s="548">
        <v>259.49</v>
      </c>
      <c r="F38" s="548">
        <v>53.811</v>
      </c>
      <c r="G38" s="771">
        <f>+G32-G33</f>
        <v>401.57189999999997</v>
      </c>
      <c r="H38" s="806">
        <v>378.77790000000005</v>
      </c>
      <c r="I38" s="1040">
        <f>I32-I33-I37</f>
        <v>29.8184</v>
      </c>
    </row>
    <row r="39" spans="1:9" s="241" customFormat="1" ht="18" customHeight="1" thickBot="1">
      <c r="A39" s="251"/>
      <c r="B39" s="356">
        <v>53</v>
      </c>
      <c r="C39" s="357" t="s">
        <v>179</v>
      </c>
      <c r="D39" s="912">
        <v>23.368000000000002</v>
      </c>
      <c r="E39" s="912">
        <v>23.368000000000002</v>
      </c>
      <c r="F39" s="684" t="s">
        <v>173</v>
      </c>
      <c r="G39" s="771">
        <f t="shared" si="0"/>
        <v>38.78905</v>
      </c>
      <c r="H39" s="777">
        <v>38.78905</v>
      </c>
      <c r="I39" s="1058"/>
    </row>
    <row r="40" spans="1:9" s="241" customFormat="1" ht="18" customHeight="1" thickBot="1">
      <c r="A40" s="251"/>
      <c r="B40" s="356">
        <v>55</v>
      </c>
      <c r="C40" s="357" t="s">
        <v>180</v>
      </c>
      <c r="D40" s="912">
        <v>0</v>
      </c>
      <c r="E40" s="912">
        <v>0</v>
      </c>
      <c r="F40" s="684" t="s">
        <v>173</v>
      </c>
      <c r="G40" s="771">
        <f t="shared" si="0"/>
        <v>0</v>
      </c>
      <c r="H40" s="911">
        <v>0</v>
      </c>
      <c r="I40" s="1059"/>
    </row>
    <row r="41" spans="1:9" s="257" customFormat="1" ht="18" customHeight="1" thickBot="1">
      <c r="A41" s="251"/>
      <c r="B41" s="356">
        <v>65</v>
      </c>
      <c r="C41" s="357" t="s">
        <v>181</v>
      </c>
      <c r="D41" s="639"/>
      <c r="E41" s="915">
        <v>25.81</v>
      </c>
      <c r="F41" s="639"/>
      <c r="G41" s="968"/>
      <c r="H41" s="777">
        <v>7.0244</v>
      </c>
      <c r="I41" s="1059"/>
    </row>
    <row r="42" spans="1:9" s="257" customFormat="1" ht="18" customHeight="1" thickBot="1">
      <c r="A42" s="251"/>
      <c r="B42" s="356">
        <v>70</v>
      </c>
      <c r="C42" s="357" t="s">
        <v>182</v>
      </c>
      <c r="D42" s="912">
        <v>264.123</v>
      </c>
      <c r="E42" s="912">
        <v>210.312</v>
      </c>
      <c r="F42" s="912">
        <v>53.811</v>
      </c>
      <c r="G42" s="771">
        <f t="shared" si="0"/>
        <v>362.78285000000005</v>
      </c>
      <c r="H42" s="777">
        <v>332.96445000000006</v>
      </c>
      <c r="I42" s="1043">
        <f>I38</f>
        <v>29.8184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913">
        <v>53.811</v>
      </c>
      <c r="E43" s="731"/>
      <c r="F43" s="913">
        <v>53.811</v>
      </c>
      <c r="G43" s="1053">
        <f t="shared" si="0"/>
        <v>29.8184</v>
      </c>
      <c r="H43" s="793"/>
      <c r="I43" s="1044">
        <f>I38</f>
        <v>29.8184</v>
      </c>
    </row>
    <row r="44" spans="1:9" s="257" customFormat="1" ht="18" customHeight="1">
      <c r="A44" s="254"/>
      <c r="B44" s="370"/>
      <c r="C44" s="252"/>
      <c r="D44" s="252"/>
      <c r="E44" s="252"/>
      <c r="F44" s="252"/>
      <c r="G44" s="762"/>
      <c r="H44" s="794"/>
      <c r="I44" s="795"/>
    </row>
    <row r="45" spans="1:9" s="241" customFormat="1" ht="18" customHeight="1">
      <c r="A45" s="251" t="s">
        <v>184</v>
      </c>
      <c r="B45" s="260"/>
      <c r="C45" s="307"/>
      <c r="D45" s="307"/>
      <c r="E45" s="307"/>
      <c r="F45" s="307"/>
      <c r="G45" s="307"/>
      <c r="H45" s="796"/>
      <c r="I45" s="795"/>
    </row>
    <row r="46" spans="1:9" s="241" customFormat="1" ht="18" customHeight="1" thickBot="1">
      <c r="A46" s="349"/>
      <c r="B46" s="370"/>
      <c r="C46" s="252"/>
      <c r="D46" s="252"/>
      <c r="E46" s="252"/>
      <c r="F46" s="252"/>
      <c r="G46" s="252"/>
      <c r="H46" s="796"/>
      <c r="I46" s="795"/>
    </row>
    <row r="47" spans="1:9" s="241" customFormat="1" ht="18" customHeight="1">
      <c r="A47" s="251"/>
      <c r="B47" s="299">
        <v>45</v>
      </c>
      <c r="C47" s="342" t="s">
        <v>185</v>
      </c>
      <c r="D47" s="501">
        <v>-1.3</v>
      </c>
      <c r="E47" s="733">
        <v>-1.3</v>
      </c>
      <c r="F47" s="733" t="s">
        <v>173</v>
      </c>
      <c r="G47" s="738" t="s">
        <v>173</v>
      </c>
      <c r="H47" s="733" t="s">
        <v>173</v>
      </c>
      <c r="I47" s="372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502">
        <v>0.5431126539613413</v>
      </c>
      <c r="E48" s="734">
        <v>0.6017187560214265</v>
      </c>
      <c r="F48" s="734">
        <v>0.4796417089442679</v>
      </c>
      <c r="G48" s="737">
        <f>+G26/G38</f>
        <v>0.7350063587616564</v>
      </c>
      <c r="H48" s="737">
        <f>+H26/H38</f>
        <v>0.77923738422965</v>
      </c>
      <c r="I48" s="798">
        <f>+I24/I38</f>
        <v>0.23557266654146433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453">
        <f aca="true" t="shared" si="1" ref="D49:I49">+D42/D51*1000</f>
        <v>4.107475545464442</v>
      </c>
      <c r="E49" s="453">
        <f t="shared" si="1"/>
        <v>3.2706405610935727</v>
      </c>
      <c r="F49" s="453">
        <f t="shared" si="1"/>
        <v>0.8368349843708691</v>
      </c>
      <c r="G49" s="453">
        <f t="shared" si="1"/>
        <v>5.6417717680357065</v>
      </c>
      <c r="H49" s="453">
        <f t="shared" si="1"/>
        <v>5.178054678630858</v>
      </c>
      <c r="I49" s="453">
        <f t="shared" si="1"/>
        <v>0.4637170894048489</v>
      </c>
    </row>
    <row r="50" spans="1:9" s="257" customFormat="1" ht="18" customHeight="1">
      <c r="A50" s="254"/>
      <c r="B50" s="260"/>
      <c r="C50" s="381" t="s">
        <v>190</v>
      </c>
      <c r="D50" s="252"/>
      <c r="E50" s="252"/>
      <c r="F50" s="252"/>
      <c r="G50" s="252"/>
      <c r="H50" s="349"/>
      <c r="I50" s="350"/>
    </row>
    <row r="51" spans="1:9" s="257" customFormat="1" ht="19.5" customHeight="1">
      <c r="A51" s="254"/>
      <c r="B51" s="260"/>
      <c r="C51" s="261" t="s">
        <v>22</v>
      </c>
      <c r="D51" s="799">
        <v>64303</v>
      </c>
      <c r="E51" s="800">
        <v>64303</v>
      </c>
      <c r="F51" s="800">
        <v>64303</v>
      </c>
      <c r="G51" s="800">
        <v>64303</v>
      </c>
      <c r="H51" s="800">
        <v>64303</v>
      </c>
      <c r="I51" s="800">
        <v>64303</v>
      </c>
    </row>
    <row r="52" spans="1:9" ht="19.5" customHeight="1">
      <c r="A52" s="254"/>
      <c r="B52" s="370"/>
      <c r="C52" s="251" t="s">
        <v>195</v>
      </c>
      <c r="H52" s="750"/>
      <c r="I52" s="350"/>
    </row>
    <row r="53" spans="1:9" ht="19.5" customHeight="1">
      <c r="A53" s="254"/>
      <c r="B53" s="257"/>
      <c r="D53" s="253"/>
      <c r="E53" s="753"/>
      <c r="F53" s="253"/>
      <c r="G53" s="253"/>
      <c r="H53" s="752"/>
      <c r="I53" s="252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5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24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1.056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f>+(191.787+16.342)</f>
        <v>208.12900000000002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f>1.099+0.178</f>
        <v>1.277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4.998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6.494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f>SUM(G15:G19)</f>
        <v>221.954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f>((16950*2)+(20183*2)+((5466+1160)*2)+(10323*2)+(10807*2))/1000</f>
        <v>129.778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779">
        <f>G24</f>
        <v>221.954</v>
      </c>
      <c r="F24" s="483"/>
      <c r="G24" s="783">
        <f>+G20</f>
        <v>221.954</v>
      </c>
    </row>
    <row r="25" spans="1:7" ht="14.25">
      <c r="A25" s="251"/>
      <c r="B25" s="256">
        <v>15</v>
      </c>
      <c r="C25" s="308" t="s">
        <v>166</v>
      </c>
      <c r="D25" s="467"/>
      <c r="E25" s="895"/>
      <c r="F25" s="910"/>
      <c r="G25" s="310"/>
    </row>
    <row r="26" spans="1:9" ht="15" thickBot="1">
      <c r="A26" s="251"/>
      <c r="B26" s="313"/>
      <c r="C26" s="314" t="s">
        <v>167</v>
      </c>
      <c r="D26" s="537">
        <v>385</v>
      </c>
      <c r="E26" s="771">
        <f>F26</f>
        <v>800.83</v>
      </c>
      <c r="F26" s="778">
        <f>800.83</f>
        <v>800.83</v>
      </c>
      <c r="G26" s="431"/>
      <c r="H26" s="759"/>
      <c r="I26" s="790"/>
    </row>
    <row r="27" spans="1:7" ht="15" thickBot="1">
      <c r="A27" s="251"/>
      <c r="B27" s="256">
        <v>20</v>
      </c>
      <c r="C27" s="342" t="s">
        <v>168</v>
      </c>
      <c r="D27" s="548">
        <v>43</v>
      </c>
      <c r="E27" s="896">
        <f>+F27+G27</f>
        <v>1613.11589705</v>
      </c>
      <c r="F27" s="778">
        <v>520.672161</v>
      </c>
      <c r="G27" s="803">
        <v>1092.44373605</v>
      </c>
    </row>
    <row r="28" spans="1:8" ht="15">
      <c r="A28" s="254"/>
      <c r="B28" s="323">
        <v>25</v>
      </c>
      <c r="C28" s="346" t="s">
        <v>17</v>
      </c>
      <c r="D28" s="740">
        <v>43</v>
      </c>
      <c r="E28" s="897">
        <f>F28+G28</f>
        <v>1118.98152067</v>
      </c>
      <c r="F28" s="743">
        <v>241.424516</v>
      </c>
      <c r="G28" s="804">
        <v>877.55700467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1092.44373605</v>
      </c>
      <c r="F29" s="328"/>
      <c r="G29" s="804">
        <f>G27</f>
        <v>1092.44373605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877.55700467</v>
      </c>
      <c r="F30" s="332"/>
      <c r="G30" s="804">
        <f>G28</f>
        <v>877.55700467</v>
      </c>
    </row>
    <row r="31" spans="1:7" ht="15" thickBot="1">
      <c r="A31" s="251"/>
      <c r="B31" s="335">
        <v>100</v>
      </c>
      <c r="C31" s="354" t="s">
        <v>172</v>
      </c>
      <c r="D31" s="742">
        <v>0</v>
      </c>
      <c r="E31" s="775">
        <f>G31</f>
        <v>0</v>
      </c>
      <c r="F31" s="805">
        <v>0</v>
      </c>
      <c r="G31" s="302">
        <v>0</v>
      </c>
    </row>
    <row r="32" spans="1:7" ht="15" thickBot="1">
      <c r="A32" s="251"/>
      <c r="B32" s="335">
        <v>991</v>
      </c>
      <c r="C32" s="354" t="s">
        <v>174</v>
      </c>
      <c r="D32" s="742">
        <v>428</v>
      </c>
      <c r="E32" s="775">
        <f>E24+E26+E27+E31</f>
        <v>2635.89989705</v>
      </c>
      <c r="F32" s="779">
        <f>+F27+F26+F31</f>
        <v>1321.502161</v>
      </c>
      <c r="G32" s="783">
        <f>+G27+G24+G31</f>
        <v>1314.39773605</v>
      </c>
    </row>
    <row r="33" spans="1:7" ht="14.25">
      <c r="A33" s="251"/>
      <c r="B33" s="299">
        <v>30</v>
      </c>
      <c r="C33" s="342" t="s">
        <v>175</v>
      </c>
      <c r="D33" s="543">
        <v>145</v>
      </c>
      <c r="E33" s="900">
        <f>F33+G33</f>
        <v>269.58992978000003</v>
      </c>
      <c r="F33" s="806">
        <v>184.739002</v>
      </c>
      <c r="G33" s="807">
        <v>84.85092778</v>
      </c>
    </row>
    <row r="34" spans="1:7" ht="15">
      <c r="A34" s="254"/>
      <c r="B34" s="323">
        <v>35</v>
      </c>
      <c r="C34" s="346" t="s">
        <v>19</v>
      </c>
      <c r="D34" s="544">
        <v>143</v>
      </c>
      <c r="E34" s="901">
        <f>F34+G34</f>
        <v>251.36385154999996</v>
      </c>
      <c r="F34" s="743">
        <v>175.69851099999997</v>
      </c>
      <c r="G34" s="808">
        <v>75.66534055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84.85092778</v>
      </c>
      <c r="F35" s="328"/>
      <c r="G35" s="808">
        <f>+G33</f>
        <v>84.85092778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75.66534055</v>
      </c>
      <c r="F36" s="332"/>
      <c r="G36" s="809">
        <f>+G34</f>
        <v>75.66534055</v>
      </c>
    </row>
    <row r="37" spans="1:8" ht="15" thickBot="1">
      <c r="A37" s="251"/>
      <c r="B37" s="335">
        <v>40</v>
      </c>
      <c r="C37" s="354" t="s">
        <v>177</v>
      </c>
      <c r="D37" s="547">
        <v>0</v>
      </c>
      <c r="E37" s="902">
        <f>G37</f>
        <v>0</v>
      </c>
      <c r="F37" s="805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548">
        <v>283</v>
      </c>
      <c r="E38" s="772">
        <f>+E32-E33-E37</f>
        <v>2366.30996727</v>
      </c>
      <c r="F38" s="772">
        <f>+F32-F33-F37</f>
        <v>1136.7631589999999</v>
      </c>
      <c r="G38" s="772">
        <f>+G32-G33-G37</f>
        <v>1229.54680827</v>
      </c>
    </row>
    <row r="39" spans="1:8" ht="14.25">
      <c r="A39" s="251"/>
      <c r="B39" s="356">
        <v>53</v>
      </c>
      <c r="C39" s="357" t="s">
        <v>179</v>
      </c>
      <c r="D39" s="549">
        <v>4</v>
      </c>
      <c r="E39" s="764">
        <f>F39+G39</f>
        <v>113.7663159</v>
      </c>
      <c r="F39" s="777">
        <f>(F26+F27-F33)*0.1+0.09</f>
        <v>113.7663159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549">
        <v>2</v>
      </c>
      <c r="E40" s="764"/>
      <c r="F40" s="36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549"/>
      <c r="E41" s="764">
        <f>F41</f>
        <v>221.954</v>
      </c>
      <c r="F41" s="777">
        <f>G20</f>
        <v>221.954</v>
      </c>
      <c r="G41" s="363"/>
    </row>
    <row r="42" spans="1:8" ht="14.25">
      <c r="A42" s="251"/>
      <c r="B42" s="356">
        <v>70</v>
      </c>
      <c r="C42" s="357" t="s">
        <v>182</v>
      </c>
      <c r="D42" s="549">
        <v>277</v>
      </c>
      <c r="E42" s="764">
        <f>+E38-E39-E41</f>
        <v>2030.5896513700002</v>
      </c>
      <c r="F42" s="777">
        <f>+F38-F39-F41</f>
        <v>801.0428430999998</v>
      </c>
      <c r="G42" s="784">
        <f>+G38</f>
        <v>1229.54680827</v>
      </c>
      <c r="H42" s="759"/>
    </row>
    <row r="43" spans="1:8" ht="15.75" thickBot="1">
      <c r="A43" s="254"/>
      <c r="B43" s="365">
        <v>73</v>
      </c>
      <c r="C43" s="366" t="s">
        <v>183</v>
      </c>
      <c r="D43" s="550">
        <v>91</v>
      </c>
      <c r="E43" s="550">
        <f>+G42</f>
        <v>1229.54680827</v>
      </c>
      <c r="F43" s="367"/>
      <c r="G43" s="761">
        <f>+G42</f>
        <v>1229.54680827</v>
      </c>
      <c r="H43" s="759"/>
    </row>
    <row r="44" spans="1:7" ht="15">
      <c r="A44" s="254"/>
      <c r="B44" s="264"/>
      <c r="C44" s="252"/>
      <c r="D44" s="252"/>
      <c r="E44" s="252"/>
      <c r="F44" s="785"/>
      <c r="G44" s="350"/>
    </row>
    <row r="45" spans="1:7" ht="15">
      <c r="A45" s="251" t="s">
        <v>184</v>
      </c>
      <c r="B45" s="286"/>
      <c r="C45" s="307"/>
      <c r="D45" s="307"/>
      <c r="E45" s="307"/>
      <c r="F45" s="349"/>
      <c r="G45" s="350"/>
    </row>
    <row r="46" spans="1:7" ht="15.75" thickBot="1">
      <c r="A46" s="349"/>
      <c r="B46" s="264"/>
      <c r="C46" s="252"/>
      <c r="D46" s="252"/>
      <c r="E46" s="252"/>
      <c r="F46" s="349"/>
      <c r="G46" s="350"/>
    </row>
    <row r="47" spans="1:7" ht="14.25">
      <c r="A47" s="251"/>
      <c r="B47" s="299">
        <v>45</v>
      </c>
      <c r="C47" s="342" t="s">
        <v>185</v>
      </c>
      <c r="D47" s="371"/>
      <c r="E47" s="371" t="s">
        <v>173</v>
      </c>
      <c r="F47" s="371" t="s">
        <v>173</v>
      </c>
      <c r="G47" s="372">
        <f>+G37-G31</f>
        <v>0</v>
      </c>
    </row>
    <row r="48" spans="1:7" ht="14.25">
      <c r="A48" s="251"/>
      <c r="B48" s="356">
        <v>80</v>
      </c>
      <c r="C48" s="375" t="s">
        <v>188</v>
      </c>
      <c r="D48" s="493">
        <v>1.361</v>
      </c>
      <c r="E48" s="1239">
        <f>E26/(E39+E40+E42)</f>
        <v>0.3734594499343056</v>
      </c>
      <c r="F48" s="493">
        <f>+F26/F38</f>
        <v>0.7044827180223564</v>
      </c>
      <c r="G48" s="461">
        <f>+G24/G38</f>
        <v>0.18051691770262435</v>
      </c>
    </row>
    <row r="49" spans="1:7" ht="15" thickBot="1">
      <c r="A49" s="251"/>
      <c r="B49" s="259">
        <v>90</v>
      </c>
      <c r="C49" s="376" t="s">
        <v>189</v>
      </c>
      <c r="D49" s="488">
        <v>4.3</v>
      </c>
      <c r="E49" s="488">
        <f>+E42/D51*1000</f>
        <v>31.400709038149287</v>
      </c>
      <c r="F49" s="488">
        <f>+F42/D51*1000</f>
        <v>12.387196608780364</v>
      </c>
      <c r="G49" s="1103">
        <f>+G42/D51*1000</f>
        <v>19.01351242936892</v>
      </c>
    </row>
    <row r="50" spans="1:7" ht="15.75">
      <c r="A50" s="254"/>
      <c r="B50" s="286"/>
      <c r="C50" s="381" t="s">
        <v>190</v>
      </c>
      <c r="D50" s="252"/>
      <c r="E50" s="252"/>
      <c r="F50" s="349"/>
      <c r="G50" s="350"/>
    </row>
    <row r="51" spans="1:7" ht="15">
      <c r="A51" s="254"/>
      <c r="B51" s="286"/>
      <c r="C51" s="261" t="s">
        <v>23</v>
      </c>
      <c r="D51" s="802">
        <v>64667</v>
      </c>
      <c r="E51" s="918">
        <v>64667</v>
      </c>
      <c r="F51" s="918">
        <v>64667</v>
      </c>
      <c r="G51" s="918">
        <v>64667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34">
      <selection activeCell="A1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25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336</v>
      </c>
      <c r="E24" s="1276"/>
      <c r="F24" s="1277">
        <v>336</v>
      </c>
      <c r="G24" s="1288">
        <v>7.5</v>
      </c>
      <c r="H24" s="1278"/>
      <c r="I24" s="1279">
        <v>7.5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1729.5792</v>
      </c>
      <c r="E26" s="1284">
        <v>1729.5792</v>
      </c>
      <c r="F26" s="1285"/>
      <c r="G26" s="1284">
        <v>4.8133</v>
      </c>
      <c r="H26" s="1284">
        <v>4.8133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520.9839164</v>
      </c>
      <c r="E27" s="1288">
        <v>163.09083499999997</v>
      </c>
      <c r="F27" s="1282">
        <v>357.8930814</v>
      </c>
      <c r="G27" s="1288">
        <v>3237.4602775999997</v>
      </c>
      <c r="H27" s="1288">
        <v>455</v>
      </c>
      <c r="I27" s="1289">
        <v>2782.4602775999997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376.58661519999987</v>
      </c>
      <c r="E28" s="1290">
        <v>93.92180999999982</v>
      </c>
      <c r="F28" s="1290">
        <v>282.66480520000005</v>
      </c>
      <c r="G28" s="1338">
        <v>1992.1676208000001</v>
      </c>
      <c r="H28" s="1290">
        <v>351</v>
      </c>
      <c r="I28" s="1291">
        <v>1641.1676208000001</v>
      </c>
    </row>
    <row r="29" spans="1:9" ht="15.75" thickBot="1">
      <c r="A29" s="1134"/>
      <c r="B29" s="1192">
        <v>200</v>
      </c>
      <c r="C29" s="1213" t="s">
        <v>170</v>
      </c>
      <c r="D29" s="1338">
        <v>357.8930814</v>
      </c>
      <c r="E29" s="1292"/>
      <c r="F29" s="1290">
        <v>357.8930814</v>
      </c>
      <c r="G29" s="1338">
        <v>2782.4602775999997</v>
      </c>
      <c r="H29" s="1292"/>
      <c r="I29" s="1339">
        <v>2782.4602775999997</v>
      </c>
    </row>
    <row r="30" spans="1:9" ht="15.75" thickBot="1">
      <c r="A30" s="1134"/>
      <c r="B30" s="1198">
        <v>205</v>
      </c>
      <c r="C30" s="1214" t="s">
        <v>18</v>
      </c>
      <c r="D30" s="1338">
        <v>282.66480520000005</v>
      </c>
      <c r="E30" s="1340"/>
      <c r="F30" s="1341">
        <v>282.66480520000005</v>
      </c>
      <c r="G30" s="1338">
        <v>1641.1676208000001</v>
      </c>
      <c r="H30" s="1340"/>
      <c r="I30" s="1339">
        <v>1641.1676208000001</v>
      </c>
    </row>
    <row r="31" spans="1:9" ht="15" thickBot="1">
      <c r="A31" s="1126"/>
      <c r="B31" s="1202">
        <v>100</v>
      </c>
      <c r="C31" s="1295" t="s">
        <v>172</v>
      </c>
      <c r="D31" s="1296">
        <v>264</v>
      </c>
      <c r="E31" s="1296">
        <v>264</v>
      </c>
      <c r="F31" s="1659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2850.5631164</v>
      </c>
      <c r="E32" s="1296">
        <v>2156.670035</v>
      </c>
      <c r="F32" s="1296">
        <v>693.8930814</v>
      </c>
      <c r="G32" s="1296">
        <v>3249.7735775999995</v>
      </c>
      <c r="H32" s="1296">
        <v>459.8133</v>
      </c>
      <c r="I32" s="1296">
        <v>2789.9602775999997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717.9037232999998</v>
      </c>
      <c r="E33" s="1288">
        <v>644.3971019999998</v>
      </c>
      <c r="F33" s="1282">
        <v>73.5066213</v>
      </c>
      <c r="G33" s="1288">
        <v>343.50543949999997</v>
      </c>
      <c r="H33" s="1299">
        <v>36</v>
      </c>
      <c r="I33" s="1300">
        <v>307.50543949999997</v>
      </c>
    </row>
    <row r="34" spans="1:9" ht="15.75" thickBot="1">
      <c r="A34" s="1134"/>
      <c r="B34" s="1192">
        <v>35</v>
      </c>
      <c r="C34" s="1193" t="s">
        <v>21</v>
      </c>
      <c r="D34" s="1338">
        <v>531.1931505</v>
      </c>
      <c r="E34" s="1290">
        <v>473.93108500000005</v>
      </c>
      <c r="F34" s="1290">
        <v>57.262065500000006</v>
      </c>
      <c r="G34" s="1338">
        <v>289.8944123</v>
      </c>
      <c r="H34" s="1301">
        <v>28</v>
      </c>
      <c r="I34" s="1302">
        <v>261.8944123</v>
      </c>
    </row>
    <row r="35" spans="1:9" ht="15">
      <c r="A35" s="1134"/>
      <c r="B35" s="1192">
        <v>300</v>
      </c>
      <c r="C35" s="1213" t="s">
        <v>170</v>
      </c>
      <c r="D35" s="1342">
        <v>73.5066213</v>
      </c>
      <c r="E35" s="1292"/>
      <c r="F35" s="1282">
        <v>73.5066213</v>
      </c>
      <c r="G35" s="1342">
        <v>307.50543949999997</v>
      </c>
      <c r="H35" s="1305"/>
      <c r="I35" s="1300">
        <v>307.50543949999997</v>
      </c>
    </row>
    <row r="36" spans="1:9" ht="15.75" thickBot="1">
      <c r="A36" s="1134"/>
      <c r="B36" s="1198">
        <v>305</v>
      </c>
      <c r="C36" s="1214" t="s">
        <v>18</v>
      </c>
      <c r="D36" s="1290">
        <v>57.262065500000006</v>
      </c>
      <c r="E36" s="1340"/>
      <c r="F36" s="1290">
        <v>57.262065500000006</v>
      </c>
      <c r="G36" s="1290">
        <v>261.8944123</v>
      </c>
      <c r="H36" s="1343"/>
      <c r="I36" s="1302">
        <v>261.8944123</v>
      </c>
    </row>
    <row r="37" spans="1:9" ht="15" thickBot="1">
      <c r="A37" s="1126"/>
      <c r="B37" s="1202">
        <v>40</v>
      </c>
      <c r="C37" s="1203" t="s">
        <v>177</v>
      </c>
      <c r="D37" s="1296">
        <v>288.086</v>
      </c>
      <c r="E37" s="1296">
        <v>288.086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1844.5733931000002</v>
      </c>
      <c r="E38" s="1288">
        <v>1224.1869330000002</v>
      </c>
      <c r="F38" s="1288">
        <v>620.3864601</v>
      </c>
      <c r="G38" s="1288">
        <v>2906.2681380999993</v>
      </c>
      <c r="H38" s="1288">
        <v>423.8133</v>
      </c>
      <c r="I38" s="1288">
        <v>2482.4548380999995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124.99738530000002</v>
      </c>
      <c r="E39" s="1303">
        <v>124.99738530000002</v>
      </c>
      <c r="F39" s="1311" t="s">
        <v>173</v>
      </c>
      <c r="G39" s="1303">
        <v>21.190665000000003</v>
      </c>
      <c r="H39" s="1303">
        <v>21.190665000000003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336</v>
      </c>
      <c r="E41" s="1303">
        <v>336</v>
      </c>
      <c r="F41" s="1316"/>
      <c r="G41" s="1303">
        <v>7.5</v>
      </c>
      <c r="H41" s="1318">
        <v>7.5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1383.5760078000003</v>
      </c>
      <c r="E42" s="1303">
        <v>763.1895477000003</v>
      </c>
      <c r="F42" s="1303">
        <v>620.3864601</v>
      </c>
      <c r="G42" s="1303">
        <v>2877.577473099999</v>
      </c>
      <c r="H42" s="1318">
        <v>395.122635</v>
      </c>
      <c r="I42" s="1304">
        <v>2482.4548380999995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620.3864601</v>
      </c>
      <c r="E43" s="1294"/>
      <c r="F43" s="1293">
        <v>620.3864601</v>
      </c>
      <c r="G43" s="1293">
        <v>2482.4548380999995</v>
      </c>
      <c r="H43" s="1317"/>
      <c r="I43" s="1306">
        <v>2482.4548380999995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24.086000000000013</v>
      </c>
      <c r="E47" s="1323">
        <v>24.086000000000013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1.1464998706134208</v>
      </c>
      <c r="E48" s="1327">
        <v>1.4128391288750994</v>
      </c>
      <c r="F48" s="1327"/>
      <c r="G48" s="1328">
        <v>0.0016604639525101455</v>
      </c>
      <c r="H48" s="1328">
        <v>0.011357123525854426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21.395394989716554</v>
      </c>
      <c r="E49" s="1330">
        <v>11.801839387941303</v>
      </c>
      <c r="F49" s="1330">
        <v>9.59355560177525</v>
      </c>
      <c r="G49" s="1330">
        <v>44.49839134488996</v>
      </c>
      <c r="H49" s="1330">
        <v>6.1101123447817285</v>
      </c>
      <c r="I49" s="1330">
        <v>38.388279000108234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23</v>
      </c>
      <c r="D51" s="1247">
        <v>64667</v>
      </c>
      <c r="E51" s="918">
        <v>64667</v>
      </c>
      <c r="F51" s="918">
        <v>64667</v>
      </c>
      <c r="G51" s="918">
        <v>64667</v>
      </c>
      <c r="H51" s="918">
        <v>64667</v>
      </c>
      <c r="I51" s="918">
        <v>64667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>
        <v>14039</v>
      </c>
      <c r="B54" s="1334">
        <v>14.039</v>
      </c>
      <c r="C54" s="1148"/>
      <c r="D54" s="1148"/>
      <c r="E54" s="1148"/>
      <c r="F54" s="1148"/>
      <c r="G54" s="1331"/>
      <c r="H54" s="1335"/>
      <c r="I54" s="1336"/>
    </row>
    <row r="55" spans="1:9" ht="15">
      <c r="A55" s="1333">
        <v>7265</v>
      </c>
      <c r="B55" s="1334">
        <v>7.265</v>
      </c>
      <c r="C55" s="1148"/>
      <c r="E55" s="1337"/>
      <c r="F55" s="1337"/>
      <c r="G55" s="1250"/>
      <c r="H55" s="1335"/>
      <c r="I55" s="1336"/>
    </row>
    <row r="56" spans="1:9" ht="15">
      <c r="A56" s="1333">
        <v>79784</v>
      </c>
      <c r="B56" s="1334">
        <v>79.784</v>
      </c>
      <c r="C56" s="1126"/>
      <c r="D56" s="1134"/>
      <c r="E56" s="1134"/>
      <c r="F56" s="1134"/>
      <c r="G56" s="1134"/>
      <c r="H56" s="1134"/>
      <c r="I56" s="1134"/>
    </row>
    <row r="57" ht="15">
      <c r="B57" s="1334">
        <v>0</v>
      </c>
    </row>
    <row r="58" spans="1:2" ht="15">
      <c r="A58" s="766">
        <v>13012</v>
      </c>
      <c r="B58" s="1334">
        <v>13.012</v>
      </c>
    </row>
    <row r="59" spans="1:2" ht="15">
      <c r="A59" s="766">
        <v>7450</v>
      </c>
      <c r="B59" s="1334">
        <v>7.45</v>
      </c>
    </row>
    <row r="60" spans="1:2" ht="15">
      <c r="A60" t="e">
        <v>#NAME?</v>
      </c>
      <c r="B60" s="1334"/>
    </row>
    <row r="61" spans="1:2" ht="15">
      <c r="A61" s="766">
        <v>2661</v>
      </c>
      <c r="B61" s="1334">
        <v>2.661</v>
      </c>
    </row>
    <row r="62" spans="1:2" ht="15">
      <c r="A62">
        <v>394</v>
      </c>
      <c r="B62" s="1334">
        <v>0.394</v>
      </c>
    </row>
    <row r="63" spans="1:2" ht="15">
      <c r="A63" s="766">
        <v>1561</v>
      </c>
      <c r="B63" s="1334">
        <v>1.561</v>
      </c>
    </row>
    <row r="64" ht="15">
      <c r="B64" s="1334">
        <v>0</v>
      </c>
    </row>
    <row r="65" ht="15">
      <c r="B65" s="1334">
        <v>0</v>
      </c>
    </row>
    <row r="66" spans="1:2" ht="15">
      <c r="A66">
        <v>573</v>
      </c>
      <c r="B66" s="1334">
        <v>0.573</v>
      </c>
    </row>
    <row r="67" spans="1:2" ht="15">
      <c r="A67" s="766"/>
      <c r="B67" s="1334">
        <v>126.73900000000002</v>
      </c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237" customWidth="1"/>
    <col min="5" max="5" width="12.421875" style="237" customWidth="1"/>
    <col min="6" max="6" width="19.28125" style="237" customWidth="1"/>
    <col min="7" max="7" width="11.8515625" style="237" customWidth="1"/>
    <col min="8" max="8" width="13.7109375" style="237" customWidth="1"/>
    <col min="9" max="9" width="19.00390625" style="237" customWidth="1"/>
    <col min="10" max="16384" width="11.421875" style="237" customWidth="1"/>
  </cols>
  <sheetData>
    <row r="1" spans="1:9" ht="18" customHeight="1">
      <c r="A1" s="509"/>
      <c r="B1" s="510"/>
      <c r="C1" s="509"/>
      <c r="D1" s="509"/>
      <c r="E1" s="509"/>
      <c r="F1" s="509"/>
      <c r="G1" s="509"/>
      <c r="H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8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24</v>
      </c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92"/>
      <c r="E16" s="292"/>
      <c r="F16" s="292"/>
      <c r="G16" s="292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92"/>
      <c r="E17" s="292"/>
      <c r="F17" s="292"/>
      <c r="G17" s="292"/>
      <c r="H17" s="274"/>
      <c r="I17" s="481">
        <v>2.42285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4.37563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f>I17+I18</f>
        <v>6.79848</v>
      </c>
    </row>
    <row r="20" spans="1:9" s="294" customFormat="1" ht="21.75" customHeight="1">
      <c r="A20" s="261" t="s">
        <v>164</v>
      </c>
      <c r="B20" s="261"/>
      <c r="C20" s="261"/>
      <c r="D20" s="261"/>
      <c r="E20" s="261"/>
      <c r="F20" s="261"/>
      <c r="G20" s="261"/>
      <c r="H20" s="261"/>
      <c r="I20" s="261"/>
    </row>
    <row r="21" spans="1:9" s="294" customFormat="1" ht="14.25" customHeight="1">
      <c r="A21" s="261" t="s">
        <v>28</v>
      </c>
      <c r="B21" s="261"/>
      <c r="C21" s="261"/>
      <c r="D21" s="261"/>
      <c r="E21" s="261"/>
      <c r="F21" s="261"/>
      <c r="G21" s="261"/>
      <c r="H21" s="261"/>
      <c r="I21" s="261"/>
    </row>
    <row r="22" s="241" customFormat="1" ht="18" customHeight="1"/>
    <row r="23" s="241" customFormat="1" ht="18" customHeight="1" thickBot="1"/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31.6985</v>
      </c>
      <c r="G24" s="963"/>
      <c r="H24" s="964"/>
      <c r="I24" s="816">
        <f>I19</f>
        <v>6.79848</v>
      </c>
    </row>
    <row r="25" spans="1:9" s="241" customFormat="1" ht="18" customHeight="1">
      <c r="A25" s="251"/>
      <c r="B25" s="256">
        <v>15</v>
      </c>
      <c r="C25" s="308" t="s">
        <v>166</v>
      </c>
      <c r="D25" s="961"/>
      <c r="E25" s="961"/>
      <c r="F25" s="965"/>
      <c r="G25" s="966"/>
      <c r="H25" s="1105"/>
      <c r="I25" s="1034"/>
    </row>
    <row r="26" spans="1:9" s="257" customFormat="1" ht="18" customHeight="1" thickBot="1">
      <c r="A26" s="251"/>
      <c r="B26" s="313"/>
      <c r="C26" s="314" t="s">
        <v>167</v>
      </c>
      <c r="D26" s="537">
        <v>187.5876</v>
      </c>
      <c r="E26" s="537">
        <v>187.5876</v>
      </c>
      <c r="F26" s="968"/>
      <c r="G26" s="771">
        <f>+H26+I26</f>
        <v>341.7156</v>
      </c>
      <c r="H26" s="1104">
        <v>341.7156</v>
      </c>
      <c r="I26" s="1060"/>
    </row>
    <row r="27" spans="1:9" s="257" customFormat="1" ht="18" customHeight="1" thickBot="1">
      <c r="A27" s="251"/>
      <c r="B27" s="256">
        <v>20</v>
      </c>
      <c r="C27" s="342" t="s">
        <v>168</v>
      </c>
      <c r="D27" s="548">
        <v>202.21699999999998</v>
      </c>
      <c r="E27" s="548">
        <v>165.344</v>
      </c>
      <c r="F27" s="548">
        <v>36.873</v>
      </c>
      <c r="G27" s="771">
        <f>+H27+I27</f>
        <v>148.312</v>
      </c>
      <c r="H27" s="806">
        <v>122.623</v>
      </c>
      <c r="I27" s="946">
        <v>25.689</v>
      </c>
    </row>
    <row r="28" spans="1:9" s="257" customFormat="1" ht="18" customHeight="1" thickBot="1">
      <c r="A28" s="254"/>
      <c r="B28" s="323">
        <v>25</v>
      </c>
      <c r="C28" s="346" t="s">
        <v>99</v>
      </c>
      <c r="D28" s="740">
        <v>163.611</v>
      </c>
      <c r="E28" s="740">
        <v>130.283</v>
      </c>
      <c r="F28" s="740">
        <v>33.328</v>
      </c>
      <c r="G28" s="1053">
        <f>+H28+I28</f>
        <v>141.253</v>
      </c>
      <c r="H28" s="743">
        <v>117.023</v>
      </c>
      <c r="I28" s="949">
        <v>24.23</v>
      </c>
    </row>
    <row r="29" spans="1:9" s="241" customFormat="1" ht="18" customHeight="1" thickBot="1">
      <c r="A29" s="254"/>
      <c r="B29" s="323">
        <v>200</v>
      </c>
      <c r="C29" s="346" t="s">
        <v>170</v>
      </c>
      <c r="D29" s="740">
        <v>36.873</v>
      </c>
      <c r="E29" s="729"/>
      <c r="F29" s="740">
        <v>36.873</v>
      </c>
      <c r="G29" s="1053">
        <f>+H29+I29</f>
        <v>25.689</v>
      </c>
      <c r="H29" s="969"/>
      <c r="I29" s="949">
        <f>I27</f>
        <v>25.689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914">
        <v>33.328</v>
      </c>
      <c r="E30" s="730"/>
      <c r="F30" s="914">
        <v>33.328</v>
      </c>
      <c r="G30" s="1053">
        <f>+H30+I30</f>
        <v>24.23</v>
      </c>
      <c r="H30" s="970"/>
      <c r="I30" s="950">
        <f>I28</f>
        <v>24.23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742">
        <v>0.825</v>
      </c>
      <c r="E31" s="638">
        <v>0.825</v>
      </c>
      <c r="F31" s="866" t="s">
        <v>173</v>
      </c>
      <c r="G31" s="971" t="s">
        <v>173</v>
      </c>
      <c r="H31" s="553" t="s">
        <v>173</v>
      </c>
      <c r="I31" s="1061"/>
    </row>
    <row r="32" spans="1:9" s="257" customFormat="1" ht="18" customHeight="1" thickBot="1">
      <c r="A32" s="251"/>
      <c r="B32" s="335">
        <v>991</v>
      </c>
      <c r="C32" s="354" t="s">
        <v>174</v>
      </c>
      <c r="D32" s="742">
        <v>390.6296</v>
      </c>
      <c r="E32" s="742">
        <v>353.7566</v>
      </c>
      <c r="F32" s="742">
        <v>68.5715</v>
      </c>
      <c r="G32" s="771">
        <f>+G26+G27</f>
        <v>490.0276</v>
      </c>
      <c r="H32" s="779">
        <f>H26+H27</f>
        <v>464.3386</v>
      </c>
      <c r="I32" s="952">
        <f>I24+I27+I31</f>
        <v>32.48748</v>
      </c>
    </row>
    <row r="33" spans="1:9" s="257" customFormat="1" ht="18" customHeight="1" thickBot="1">
      <c r="A33" s="251"/>
      <c r="B33" s="299">
        <v>30</v>
      </c>
      <c r="C33" s="342" t="s">
        <v>175</v>
      </c>
      <c r="D33" s="548">
        <v>36.374</v>
      </c>
      <c r="E33" s="548">
        <v>31.951</v>
      </c>
      <c r="F33" s="548">
        <v>4.423</v>
      </c>
      <c r="G33" s="771">
        <f>+H33+I33</f>
        <v>54.79</v>
      </c>
      <c r="H33" s="806">
        <v>51.293</v>
      </c>
      <c r="I33" s="1036">
        <v>3.497</v>
      </c>
    </row>
    <row r="34" spans="1:9" s="257" customFormat="1" ht="18" customHeight="1" thickBot="1">
      <c r="A34" s="254"/>
      <c r="B34" s="323">
        <v>35</v>
      </c>
      <c r="C34" s="346" t="s">
        <v>103</v>
      </c>
      <c r="D34" s="740">
        <v>28.497</v>
      </c>
      <c r="E34" s="740">
        <v>25.811</v>
      </c>
      <c r="F34" s="740">
        <v>2.686</v>
      </c>
      <c r="G34" s="1053">
        <f>+H34+I34</f>
        <v>48.117</v>
      </c>
      <c r="H34" s="743">
        <v>44.951</v>
      </c>
      <c r="I34" s="804">
        <v>3.166</v>
      </c>
    </row>
    <row r="35" spans="1:9" s="241" customFormat="1" ht="18" customHeight="1" thickBot="1">
      <c r="A35" s="254"/>
      <c r="B35" s="323">
        <v>300</v>
      </c>
      <c r="C35" s="346" t="s">
        <v>170</v>
      </c>
      <c r="D35" s="740">
        <v>4.423</v>
      </c>
      <c r="E35" s="729"/>
      <c r="F35" s="740">
        <v>4.423</v>
      </c>
      <c r="G35" s="1053">
        <f>+H35+I35</f>
        <v>3.497</v>
      </c>
      <c r="H35" s="969"/>
      <c r="I35" s="1037">
        <f>I33</f>
        <v>3.497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914">
        <v>2.686</v>
      </c>
      <c r="E36" s="730"/>
      <c r="F36" s="914">
        <v>2.686</v>
      </c>
      <c r="G36" s="1053">
        <f>+H36+I36</f>
        <v>3.166</v>
      </c>
      <c r="H36" s="970"/>
      <c r="I36" s="1038">
        <f>I34</f>
        <v>3.166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742">
        <v>2.989</v>
      </c>
      <c r="E37" s="742">
        <v>2.989</v>
      </c>
      <c r="F37" s="866" t="s">
        <v>173</v>
      </c>
      <c r="G37" s="1045" t="s">
        <v>173</v>
      </c>
      <c r="H37" s="553" t="s">
        <v>173</v>
      </c>
      <c r="I37" s="1039"/>
    </row>
    <row r="38" spans="1:9" s="241" customFormat="1" ht="18" customHeight="1">
      <c r="A38" s="251"/>
      <c r="B38" s="299">
        <v>50</v>
      </c>
      <c r="C38" s="342" t="s">
        <v>178</v>
      </c>
      <c r="D38" s="548">
        <v>351.2666</v>
      </c>
      <c r="E38" s="548">
        <v>318.8166</v>
      </c>
      <c r="F38" s="548">
        <v>64.1485</v>
      </c>
      <c r="G38" s="1100">
        <f>+G32-G33</f>
        <v>435.2376</v>
      </c>
      <c r="H38" s="806">
        <f>H32-H33</f>
        <v>413.0456</v>
      </c>
      <c r="I38" s="1040">
        <f>I32-I33-I37</f>
        <v>28.990479999999998</v>
      </c>
    </row>
    <row r="39" spans="1:9" s="241" customFormat="1" ht="18" customHeight="1">
      <c r="A39" s="251"/>
      <c r="B39" s="356">
        <v>53</v>
      </c>
      <c r="C39" s="357" t="s">
        <v>179</v>
      </c>
      <c r="D39" s="912">
        <v>28.71181</v>
      </c>
      <c r="E39" s="912">
        <v>28.71181</v>
      </c>
      <c r="F39" s="972" t="s">
        <v>173</v>
      </c>
      <c r="G39" s="1097">
        <f>+H39+I39</f>
        <v>40.624712</v>
      </c>
      <c r="H39" s="777">
        <f>(H38-H58-H41)*0.1+H58*1</f>
        <v>40.624712</v>
      </c>
      <c r="I39" s="1041"/>
    </row>
    <row r="40" spans="1:9" s="241" customFormat="1" ht="18" customHeight="1">
      <c r="A40" s="251"/>
      <c r="B40" s="356">
        <v>55</v>
      </c>
      <c r="C40" s="357" t="s">
        <v>180</v>
      </c>
      <c r="D40" s="912">
        <v>0</v>
      </c>
      <c r="E40" s="912">
        <v>0</v>
      </c>
      <c r="F40" s="972" t="s">
        <v>173</v>
      </c>
      <c r="G40" s="1097">
        <f>+H40+I40</f>
        <v>0</v>
      </c>
      <c r="H40" s="911">
        <f>H58*0</f>
        <v>0</v>
      </c>
      <c r="I40" s="1042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31.6985</v>
      </c>
      <c r="F41" s="962"/>
      <c r="G41" s="1098"/>
      <c r="H41" s="777">
        <f>I24</f>
        <v>6.79848</v>
      </c>
      <c r="I41" s="1042"/>
    </row>
    <row r="42" spans="1:9" s="257" customFormat="1" ht="18" customHeight="1">
      <c r="A42" s="251"/>
      <c r="B42" s="356">
        <v>70</v>
      </c>
      <c r="C42" s="357" t="s">
        <v>182</v>
      </c>
      <c r="D42" s="912">
        <v>322.55478999999997</v>
      </c>
      <c r="E42" s="912">
        <v>258.40628999999996</v>
      </c>
      <c r="F42" s="912">
        <v>64.1485</v>
      </c>
      <c r="G42" s="1097">
        <f>+H42+I42</f>
        <v>394.612888</v>
      </c>
      <c r="H42" s="777">
        <f>H38-H39-H40-H41</f>
        <v>365.622408</v>
      </c>
      <c r="I42" s="1043">
        <f>I38</f>
        <v>28.990479999999998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913">
        <v>64.1485</v>
      </c>
      <c r="E43" s="731"/>
      <c r="F43" s="913">
        <v>64.1485</v>
      </c>
      <c r="G43" s="1101">
        <f>+H43+I43</f>
        <v>28.990479999999998</v>
      </c>
      <c r="H43" s="973"/>
      <c r="I43" s="1044">
        <f>I38</f>
        <v>28.990479999999998</v>
      </c>
    </row>
    <row r="44" spans="1:9" s="257" customFormat="1" ht="18" customHeight="1">
      <c r="A44" s="254"/>
      <c r="B44" s="370"/>
      <c r="C44" s="252"/>
      <c r="D44" s="252"/>
      <c r="E44" s="252"/>
      <c r="F44" s="762"/>
      <c r="G44" s="762"/>
      <c r="H44" s="974"/>
      <c r="I44" s="975"/>
    </row>
    <row r="45" spans="1:9" s="241" customFormat="1" ht="18" customHeight="1">
      <c r="A45" s="251" t="s">
        <v>184</v>
      </c>
      <c r="B45" s="260"/>
      <c r="C45" s="307"/>
      <c r="D45" s="307"/>
      <c r="E45" s="307"/>
      <c r="F45" s="307"/>
      <c r="G45" s="307"/>
      <c r="H45" s="796"/>
      <c r="I45" s="795"/>
    </row>
    <row r="46" spans="1:9" s="241" customFormat="1" ht="18" customHeight="1" thickBot="1">
      <c r="A46" s="349"/>
      <c r="B46" s="370"/>
      <c r="C46" s="252"/>
      <c r="D46" s="252"/>
      <c r="E46" s="252"/>
      <c r="F46" s="252"/>
      <c r="G46" s="252"/>
      <c r="H46" s="796"/>
      <c r="I46" s="795"/>
    </row>
    <row r="47" spans="1:9" s="241" customFormat="1" ht="18" customHeight="1">
      <c r="A47" s="251"/>
      <c r="B47" s="299">
        <v>45</v>
      </c>
      <c r="C47" s="342" t="s">
        <v>185</v>
      </c>
      <c r="D47" s="501">
        <f>D37-D31</f>
        <v>2.1639999999999997</v>
      </c>
      <c r="E47" s="810">
        <f>E37-E31</f>
        <v>2.1639999999999997</v>
      </c>
      <c r="F47" s="811" t="s">
        <v>173</v>
      </c>
      <c r="G47" s="738" t="s">
        <v>173</v>
      </c>
      <c r="H47" s="733" t="s">
        <v>173</v>
      </c>
      <c r="I47" s="372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812">
        <f>D26/D38</f>
        <v>0.5340319859616599</v>
      </c>
      <c r="E48" s="813">
        <f>E26/E38</f>
        <v>0.5883871793375879</v>
      </c>
      <c r="F48" s="814" t="s">
        <v>173</v>
      </c>
      <c r="G48" s="737">
        <f>+G26/G38</f>
        <v>0.7851242631610872</v>
      </c>
      <c r="H48" s="737">
        <f>+H26/H38</f>
        <v>0.8273072028851052</v>
      </c>
      <c r="I48" s="798">
        <f>+I24/I38</f>
        <v>0.23450732792282156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453">
        <f>D42/D51*1000</f>
        <v>4.9879349590981485</v>
      </c>
      <c r="E49" s="453">
        <f>E42/E51*1000</f>
        <v>3.9959529590053653</v>
      </c>
      <c r="F49" s="453">
        <f>F42/F51*1000</f>
        <v>0.9919820000927829</v>
      </c>
      <c r="G49" s="488">
        <f>+G42/D51*1000</f>
        <v>6.102229699846908</v>
      </c>
      <c r="H49" s="488">
        <f>+H42/E51*1000</f>
        <v>5.653925618940109</v>
      </c>
      <c r="I49" s="635">
        <f>+I42/F51*1000</f>
        <v>0.44830408090679946</v>
      </c>
    </row>
    <row r="50" spans="1:9" s="257" customFormat="1" ht="18" customHeight="1">
      <c r="A50" s="254"/>
      <c r="B50" s="260"/>
      <c r="C50" s="381" t="s">
        <v>190</v>
      </c>
      <c r="D50" s="252"/>
      <c r="E50" s="252"/>
      <c r="F50" s="252"/>
      <c r="G50" s="252"/>
      <c r="H50" s="349"/>
      <c r="I50" s="350"/>
    </row>
    <row r="51" spans="1:9" s="257" customFormat="1" ht="19.5" customHeight="1">
      <c r="A51" s="254"/>
      <c r="B51" s="260"/>
      <c r="C51" s="261" t="s">
        <v>26</v>
      </c>
      <c r="D51" s="799">
        <v>64667</v>
      </c>
      <c r="E51" s="800">
        <v>64667</v>
      </c>
      <c r="F51" s="800">
        <v>64667</v>
      </c>
      <c r="G51" s="800">
        <v>64667</v>
      </c>
      <c r="H51" s="800">
        <v>64667</v>
      </c>
      <c r="I51" s="800">
        <v>64667</v>
      </c>
    </row>
    <row r="52" spans="1:9" ht="19.5" customHeight="1">
      <c r="A52" s="254"/>
      <c r="B52" s="370"/>
      <c r="C52" s="251" t="s">
        <v>195</v>
      </c>
      <c r="H52" s="750"/>
      <c r="I52" s="350"/>
    </row>
    <row r="53" spans="1:9" ht="19.5" customHeight="1">
      <c r="A53" s="254"/>
      <c r="B53" s="257"/>
      <c r="D53" s="253"/>
      <c r="E53" s="753"/>
      <c r="F53" s="253"/>
      <c r="G53" s="253"/>
      <c r="H53" s="752"/>
      <c r="I53" s="252"/>
    </row>
    <row r="56" s="509" customFormat="1" ht="19.5" customHeight="1">
      <c r="B56" s="607"/>
    </row>
    <row r="57" s="509" customFormat="1" ht="19.5" customHeight="1">
      <c r="B57" s="607"/>
    </row>
    <row r="58" spans="2:8" s="509" customFormat="1" ht="19.5" customHeight="1">
      <c r="B58" s="607"/>
      <c r="F58" s="511"/>
      <c r="G58" s="916"/>
      <c r="H58" s="917"/>
    </row>
    <row r="59" s="509" customFormat="1" ht="19.5" customHeight="1">
      <c r="B59" s="607"/>
    </row>
    <row r="60" s="509" customFormat="1" ht="19.5" customHeight="1">
      <c r="B60" s="607"/>
    </row>
    <row r="61" s="509" customFormat="1" ht="19.5" customHeight="1">
      <c r="B61" s="607"/>
    </row>
    <row r="62" s="509" customFormat="1" ht="19.5" customHeight="1">
      <c r="B62" s="607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7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59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0.794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v>182.409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v>0.159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4.022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10.459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v>197.843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v>125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779">
        <f>G24</f>
        <v>197.843</v>
      </c>
      <c r="F24" s="483"/>
      <c r="G24" s="783">
        <v>197.843</v>
      </c>
    </row>
    <row r="25" spans="1:7" ht="14.25">
      <c r="A25" s="251"/>
      <c r="B25" s="256">
        <v>15</v>
      </c>
      <c r="C25" s="308" t="s">
        <v>166</v>
      </c>
      <c r="D25" s="895"/>
      <c r="E25" s="895"/>
      <c r="F25" s="910"/>
      <c r="G25" s="310"/>
    </row>
    <row r="26" spans="1:9" ht="15" thickBot="1">
      <c r="A26" s="251"/>
      <c r="B26" s="313"/>
      <c r="C26" s="314" t="s">
        <v>167</v>
      </c>
      <c r="D26" s="771">
        <v>466.3</v>
      </c>
      <c r="E26" s="771">
        <f>F26</f>
        <v>795.8998</v>
      </c>
      <c r="F26" s="778">
        <v>795.8998</v>
      </c>
      <c r="G26" s="431"/>
      <c r="H26" s="759"/>
      <c r="I26" s="790"/>
    </row>
    <row r="27" spans="1:7" ht="15" thickBot="1">
      <c r="A27" s="251"/>
      <c r="B27" s="256">
        <v>20</v>
      </c>
      <c r="C27" s="342" t="s">
        <v>168</v>
      </c>
      <c r="D27" s="1080">
        <v>41.2</v>
      </c>
      <c r="E27" s="896">
        <f>+F27+G27</f>
        <v>1400.79225186</v>
      </c>
      <c r="F27" s="783">
        <v>509.968676</v>
      </c>
      <c r="G27" s="783">
        <v>890.8235758600001</v>
      </c>
    </row>
    <row r="28" spans="1:8" ht="15">
      <c r="A28" s="254"/>
      <c r="B28" s="323">
        <v>25</v>
      </c>
      <c r="C28" s="346" t="s">
        <v>17</v>
      </c>
      <c r="D28" s="1111">
        <v>41.1</v>
      </c>
      <c r="E28" s="897">
        <f>F28+G28</f>
        <v>1053.2093887</v>
      </c>
      <c r="F28" s="1112">
        <v>224.321877</v>
      </c>
      <c r="G28" s="1113">
        <v>828.8875117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890.8235758600001</v>
      </c>
      <c r="F29" s="328"/>
      <c r="G29" s="804">
        <v>890.8235758600001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828.8875117</v>
      </c>
      <c r="F30" s="332"/>
      <c r="G30" s="804">
        <v>828.8875117</v>
      </c>
    </row>
    <row r="31" spans="1:7" ht="15" thickBot="1">
      <c r="A31" s="251"/>
      <c r="B31" s="335">
        <v>100</v>
      </c>
      <c r="C31" s="354" t="s">
        <v>172</v>
      </c>
      <c r="D31" s="1080">
        <v>0</v>
      </c>
      <c r="E31" s="775">
        <f>G31</f>
        <v>0</v>
      </c>
      <c r="F31" s="805">
        <v>0</v>
      </c>
      <c r="G31" s="1062">
        <v>0</v>
      </c>
    </row>
    <row r="32" spans="1:7" ht="15" thickBot="1">
      <c r="A32" s="251"/>
      <c r="B32" s="335">
        <v>991</v>
      </c>
      <c r="C32" s="354" t="s">
        <v>174</v>
      </c>
      <c r="D32" s="1080">
        <v>507.5</v>
      </c>
      <c r="E32" s="775">
        <f>E24+E26+E27+E31</f>
        <v>2394.53505186</v>
      </c>
      <c r="F32" s="779">
        <v>1305.868476</v>
      </c>
      <c r="G32" s="783">
        <v>1088.6665758600002</v>
      </c>
    </row>
    <row r="33" spans="1:7" ht="14.25">
      <c r="A33" s="251"/>
      <c r="B33" s="299">
        <v>30</v>
      </c>
      <c r="C33" s="342" t="s">
        <v>175</v>
      </c>
      <c r="D33" s="900">
        <v>190.2</v>
      </c>
      <c r="E33" s="900">
        <f>F33+G33</f>
        <v>378.30324291</v>
      </c>
      <c r="F33" s="806">
        <v>198.74756</v>
      </c>
      <c r="G33" s="807">
        <v>179.55568291</v>
      </c>
    </row>
    <row r="34" spans="1:7" ht="15">
      <c r="A34" s="254"/>
      <c r="B34" s="323">
        <v>35</v>
      </c>
      <c r="C34" s="346" t="s">
        <v>19</v>
      </c>
      <c r="D34" s="901">
        <v>187.3</v>
      </c>
      <c r="E34" s="901">
        <f>F34+G34</f>
        <v>350.89299336</v>
      </c>
      <c r="F34" s="743">
        <v>188.512799</v>
      </c>
      <c r="G34" s="808">
        <v>162.38019436000002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179.55568291</v>
      </c>
      <c r="F35" s="328"/>
      <c r="G35" s="808">
        <v>179.55568291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162.38019436000002</v>
      </c>
      <c r="F36" s="332"/>
      <c r="G36" s="809">
        <v>162.38019436000002</v>
      </c>
    </row>
    <row r="37" spans="1:8" ht="15" thickBot="1">
      <c r="A37" s="251"/>
      <c r="B37" s="335">
        <v>40</v>
      </c>
      <c r="C37" s="354" t="s">
        <v>177</v>
      </c>
      <c r="D37" s="902">
        <v>0</v>
      </c>
      <c r="E37" s="902">
        <f>G37</f>
        <v>0</v>
      </c>
      <c r="F37" s="805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772">
        <v>317.3</v>
      </c>
      <c r="E38" s="772">
        <f>+E32-E33-E37</f>
        <v>2016.23180895</v>
      </c>
      <c r="F38" s="772">
        <v>1107.120916</v>
      </c>
      <c r="G38" s="772">
        <v>909.1108929500002</v>
      </c>
    </row>
    <row r="39" spans="1:8" ht="14.25">
      <c r="A39" s="251"/>
      <c r="B39" s="356">
        <v>53</v>
      </c>
      <c r="C39" s="357" t="s">
        <v>179</v>
      </c>
      <c r="D39" s="764">
        <v>8.2</v>
      </c>
      <c r="E39" s="764">
        <f>F39+G39</f>
        <v>110.87746560000001</v>
      </c>
      <c r="F39" s="777">
        <v>110.87746560000001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764">
        <v>14.3</v>
      </c>
      <c r="E40" s="764"/>
      <c r="F40" s="110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764"/>
      <c r="E41" s="764">
        <f>F41</f>
        <v>197.843</v>
      </c>
      <c r="F41" s="777">
        <v>197.843</v>
      </c>
      <c r="G41" s="363"/>
    </row>
    <row r="42" spans="1:8" ht="14.25">
      <c r="A42" s="251"/>
      <c r="B42" s="356">
        <v>70</v>
      </c>
      <c r="C42" s="357" t="s">
        <v>182</v>
      </c>
      <c r="D42" s="764">
        <v>278</v>
      </c>
      <c r="E42" s="764">
        <f>+E38-E39-E41</f>
        <v>1707.5113433499998</v>
      </c>
      <c r="F42" s="777">
        <v>798.4004504000001</v>
      </c>
      <c r="G42" s="784">
        <v>909.1108929500002</v>
      </c>
      <c r="H42" s="759"/>
    </row>
    <row r="43" spans="1:8" ht="15.75" thickBot="1">
      <c r="A43" s="254"/>
      <c r="B43" s="365">
        <v>73</v>
      </c>
      <c r="C43" s="366" t="s">
        <v>183</v>
      </c>
      <c r="D43" s="550">
        <v>71.2</v>
      </c>
      <c r="E43" s="550">
        <f>+G42</f>
        <v>909.1108929500002</v>
      </c>
      <c r="F43" s="367"/>
      <c r="G43" s="761">
        <v>909.1108929500002</v>
      </c>
      <c r="H43" s="759"/>
    </row>
    <row r="44" spans="1:7" ht="15">
      <c r="A44" s="254"/>
      <c r="B44" s="264"/>
      <c r="C44" s="252"/>
      <c r="D44" s="403"/>
      <c r="E44" s="252"/>
      <c r="F44" s="785"/>
      <c r="G44" s="424"/>
    </row>
    <row r="45" spans="1:7" ht="15">
      <c r="A45" s="251" t="s">
        <v>184</v>
      </c>
      <c r="B45" s="286"/>
      <c r="C45" s="307"/>
      <c r="D45" s="286"/>
      <c r="E45" s="307"/>
      <c r="F45" s="349"/>
      <c r="G45" s="424"/>
    </row>
    <row r="46" spans="1:7" ht="15.75" thickBot="1">
      <c r="A46" s="349"/>
      <c r="B46" s="264"/>
      <c r="C46" s="252"/>
      <c r="D46" s="403"/>
      <c r="E46" s="252"/>
      <c r="F46" s="349"/>
      <c r="G46" s="424"/>
    </row>
    <row r="47" spans="1:7" ht="14.25">
      <c r="A47" s="251"/>
      <c r="B47" s="299">
        <v>45</v>
      </c>
      <c r="C47" s="342" t="s">
        <v>185</v>
      </c>
      <c r="D47" s="904">
        <v>0</v>
      </c>
      <c r="E47" s="371" t="s">
        <v>173</v>
      </c>
      <c r="F47" s="904" t="s">
        <v>173</v>
      </c>
      <c r="G47" s="1090">
        <v>0</v>
      </c>
    </row>
    <row r="48" spans="1:7" ht="14.25">
      <c r="A48" s="251"/>
      <c r="B48" s="356">
        <v>80</v>
      </c>
      <c r="C48" s="375" t="s">
        <v>188</v>
      </c>
      <c r="D48" s="905">
        <v>1.4695871415064607</v>
      </c>
      <c r="E48" s="1239">
        <f>E26/(E39+E40+E42)</f>
        <v>0.4376950606397429</v>
      </c>
      <c r="F48" s="905">
        <v>0.718891485561998</v>
      </c>
      <c r="G48" s="1064">
        <v>0.217622516168532</v>
      </c>
    </row>
    <row r="49" spans="1:7" ht="15" thickBot="1">
      <c r="A49" s="251"/>
      <c r="B49" s="259">
        <v>90</v>
      </c>
      <c r="C49" s="376" t="s">
        <v>189</v>
      </c>
      <c r="D49" s="748">
        <v>4.275147246528365</v>
      </c>
      <c r="E49" s="488">
        <v>26.258497906254327</v>
      </c>
      <c r="F49" s="748">
        <v>12.277983766743047</v>
      </c>
      <c r="G49" s="988">
        <v>13.980514139511284</v>
      </c>
    </row>
    <row r="50" spans="1:7" ht="15.75">
      <c r="A50" s="254"/>
      <c r="B50" s="286"/>
      <c r="C50" s="381" t="s">
        <v>190</v>
      </c>
      <c r="D50" s="403"/>
      <c r="E50" s="252"/>
      <c r="F50" s="349"/>
      <c r="G50" s="350"/>
    </row>
    <row r="51" spans="1:7" ht="15">
      <c r="A51" s="254"/>
      <c r="B51" s="286"/>
      <c r="C51" s="261" t="s">
        <v>60</v>
      </c>
      <c r="D51" s="802">
        <v>65027</v>
      </c>
      <c r="E51" s="918">
        <v>64667</v>
      </c>
      <c r="F51" s="918">
        <v>64667</v>
      </c>
      <c r="G51" s="918">
        <v>64667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484"/>
  <sheetViews>
    <sheetView showGridLines="0" zoomScalePageLayoutView="0" workbookViewId="0" topLeftCell="A28">
      <selection activeCell="D41" sqref="D41"/>
    </sheetView>
  </sheetViews>
  <sheetFormatPr defaultColWidth="8.8515625" defaultRowHeight="19.5" customHeight="1"/>
  <cols>
    <col min="1" max="1" width="1.421875" style="3" customWidth="1"/>
    <col min="2" max="2" width="15.7109375" style="3" customWidth="1"/>
    <col min="3" max="3" width="35.8515625" style="3" customWidth="1"/>
    <col min="4" max="4" width="12.421875" style="593" customWidth="1"/>
    <col min="5" max="5" width="12.421875" style="3" customWidth="1"/>
    <col min="6" max="6" width="19.140625" style="593" customWidth="1"/>
    <col min="7" max="8" width="12.421875" style="3" customWidth="1"/>
    <col min="9" max="9" width="19.140625" style="3" customWidth="1"/>
    <col min="10" max="12" width="15.7109375" style="3" customWidth="1"/>
    <col min="13" max="22" width="13.7109375" style="3" customWidth="1"/>
    <col min="23" max="16384" width="8.8515625" style="3" customWidth="1"/>
  </cols>
  <sheetData>
    <row r="2" spans="3:9" ht="19.5" customHeight="1">
      <c r="C2" s="605" t="s">
        <v>196</v>
      </c>
      <c r="D2" s="830"/>
      <c r="E2" s="606"/>
      <c r="F2" s="830"/>
      <c r="G2" s="606"/>
      <c r="H2" s="606"/>
      <c r="I2" s="606"/>
    </row>
    <row r="3" ht="19.5" customHeight="1">
      <c r="C3" s="26"/>
    </row>
    <row r="4" spans="1:8" ht="19.5" customHeight="1">
      <c r="A4" s="25" t="s">
        <v>130</v>
      </c>
      <c r="H4" s="1126" t="s">
        <v>111</v>
      </c>
    </row>
    <row r="5" spans="3:44" s="14" customFormat="1" ht="18" customHeight="1">
      <c r="C5" s="18"/>
      <c r="D5" s="568"/>
      <c r="E5" s="18"/>
      <c r="F5" s="568"/>
      <c r="G5" s="18"/>
      <c r="H5"/>
      <c r="I5" s="18"/>
      <c r="J5" s="29"/>
      <c r="K5"/>
      <c r="L5" s="45"/>
      <c r="M5" s="162"/>
      <c r="N5" s="45"/>
      <c r="O5" s="170"/>
      <c r="P5" s="170"/>
      <c r="Q5" s="171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3:44" s="14" customFormat="1" ht="18" customHeight="1">
      <c r="C6"/>
      <c r="D6" s="568"/>
      <c r="E6" s="18"/>
      <c r="F6" s="568"/>
      <c r="G6"/>
      <c r="H6" s="191"/>
      <c r="I6" s="18"/>
      <c r="J6" s="29"/>
      <c r="K6"/>
      <c r="L6" s="45"/>
      <c r="M6" s="162"/>
      <c r="N6" s="45"/>
      <c r="O6" s="170"/>
      <c r="P6" s="170"/>
      <c r="Q6" s="171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3:44" s="14" customFormat="1" ht="18" customHeight="1" thickBot="1">
      <c r="C7"/>
      <c r="D7" s="568"/>
      <c r="E7" s="18"/>
      <c r="F7" s="568"/>
      <c r="G7" s="18"/>
      <c r="H7"/>
      <c r="I7" s="18"/>
      <c r="J7" s="29"/>
      <c r="K7"/>
      <c r="L7" s="45"/>
      <c r="M7" s="162"/>
      <c r="N7" s="45"/>
      <c r="O7" s="170"/>
      <c r="P7" s="170"/>
      <c r="Q7" s="171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2:44" s="5" customFormat="1" ht="18" customHeight="1" thickBot="1">
      <c r="B8" s="192" t="s">
        <v>139</v>
      </c>
      <c r="C8" s="122"/>
      <c r="D8" s="1681" t="s">
        <v>210</v>
      </c>
      <c r="E8" s="1682"/>
      <c r="F8" s="1683"/>
      <c r="G8" s="1681" t="s">
        <v>146</v>
      </c>
      <c r="H8" s="1682"/>
      <c r="I8" s="1683"/>
      <c r="J8" s="26"/>
      <c r="K8"/>
      <c r="L8" s="45"/>
      <c r="M8" s="118"/>
      <c r="N8" s="63"/>
      <c r="O8" s="118"/>
      <c r="P8" s="118"/>
      <c r="Q8" s="159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</row>
    <row r="9" spans="2:44" s="15" customFormat="1" ht="18" customHeight="1">
      <c r="B9" s="193" t="s">
        <v>142</v>
      </c>
      <c r="C9" s="193"/>
      <c r="D9" s="648" t="s">
        <v>197</v>
      </c>
      <c r="E9" s="648" t="s">
        <v>143</v>
      </c>
      <c r="F9" s="648" t="s">
        <v>144</v>
      </c>
      <c r="G9" s="648" t="s">
        <v>197</v>
      </c>
      <c r="H9" s="648" t="s">
        <v>143</v>
      </c>
      <c r="I9" s="194" t="s">
        <v>144</v>
      </c>
      <c r="J9" s="26"/>
      <c r="K9"/>
      <c r="L9" s="45"/>
      <c r="M9" s="69"/>
      <c r="N9" s="69"/>
      <c r="O9" s="69"/>
      <c r="P9" s="69"/>
      <c r="Q9" s="69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</row>
    <row r="10" spans="2:44" s="15" customFormat="1" ht="18" customHeight="1" thickBot="1">
      <c r="B10" s="193" t="s">
        <v>147</v>
      </c>
      <c r="C10" s="195"/>
      <c r="D10" s="231"/>
      <c r="E10" s="231"/>
      <c r="F10" s="649"/>
      <c r="G10" s="649"/>
      <c r="H10" s="231"/>
      <c r="I10" s="196"/>
      <c r="J10" s="26"/>
      <c r="K10"/>
      <c r="L10" s="45"/>
      <c r="M10" s="165"/>
      <c r="N10" s="165"/>
      <c r="O10" s="165"/>
      <c r="P10" s="69"/>
      <c r="Q10" s="69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</row>
    <row r="11" spans="2:44" s="15" customFormat="1" ht="18" customHeight="1" thickBot="1">
      <c r="B11" s="197" t="s">
        <v>149</v>
      </c>
      <c r="C11" s="198" t="s">
        <v>150</v>
      </c>
      <c r="D11" s="649" t="s">
        <v>219</v>
      </c>
      <c r="E11" s="650" t="s">
        <v>200</v>
      </c>
      <c r="F11" s="651" t="s">
        <v>201</v>
      </c>
      <c r="G11" s="649" t="s">
        <v>220</v>
      </c>
      <c r="H11" s="652" t="s">
        <v>202</v>
      </c>
      <c r="I11" s="199" t="s">
        <v>203</v>
      </c>
      <c r="J11" s="26"/>
      <c r="K11"/>
      <c r="L11" s="45"/>
      <c r="M11" s="200"/>
      <c r="N11" s="200"/>
      <c r="O11" s="200"/>
      <c r="P11" s="69"/>
      <c r="Q11" s="69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</row>
    <row r="12" spans="1:44" s="5" customFormat="1" ht="12.75" customHeight="1">
      <c r="A12" s="23"/>
      <c r="B12" s="159"/>
      <c r="C12" s="159"/>
      <c r="D12" s="159"/>
      <c r="E12" s="159"/>
      <c r="F12" s="159"/>
      <c r="G12" s="159"/>
      <c r="H12" s="159"/>
      <c r="I12" s="159"/>
      <c r="J12" s="23"/>
      <c r="K12"/>
      <c r="L12" s="45"/>
      <c r="M12" s="200"/>
      <c r="N12" s="200"/>
      <c r="O12" s="200"/>
      <c r="P12" s="200"/>
      <c r="Q12" s="165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</row>
    <row r="13" spans="1:44" s="15" customFormat="1" ht="12.75" customHeight="1">
      <c r="A13" s="69"/>
      <c r="B13" s="70"/>
      <c r="C13" s="165"/>
      <c r="D13" s="1661"/>
      <c r="E13" s="893"/>
      <c r="F13" s="159"/>
      <c r="G13" s="159"/>
      <c r="H13" s="159"/>
      <c r="I13" s="63"/>
      <c r="J13" s="23"/>
      <c r="K13"/>
      <c r="L13" s="45"/>
      <c r="M13" s="200"/>
      <c r="N13" s="200"/>
      <c r="O13" s="200"/>
      <c r="P13" s="69"/>
      <c r="Q13" s="69"/>
      <c r="R13" s="69"/>
      <c r="S13" s="6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</row>
    <row r="14" spans="1:44" s="15" customFormat="1" ht="3" customHeight="1">
      <c r="A14" s="64"/>
      <c r="B14" s="159"/>
      <c r="C14" s="184"/>
      <c r="D14" s="118"/>
      <c r="E14" s="118"/>
      <c r="F14" s="201"/>
      <c r="G14" s="63"/>
      <c r="H14" s="118"/>
      <c r="I14" s="118"/>
      <c r="J14" s="23"/>
      <c r="K14"/>
      <c r="L14" s="45"/>
      <c r="M14" s="200"/>
      <c r="N14" s="200"/>
      <c r="O14" s="200"/>
      <c r="P14" s="81"/>
      <c r="Q14" s="165"/>
      <c r="R14" s="165"/>
      <c r="S14" s="165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</row>
    <row r="15" spans="1:44" s="15" customFormat="1" ht="3" customHeight="1">
      <c r="A15" s="64"/>
      <c r="B15" s="159"/>
      <c r="C15" s="69"/>
      <c r="D15" s="69"/>
      <c r="E15" s="69"/>
      <c r="F15" s="202"/>
      <c r="G15" s="63"/>
      <c r="H15" s="69"/>
      <c r="I15" s="69"/>
      <c r="J15" s="23"/>
      <c r="K15"/>
      <c r="L15" s="45"/>
      <c r="M15" s="200"/>
      <c r="N15" s="200"/>
      <c r="O15" s="200"/>
      <c r="P15" s="186"/>
      <c r="Q15" s="165"/>
      <c r="R15" s="165"/>
      <c r="S15" s="165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</row>
    <row r="16" spans="1:44" s="15" customFormat="1" ht="3" customHeight="1">
      <c r="A16" s="26"/>
      <c r="B16" s="159"/>
      <c r="C16" s="69"/>
      <c r="D16" s="69"/>
      <c r="E16" s="69"/>
      <c r="F16" s="69"/>
      <c r="G16" s="63"/>
      <c r="H16" s="69"/>
      <c r="I16" s="69"/>
      <c r="J16" s="23"/>
      <c r="K16"/>
      <c r="L16" s="45"/>
      <c r="M16" s="200"/>
      <c r="N16" s="200"/>
      <c r="O16" s="200"/>
      <c r="P16" s="186"/>
      <c r="Q16" s="165"/>
      <c r="R16" s="165"/>
      <c r="S16" s="165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</row>
    <row r="17" spans="1:44" s="15" customFormat="1" ht="18" customHeight="1">
      <c r="A17" s="18" t="s">
        <v>222</v>
      </c>
      <c r="B17" s="568"/>
      <c r="C17" s="568"/>
      <c r="D17" s="568"/>
      <c r="E17" s="568"/>
      <c r="F17" s="568"/>
      <c r="G17" s="568"/>
      <c r="H17" s="568"/>
      <c r="I17" s="568"/>
      <c r="J17" s="23"/>
      <c r="K17"/>
      <c r="L17" s="45"/>
      <c r="M17" s="200"/>
      <c r="N17" s="200"/>
      <c r="O17" s="200"/>
      <c r="P17" s="186"/>
      <c r="Q17" s="165"/>
      <c r="R17" s="165"/>
      <c r="S17" s="165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</row>
    <row r="18" spans="1:44" s="15" customFormat="1" ht="24.75" customHeight="1" thickBot="1">
      <c r="A18" s="1148" t="s">
        <v>28</v>
      </c>
      <c r="B18" s="18"/>
      <c r="C18" s="1148" t="s">
        <v>27</v>
      </c>
      <c r="D18" s="568"/>
      <c r="E18" s="18"/>
      <c r="F18" s="568"/>
      <c r="G18" s="18"/>
      <c r="H18"/>
      <c r="I18" s="18"/>
      <c r="J18" s="23"/>
      <c r="K18"/>
      <c r="L18" s="45"/>
      <c r="M18" s="200"/>
      <c r="N18" s="200"/>
      <c r="O18" s="200"/>
      <c r="P18" s="81"/>
      <c r="Q18" s="165"/>
      <c r="R18" s="165"/>
      <c r="S18" s="165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s="5" customFormat="1" ht="18" customHeight="1" thickBot="1">
      <c r="A19" s="18"/>
      <c r="B19" s="112">
        <v>12</v>
      </c>
      <c r="C19" s="203" t="s">
        <v>205</v>
      </c>
      <c r="D19" s="1288">
        <v>365</v>
      </c>
      <c r="E19" s="216"/>
      <c r="F19" s="1593">
        <v>365</v>
      </c>
      <c r="G19" s="1288">
        <v>9</v>
      </c>
      <c r="H19" s="217"/>
      <c r="I19" s="1510">
        <v>9</v>
      </c>
      <c r="J19" s="26"/>
      <c r="K19" s="105"/>
      <c r="L19" s="106"/>
      <c r="M19" s="188"/>
      <c r="N19" s="188"/>
      <c r="O19" s="188"/>
      <c r="P19" s="81"/>
      <c r="Q19" s="69"/>
      <c r="R19" s="69"/>
      <c r="S19" s="69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</row>
    <row r="20" spans="1:44" s="5" customFormat="1" ht="18" customHeight="1">
      <c r="A20" s="26"/>
      <c r="B20" s="121">
        <v>15</v>
      </c>
      <c r="C20" s="122" t="s">
        <v>166</v>
      </c>
      <c r="D20" s="1280"/>
      <c r="E20" s="122"/>
      <c r="F20" s="234"/>
      <c r="G20" s="1280"/>
      <c r="H20" s="122"/>
      <c r="I20" s="653"/>
      <c r="J20" s="26"/>
      <c r="K20" s="105"/>
      <c r="L20" s="106"/>
      <c r="M20" s="188"/>
      <c r="N20" s="188"/>
      <c r="O20" s="188"/>
      <c r="P20" s="82"/>
      <c r="Q20" s="69"/>
      <c r="R20" s="69"/>
      <c r="S20" s="69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</row>
    <row r="21" spans="1:44" s="5" customFormat="1" ht="18" customHeight="1" thickBot="1">
      <c r="A21" s="26"/>
      <c r="B21" s="125"/>
      <c r="C21" s="126" t="s">
        <v>167</v>
      </c>
      <c r="D21" s="1284">
        <v>2078</v>
      </c>
      <c r="E21" s="127">
        <v>2078</v>
      </c>
      <c r="F21" s="235"/>
      <c r="G21" s="1284">
        <v>4</v>
      </c>
      <c r="H21" s="127">
        <v>4</v>
      </c>
      <c r="I21" s="654"/>
      <c r="J21" s="26"/>
      <c r="K21" s="105"/>
      <c r="L21" s="106"/>
      <c r="M21" s="188"/>
      <c r="N21" s="188"/>
      <c r="O21" s="188"/>
      <c r="P21" s="82"/>
      <c r="Q21" s="69"/>
      <c r="R21" s="69"/>
      <c r="S21" s="69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</row>
    <row r="22" spans="1:44" s="5" customFormat="1" ht="18" customHeight="1" thickBot="1">
      <c r="A22" s="26"/>
      <c r="B22" s="121">
        <v>20</v>
      </c>
      <c r="C22" s="129" t="s">
        <v>168</v>
      </c>
      <c r="D22" s="1288">
        <v>153.60381</v>
      </c>
      <c r="E22" s="130">
        <v>72</v>
      </c>
      <c r="F22" s="834">
        <v>81.60381000000001</v>
      </c>
      <c r="G22" s="1288">
        <v>2356</v>
      </c>
      <c r="H22" s="130">
        <v>475</v>
      </c>
      <c r="I22" s="655">
        <v>1881</v>
      </c>
      <c r="J22" s="26"/>
      <c r="K22" s="105"/>
      <c r="L22" s="106"/>
      <c r="M22" s="188"/>
      <c r="N22" s="188"/>
      <c r="O22" s="188"/>
      <c r="P22" s="81"/>
      <c r="Q22" s="69"/>
      <c r="R22" s="69"/>
      <c r="S22" s="69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</row>
    <row r="23" spans="1:44" s="15" customFormat="1" ht="18" customHeight="1" thickBot="1">
      <c r="A23" s="23"/>
      <c r="B23" s="1594">
        <v>25</v>
      </c>
      <c r="C23" s="172" t="s">
        <v>169</v>
      </c>
      <c r="D23" s="1338">
        <v>126.34022000000002</v>
      </c>
      <c r="E23" s="173">
        <v>46</v>
      </c>
      <c r="F23" s="835">
        <v>80.34022000000002</v>
      </c>
      <c r="G23" s="1338">
        <v>1427</v>
      </c>
      <c r="H23" s="173">
        <v>277</v>
      </c>
      <c r="I23" s="656">
        <v>1150</v>
      </c>
      <c r="J23" s="23"/>
      <c r="K23"/>
      <c r="L23" s="45"/>
      <c r="M23" s="200"/>
      <c r="N23" s="200"/>
      <c r="O23" s="200"/>
      <c r="P23" s="81"/>
      <c r="Q23" s="165"/>
      <c r="R23" s="165"/>
      <c r="S23" s="165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</row>
    <row r="24" spans="1:44" s="5" customFormat="1" ht="18" customHeight="1" thickBot="1">
      <c r="A24" s="23"/>
      <c r="B24" s="1594">
        <v>200</v>
      </c>
      <c r="C24" s="172" t="s">
        <v>170</v>
      </c>
      <c r="D24" s="1338">
        <v>81.60381000000001</v>
      </c>
      <c r="E24" s="669"/>
      <c r="F24" s="835">
        <v>81.60381000000001</v>
      </c>
      <c r="G24" s="1338">
        <v>1881</v>
      </c>
      <c r="H24" s="669"/>
      <c r="I24" s="657">
        <v>1881</v>
      </c>
      <c r="J24" s="90"/>
      <c r="K24" s="106"/>
      <c r="L24" s="106"/>
      <c r="M24" s="200"/>
      <c r="N24" s="200"/>
      <c r="O24" s="200"/>
      <c r="P24" s="82"/>
      <c r="Q24" s="165"/>
      <c r="R24" s="165"/>
      <c r="S24" s="165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</row>
    <row r="25" spans="1:44" s="15" customFormat="1" ht="18" customHeight="1" thickBot="1">
      <c r="A25" s="23"/>
      <c r="B25" s="1595">
        <v>205</v>
      </c>
      <c r="C25" s="174" t="s">
        <v>171</v>
      </c>
      <c r="D25" s="1338">
        <v>80.34022000000002</v>
      </c>
      <c r="E25" s="670"/>
      <c r="F25" s="835">
        <v>80.34022000000002</v>
      </c>
      <c r="G25" s="1338">
        <v>1150</v>
      </c>
      <c r="H25" s="670"/>
      <c r="I25" s="657">
        <v>1150</v>
      </c>
      <c r="J25" s="23"/>
      <c r="K25"/>
      <c r="L25" s="45"/>
      <c r="M25" s="159"/>
      <c r="N25" s="200"/>
      <c r="O25" s="200"/>
      <c r="P25" s="82"/>
      <c r="Q25" s="69"/>
      <c r="R25" s="69"/>
      <c r="S25" s="6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</row>
    <row r="26" spans="1:44" s="5" customFormat="1" ht="18" customHeight="1" thickBot="1">
      <c r="A26" s="26"/>
      <c r="B26" s="132">
        <v>100</v>
      </c>
      <c r="C26" s="91" t="s">
        <v>172</v>
      </c>
      <c r="D26" s="1296">
        <v>307</v>
      </c>
      <c r="E26" s="1490">
        <v>307</v>
      </c>
      <c r="F26" s="836" t="s">
        <v>173</v>
      </c>
      <c r="G26" s="1296" t="s">
        <v>173</v>
      </c>
      <c r="H26" s="229" t="s">
        <v>192</v>
      </c>
      <c r="I26" s="658" t="s">
        <v>192</v>
      </c>
      <c r="J26" s="26"/>
      <c r="K26" s="105"/>
      <c r="L26" s="106"/>
      <c r="M26" s="182"/>
      <c r="N26" s="205"/>
      <c r="O26" s="218"/>
      <c r="P26" s="82"/>
      <c r="Q26" s="69"/>
      <c r="R26" s="69"/>
      <c r="S26" s="69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</row>
    <row r="27" spans="1:44" s="5" customFormat="1" ht="18" customHeight="1" thickBot="1">
      <c r="A27" s="26"/>
      <c r="B27" s="132">
        <v>991</v>
      </c>
      <c r="C27" s="91" t="s">
        <v>174</v>
      </c>
      <c r="D27" s="1296">
        <v>2903.60381</v>
      </c>
      <c r="E27" s="135">
        <v>2457</v>
      </c>
      <c r="F27" s="837">
        <v>446.60381</v>
      </c>
      <c r="G27" s="1296">
        <v>2369</v>
      </c>
      <c r="H27" s="135">
        <v>479</v>
      </c>
      <c r="I27" s="659">
        <v>1890</v>
      </c>
      <c r="J27" s="26"/>
      <c r="K27" s="105"/>
      <c r="L27" s="106"/>
      <c r="M27" s="182"/>
      <c r="N27" s="206"/>
      <c r="O27" s="205"/>
      <c r="P27" s="82"/>
      <c r="Q27" s="69"/>
      <c r="R27" s="69"/>
      <c r="S27" s="69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</row>
    <row r="28" spans="1:44" s="5" customFormat="1" ht="18" customHeight="1" thickBot="1">
      <c r="A28" s="26"/>
      <c r="B28" s="112">
        <v>30</v>
      </c>
      <c r="C28" s="137" t="s">
        <v>175</v>
      </c>
      <c r="D28" s="1288">
        <v>955.30607</v>
      </c>
      <c r="E28" s="130">
        <v>902</v>
      </c>
      <c r="F28" s="834">
        <v>53.30606999999998</v>
      </c>
      <c r="G28" s="1288">
        <v>203</v>
      </c>
      <c r="H28" s="138">
        <v>47</v>
      </c>
      <c r="I28" s="660">
        <v>156</v>
      </c>
      <c r="J28" s="90"/>
      <c r="K28" s="106"/>
      <c r="L28" s="106"/>
      <c r="M28" s="182"/>
      <c r="N28" s="206"/>
      <c r="O28" s="205"/>
      <c r="P28" s="82"/>
      <c r="Q28" s="69"/>
      <c r="R28" s="69"/>
      <c r="S28" s="69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</row>
    <row r="29" spans="1:44" s="15" customFormat="1" ht="19.5" customHeight="1" thickBot="1">
      <c r="A29" s="23"/>
      <c r="B29" s="1594">
        <v>35</v>
      </c>
      <c r="C29" s="147" t="s">
        <v>176</v>
      </c>
      <c r="D29" s="1338">
        <v>821.8039</v>
      </c>
      <c r="E29" s="173">
        <v>783</v>
      </c>
      <c r="F29" s="835">
        <v>38.80389999999997</v>
      </c>
      <c r="G29" s="1338">
        <v>157</v>
      </c>
      <c r="H29" s="148">
        <v>44</v>
      </c>
      <c r="I29" s="661">
        <v>113</v>
      </c>
      <c r="J29"/>
      <c r="K29"/>
      <c r="L29" s="45"/>
      <c r="M29" s="68"/>
      <c r="N29" s="68"/>
      <c r="O29" s="68"/>
      <c r="P29" s="81"/>
      <c r="Q29" s="165"/>
      <c r="R29" s="165"/>
      <c r="S29" s="165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</row>
    <row r="30" spans="1:44" ht="19.5" customHeight="1">
      <c r="A30" s="23"/>
      <c r="B30" s="1594">
        <v>300</v>
      </c>
      <c r="C30" s="172" t="s">
        <v>170</v>
      </c>
      <c r="D30" s="1342">
        <v>53.30606999999998</v>
      </c>
      <c r="E30" s="669"/>
      <c r="F30" s="835">
        <v>53.30606999999998</v>
      </c>
      <c r="G30" s="1342">
        <v>156</v>
      </c>
      <c r="H30" s="671"/>
      <c r="I30" s="662">
        <v>156</v>
      </c>
      <c r="J30" s="23"/>
      <c r="K30"/>
      <c r="L30" s="45"/>
      <c r="M30" s="207"/>
      <c r="N30" s="63"/>
      <c r="O30" s="63"/>
      <c r="P30" s="66"/>
      <c r="Q30" s="66"/>
      <c r="R30" s="66"/>
      <c r="S30" s="6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</row>
    <row r="31" spans="1:44" ht="19.5" customHeight="1" thickBot="1">
      <c r="A31" s="23"/>
      <c r="B31" s="1595">
        <v>305</v>
      </c>
      <c r="C31" s="174" t="s">
        <v>171</v>
      </c>
      <c r="D31" s="1290">
        <v>38.80389999999997</v>
      </c>
      <c r="E31" s="670"/>
      <c r="F31" s="835">
        <v>38.80389999999997</v>
      </c>
      <c r="G31" s="1290">
        <v>113</v>
      </c>
      <c r="H31" s="672"/>
      <c r="I31" s="662">
        <v>113</v>
      </c>
      <c r="J31" s="23"/>
      <c r="K31"/>
      <c r="L31" s="45"/>
      <c r="M31" s="208"/>
      <c r="N31" s="63"/>
      <c r="O31" s="63"/>
      <c r="P31" s="75"/>
      <c r="Q31" s="75"/>
      <c r="R31" s="75"/>
      <c r="S31" s="75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</row>
    <row r="32" spans="1:44" s="215" customFormat="1" ht="19.5" customHeight="1" thickBot="1">
      <c r="A32" s="26"/>
      <c r="B32" s="132">
        <v>40</v>
      </c>
      <c r="C32" s="140" t="s">
        <v>177</v>
      </c>
      <c r="D32" s="1296">
        <v>325</v>
      </c>
      <c r="E32" s="135">
        <v>325</v>
      </c>
      <c r="F32" s="831" t="s">
        <v>173</v>
      </c>
      <c r="G32" s="1296" t="s">
        <v>173</v>
      </c>
      <c r="H32" s="229" t="s">
        <v>192</v>
      </c>
      <c r="I32" s="658" t="s">
        <v>192</v>
      </c>
      <c r="J32" s="26"/>
      <c r="K32" s="220"/>
      <c r="L32" s="90"/>
      <c r="M32" s="221"/>
      <c r="N32" s="209"/>
      <c r="O32" s="160"/>
      <c r="P32" s="75"/>
      <c r="Q32" s="210"/>
      <c r="R32" s="210"/>
      <c r="S32" s="210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</row>
    <row r="33" spans="1:44" s="215" customFormat="1" ht="19.5" customHeight="1">
      <c r="A33" s="26"/>
      <c r="B33" s="112">
        <v>50</v>
      </c>
      <c r="C33" s="137" t="s">
        <v>178</v>
      </c>
      <c r="D33" s="1288">
        <v>1623.29774</v>
      </c>
      <c r="E33" s="130">
        <v>1230</v>
      </c>
      <c r="F33" s="853">
        <v>393.29774000000003</v>
      </c>
      <c r="G33" s="1288">
        <v>2166</v>
      </c>
      <c r="H33" s="138">
        <v>432</v>
      </c>
      <c r="I33" s="660">
        <v>1734</v>
      </c>
      <c r="J33" s="26"/>
      <c r="K33" s="220"/>
      <c r="L33" s="90"/>
      <c r="M33" s="211"/>
      <c r="N33" s="209"/>
      <c r="O33" s="160"/>
      <c r="P33" s="64"/>
      <c r="Q33" s="64"/>
      <c r="R33" s="64"/>
      <c r="S33" s="64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</row>
    <row r="34" spans="1:44" s="215" customFormat="1" ht="19.5" customHeight="1">
      <c r="A34" s="26"/>
      <c r="B34" s="141">
        <v>53</v>
      </c>
      <c r="C34" s="142" t="s">
        <v>179</v>
      </c>
      <c r="D34" s="1303">
        <v>190</v>
      </c>
      <c r="E34" s="230">
        <v>190</v>
      </c>
      <c r="F34" s="673" t="s">
        <v>173</v>
      </c>
      <c r="G34" s="1303">
        <v>21</v>
      </c>
      <c r="H34" s="143">
        <v>21</v>
      </c>
      <c r="I34" s="663" t="s">
        <v>192</v>
      </c>
      <c r="J34" s="26"/>
      <c r="K34" s="220"/>
      <c r="L34" s="90"/>
      <c r="M34" s="69"/>
      <c r="N34" s="161"/>
      <c r="O34" s="161"/>
      <c r="P34" s="221"/>
      <c r="Q34" s="221"/>
      <c r="R34" s="221"/>
      <c r="S34" s="221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</row>
    <row r="35" spans="1:44" s="215" customFormat="1" ht="19.5" customHeight="1">
      <c r="A35" s="26"/>
      <c r="B35" s="141">
        <v>55</v>
      </c>
      <c r="C35" s="142" t="s">
        <v>180</v>
      </c>
      <c r="D35" s="1303">
        <v>4</v>
      </c>
      <c r="E35" s="232">
        <v>4</v>
      </c>
      <c r="F35" s="236" t="s">
        <v>173</v>
      </c>
      <c r="G35" s="1303" t="s">
        <v>173</v>
      </c>
      <c r="H35" s="674" t="s">
        <v>192</v>
      </c>
      <c r="I35" s="663" t="s">
        <v>192</v>
      </c>
      <c r="K35" s="224"/>
      <c r="L35" s="90"/>
      <c r="M35" s="69"/>
      <c r="N35" s="69"/>
      <c r="O35" s="161"/>
      <c r="P35" s="160"/>
      <c r="Q35" s="225"/>
      <c r="R35" s="225"/>
      <c r="S35" s="225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</row>
    <row r="36" spans="1:44" s="215" customFormat="1" ht="19.5" customHeight="1">
      <c r="A36" s="26"/>
      <c r="B36" s="141">
        <v>65</v>
      </c>
      <c r="C36" s="142" t="s">
        <v>181</v>
      </c>
      <c r="D36" s="1303">
        <v>365</v>
      </c>
      <c r="E36" s="230">
        <v>365</v>
      </c>
      <c r="F36" s="832"/>
      <c r="G36" s="1303">
        <v>9</v>
      </c>
      <c r="H36" s="675">
        <v>9</v>
      </c>
      <c r="I36" s="664"/>
      <c r="K36" s="224"/>
      <c r="L36" s="90"/>
      <c r="M36" s="159"/>
      <c r="N36" s="159"/>
      <c r="O36" s="159"/>
      <c r="P36" s="108"/>
      <c r="Q36" s="160"/>
      <c r="R36" s="160"/>
      <c r="S36" s="160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</row>
    <row r="37" spans="1:44" s="215" customFormat="1" ht="19.5" customHeight="1">
      <c r="A37" s="26"/>
      <c r="B37" s="141">
        <v>70</v>
      </c>
      <c r="C37" s="142" t="s">
        <v>182</v>
      </c>
      <c r="D37" s="1303">
        <v>1064.29774</v>
      </c>
      <c r="E37" s="230">
        <v>671</v>
      </c>
      <c r="F37" s="854">
        <v>393.29774000000003</v>
      </c>
      <c r="G37" s="1303">
        <v>2136</v>
      </c>
      <c r="H37" s="143">
        <v>402</v>
      </c>
      <c r="I37" s="665">
        <v>1734</v>
      </c>
      <c r="K37" s="224"/>
      <c r="L37" s="90"/>
      <c r="M37" s="159"/>
      <c r="N37" s="159"/>
      <c r="O37" s="159"/>
      <c r="P37" s="160"/>
      <c r="Q37" s="211"/>
      <c r="R37" s="211"/>
      <c r="S37" s="211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</row>
    <row r="38" spans="1:44" ht="19.5" customHeight="1" thickBot="1">
      <c r="A38" s="23"/>
      <c r="B38" s="175">
        <v>73</v>
      </c>
      <c r="C38" s="176" t="s">
        <v>183</v>
      </c>
      <c r="D38" s="1293">
        <v>393.29774000000003</v>
      </c>
      <c r="E38" s="676"/>
      <c r="F38" s="828">
        <v>393.29774000000003</v>
      </c>
      <c r="G38" s="1293">
        <v>1734</v>
      </c>
      <c r="H38" s="677"/>
      <c r="I38" s="666">
        <v>1734</v>
      </c>
      <c r="K38" s="7"/>
      <c r="L38" s="34"/>
      <c r="M38" s="159"/>
      <c r="N38" s="159"/>
      <c r="O38" s="159"/>
      <c r="P38" s="66"/>
      <c r="Q38" s="81"/>
      <c r="R38" s="81"/>
      <c r="S38" s="81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1:44" ht="19.5" customHeight="1">
      <c r="A39" s="23"/>
      <c r="B39" s="177"/>
      <c r="C39" s="169"/>
      <c r="D39" s="165"/>
      <c r="E39" s="829"/>
      <c r="F39" s="165"/>
      <c r="G39" s="146"/>
      <c r="H39" s="146"/>
      <c r="I39" s="146"/>
      <c r="K39" s="7"/>
      <c r="L39" s="34"/>
      <c r="M39" s="159"/>
      <c r="N39" s="159"/>
      <c r="O39" s="159"/>
      <c r="P39" s="165"/>
      <c r="Q39" s="69"/>
      <c r="R39" s="69"/>
      <c r="S39" s="69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</row>
    <row r="40" spans="1:44" ht="19.5" customHeight="1">
      <c r="A40" s="1126" t="s">
        <v>184</v>
      </c>
      <c r="B40" s="40"/>
      <c r="C40" s="120"/>
      <c r="D40" s="165"/>
      <c r="E40" s="111"/>
      <c r="F40" s="165"/>
      <c r="G40" s="146"/>
      <c r="H40" s="146"/>
      <c r="I40" s="146"/>
      <c r="K40" s="7"/>
      <c r="L40" s="34"/>
      <c r="M40" s="159"/>
      <c r="N40" s="159"/>
      <c r="O40" s="159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</row>
    <row r="41" spans="1:44" ht="16.5" thickBot="1">
      <c r="A41" s="34"/>
      <c r="B41" s="177"/>
      <c r="C41" s="169"/>
      <c r="D41" s="165"/>
      <c r="E41" s="111"/>
      <c r="F41" s="165"/>
      <c r="G41" s="146"/>
      <c r="H41" s="146"/>
      <c r="I41" s="146"/>
      <c r="K41" s="7"/>
      <c r="L41" s="34"/>
      <c r="M41" s="159"/>
      <c r="N41" s="159"/>
      <c r="O41" s="159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</row>
    <row r="42" spans="1:44" s="215" customFormat="1" ht="15.75">
      <c r="A42" s="26"/>
      <c r="B42" s="112">
        <v>45</v>
      </c>
      <c r="C42" s="137" t="s">
        <v>185</v>
      </c>
      <c r="D42" s="833" t="s">
        <v>34</v>
      </c>
      <c r="E42" s="680" t="s">
        <v>35</v>
      </c>
      <c r="F42" s="833" t="s">
        <v>173</v>
      </c>
      <c r="G42" s="680" t="s">
        <v>173</v>
      </c>
      <c r="H42" s="149" t="s">
        <v>192</v>
      </c>
      <c r="I42" s="678" t="s">
        <v>173</v>
      </c>
      <c r="K42" s="224"/>
      <c r="L42" s="90"/>
      <c r="M42" s="160"/>
      <c r="N42" s="162"/>
      <c r="O42" s="16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</row>
    <row r="43" spans="1:44" s="215" customFormat="1" ht="15.75">
      <c r="A43" s="26"/>
      <c r="B43" s="141">
        <v>80</v>
      </c>
      <c r="C43" s="151" t="s">
        <v>188</v>
      </c>
      <c r="D43" s="1327">
        <v>1.6514374411893962</v>
      </c>
      <c r="E43" s="681">
        <v>1.689430894308943</v>
      </c>
      <c r="F43" s="463" t="s">
        <v>173</v>
      </c>
      <c r="G43" s="1328">
        <v>0.0018544274455261937</v>
      </c>
      <c r="H43" s="880">
        <v>0.009259259259259259</v>
      </c>
      <c r="I43" s="663" t="s">
        <v>173</v>
      </c>
      <c r="K43" s="224"/>
      <c r="L43" s="90"/>
      <c r="M43" s="160"/>
      <c r="N43" s="118"/>
      <c r="O43" s="118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</row>
    <row r="44" spans="1:44" s="215" customFormat="1" ht="16.5" thickBot="1">
      <c r="A44" s="26"/>
      <c r="B44" s="152">
        <v>90</v>
      </c>
      <c r="C44" s="153" t="s">
        <v>189</v>
      </c>
      <c r="D44" s="855">
        <v>18.36928045012858</v>
      </c>
      <c r="E44" s="855">
        <v>11.581145687706035</v>
      </c>
      <c r="F44" s="855">
        <v>6.7881347624225485</v>
      </c>
      <c r="G44" s="679">
        <v>36.866359447004605</v>
      </c>
      <c r="H44" s="679">
        <v>6.938331693677834</v>
      </c>
      <c r="I44" s="679">
        <v>29.928027753326777</v>
      </c>
      <c r="K44" s="224"/>
      <c r="L44" s="90"/>
      <c r="M44" s="160"/>
      <c r="N44" s="69"/>
      <c r="O44" s="69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</row>
    <row r="45" spans="1:44" ht="15.75">
      <c r="A45" s="23"/>
      <c r="B45" s="159"/>
      <c r="C45" s="1245" t="s">
        <v>190</v>
      </c>
      <c r="D45" s="165"/>
      <c r="E45" s="111"/>
      <c r="F45" s="165"/>
      <c r="G45" s="146"/>
      <c r="H45" s="146"/>
      <c r="I45" s="146"/>
      <c r="K45" s="7"/>
      <c r="L45" s="34"/>
      <c r="M45" s="75"/>
      <c r="N45" s="75"/>
      <c r="O45" s="75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1:44" ht="15.75">
      <c r="A46" s="567"/>
      <c r="B46" s="159"/>
      <c r="C46" s="568" t="s">
        <v>81</v>
      </c>
      <c r="D46" s="1596">
        <v>57939</v>
      </c>
      <c r="E46" s="755">
        <v>57939</v>
      </c>
      <c r="F46" s="755">
        <v>57939</v>
      </c>
      <c r="G46" s="755">
        <v>57939</v>
      </c>
      <c r="H46" s="755">
        <v>57939</v>
      </c>
      <c r="I46" s="755">
        <v>57939</v>
      </c>
      <c r="J46" s="593"/>
      <c r="K46" s="594"/>
      <c r="L46" s="68"/>
      <c r="M46" s="75"/>
      <c r="N46" s="75"/>
      <c r="O46" s="75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  <row r="47" spans="1:44" ht="15.75">
      <c r="A47" s="567"/>
      <c r="B47" s="70"/>
      <c r="C47" s="81"/>
      <c r="D47" s="165"/>
      <c r="E47" s="165"/>
      <c r="F47" s="165"/>
      <c r="G47" s="159"/>
      <c r="H47" s="200"/>
      <c r="I47" s="200"/>
      <c r="J47" s="593"/>
      <c r="K47" s="594"/>
      <c r="L47" s="68"/>
      <c r="M47" s="75"/>
      <c r="N47" s="75"/>
      <c r="O47" s="75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</row>
    <row r="48" spans="1:44" ht="15.75">
      <c r="A48" s="567"/>
      <c r="B48" s="593"/>
      <c r="C48" s="595"/>
      <c r="D48" s="595"/>
      <c r="E48" s="595"/>
      <c r="F48" s="595"/>
      <c r="G48" s="182"/>
      <c r="H48" s="84"/>
      <c r="I48" s="596"/>
      <c r="J48" s="593"/>
      <c r="K48" s="594"/>
      <c r="L48" s="68"/>
      <c r="M48" s="69"/>
      <c r="N48" s="69"/>
      <c r="O48" s="69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15.75">
      <c r="A49" s="567"/>
      <c r="B49" s="597"/>
      <c r="C49" s="568"/>
      <c r="D49" s="568"/>
      <c r="E49" s="568"/>
      <c r="F49" s="568"/>
      <c r="G49" s="182"/>
      <c r="H49" s="598"/>
      <c r="I49" s="599"/>
      <c r="J49" s="593"/>
      <c r="K49" s="594"/>
      <c r="L49" s="68"/>
      <c r="M49" s="69"/>
      <c r="N49" s="69"/>
      <c r="O49" s="69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</row>
    <row r="50" spans="1:44" ht="15.75">
      <c r="A50" s="567"/>
      <c r="B50" s="595"/>
      <c r="C50" s="593"/>
      <c r="E50" s="600"/>
      <c r="F50" s="600"/>
      <c r="G50" s="182"/>
      <c r="H50" s="598"/>
      <c r="I50" s="599"/>
      <c r="J50" s="593"/>
      <c r="K50" s="594"/>
      <c r="L50" s="68"/>
      <c r="M50" s="69"/>
      <c r="N50" s="69"/>
      <c r="O50" s="69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</row>
    <row r="51" spans="1:44" ht="15.75">
      <c r="A51" s="567"/>
      <c r="B51" s="597"/>
      <c r="C51" s="567"/>
      <c r="D51" s="567"/>
      <c r="E51" s="567"/>
      <c r="F51" s="567"/>
      <c r="G51" s="567"/>
      <c r="H51" s="567"/>
      <c r="I51" s="567"/>
      <c r="J51" s="593"/>
      <c r="K51" s="594"/>
      <c r="L51" s="68"/>
      <c r="M51" s="69"/>
      <c r="N51" s="69"/>
      <c r="O51" s="69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</row>
    <row r="52" spans="1:44" ht="15.75">
      <c r="A52" s="593"/>
      <c r="B52" s="601"/>
      <c r="C52" s="207"/>
      <c r="D52" s="207"/>
      <c r="E52" s="207"/>
      <c r="F52" s="207"/>
      <c r="G52" s="207"/>
      <c r="H52" s="63"/>
      <c r="I52" s="527"/>
      <c r="J52" s="593"/>
      <c r="K52" s="594"/>
      <c r="L52" s="68"/>
      <c r="M52" s="165"/>
      <c r="N52" s="165"/>
      <c r="O52" s="165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</row>
    <row r="53" spans="1:44" ht="18.75">
      <c r="A53" s="602"/>
      <c r="B53" s="527"/>
      <c r="C53" s="63"/>
      <c r="D53" s="603"/>
      <c r="E53" s="603"/>
      <c r="F53" s="603"/>
      <c r="G53" s="208"/>
      <c r="H53" s="63"/>
      <c r="I53" s="527"/>
      <c r="J53" s="593"/>
      <c r="K53" s="594"/>
      <c r="L53" s="68"/>
      <c r="M53" s="165"/>
      <c r="N53" s="165"/>
      <c r="O53" s="165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</row>
    <row r="54" spans="1:44" ht="15.75">
      <c r="A54" s="602"/>
      <c r="B54" s="604"/>
      <c r="C54" s="602"/>
      <c r="D54" s="63"/>
      <c r="E54" s="63"/>
      <c r="F54" s="63"/>
      <c r="G54" s="207"/>
      <c r="H54" s="209"/>
      <c r="I54" s="527"/>
      <c r="J54" s="593"/>
      <c r="K54" s="594"/>
      <c r="L54" s="68"/>
      <c r="M54" s="165"/>
      <c r="N54" s="165"/>
      <c r="O54" s="165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</row>
    <row r="55" spans="1:44" ht="15.75">
      <c r="A55" s="63"/>
      <c r="B55" s="63"/>
      <c r="C55" s="63"/>
      <c r="D55" s="211"/>
      <c r="E55" s="211"/>
      <c r="F55" s="211"/>
      <c r="G55" s="211"/>
      <c r="H55" s="209"/>
      <c r="I55" s="527"/>
      <c r="J55" s="593"/>
      <c r="K55" s="594"/>
      <c r="L55" s="68"/>
      <c r="M55" s="69"/>
      <c r="N55" s="69"/>
      <c r="O55" s="69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</row>
    <row r="56" spans="1:44" ht="15.75">
      <c r="A56" s="64"/>
      <c r="B56" s="82"/>
      <c r="C56" s="66"/>
      <c r="D56" s="81"/>
      <c r="E56" s="81"/>
      <c r="F56" s="81"/>
      <c r="G56" s="69"/>
      <c r="H56" s="66"/>
      <c r="I56" s="595"/>
      <c r="J56" s="593"/>
      <c r="K56" s="594"/>
      <c r="L56" s="68"/>
      <c r="M56" s="69"/>
      <c r="N56" s="69"/>
      <c r="O56" s="69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</row>
    <row r="57" spans="1:44" ht="15.75">
      <c r="A57" s="66"/>
      <c r="B57" s="82"/>
      <c r="C57" s="165"/>
      <c r="D57" s="69"/>
      <c r="E57" s="69"/>
      <c r="F57" s="69"/>
      <c r="G57" s="69"/>
      <c r="H57" s="69"/>
      <c r="I57" s="66"/>
      <c r="J57" s="593"/>
      <c r="K57" s="594"/>
      <c r="L57" s="68"/>
      <c r="M57" s="69"/>
      <c r="N57" s="69"/>
      <c r="O57" s="69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</row>
    <row r="58" spans="1:44" ht="15.75">
      <c r="A58" s="68"/>
      <c r="B58" s="159"/>
      <c r="C58" s="159"/>
      <c r="D58" s="159"/>
      <c r="E58" s="159"/>
      <c r="F58" s="159"/>
      <c r="G58" s="159"/>
      <c r="H58" s="159"/>
      <c r="I58" s="159"/>
      <c r="J58" s="593"/>
      <c r="K58" s="594"/>
      <c r="L58" s="68"/>
      <c r="M58" s="69"/>
      <c r="N58" s="69"/>
      <c r="O58" s="69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</row>
    <row r="59" spans="1:44" ht="15.75">
      <c r="A59" s="68"/>
      <c r="B59" s="159"/>
      <c r="C59" s="159"/>
      <c r="D59" s="159"/>
      <c r="E59" s="159"/>
      <c r="F59" s="159"/>
      <c r="G59" s="159"/>
      <c r="H59" s="159"/>
      <c r="I59" s="159"/>
      <c r="J59" s="593"/>
      <c r="K59" s="594"/>
      <c r="L59" s="68"/>
      <c r="M59" s="165"/>
      <c r="N59" s="165"/>
      <c r="O59" s="165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44" ht="15.75">
      <c r="A60" s="68"/>
      <c r="B60" s="159"/>
      <c r="C60" s="159"/>
      <c r="D60" s="159"/>
      <c r="E60" s="159"/>
      <c r="F60" s="159"/>
      <c r="G60" s="159"/>
      <c r="H60" s="159"/>
      <c r="I60" s="159"/>
      <c r="J60" s="593"/>
      <c r="K60" s="594"/>
      <c r="L60" s="68"/>
      <c r="M60" s="165"/>
      <c r="N60" s="165"/>
      <c r="O60" s="165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44" ht="15.75">
      <c r="A61" s="68"/>
      <c r="B61" s="159"/>
      <c r="C61" s="159"/>
      <c r="D61" s="159"/>
      <c r="E61" s="159"/>
      <c r="F61" s="159"/>
      <c r="G61" s="159"/>
      <c r="H61" s="159"/>
      <c r="I61" s="159"/>
      <c r="J61" s="593"/>
      <c r="K61" s="594"/>
      <c r="L61" s="68"/>
      <c r="M61" s="165"/>
      <c r="N61" s="165"/>
      <c r="O61" s="165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</row>
    <row r="62" spans="1:44" ht="15.75">
      <c r="A62" s="69"/>
      <c r="B62" s="70"/>
      <c r="C62" s="165"/>
      <c r="D62" s="159"/>
      <c r="E62" s="159"/>
      <c r="F62" s="159"/>
      <c r="G62" s="159"/>
      <c r="H62" s="159"/>
      <c r="I62" s="159"/>
      <c r="J62" s="593"/>
      <c r="K62" s="594"/>
      <c r="L62" s="68"/>
      <c r="M62" s="69"/>
      <c r="N62" s="69"/>
      <c r="O62" s="69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</row>
    <row r="63" spans="1:44" ht="15.75">
      <c r="A63" s="66"/>
      <c r="B63" s="70"/>
      <c r="C63" s="165"/>
      <c r="D63" s="159"/>
      <c r="E63" s="159"/>
      <c r="F63" s="159"/>
      <c r="G63" s="159"/>
      <c r="H63" s="159"/>
      <c r="I63" s="159"/>
      <c r="J63" s="593"/>
      <c r="K63" s="594"/>
      <c r="L63" s="68"/>
      <c r="M63" s="69"/>
      <c r="N63" s="69"/>
      <c r="O63" s="69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</row>
    <row r="64" spans="1:44" ht="15.75">
      <c r="A64" s="72"/>
      <c r="B64" s="183"/>
      <c r="C64" s="162"/>
      <c r="D64" s="162"/>
      <c r="E64" s="162"/>
      <c r="F64" s="162"/>
      <c r="G64" s="63"/>
      <c r="H64" s="162"/>
      <c r="I64" s="162"/>
      <c r="J64" s="593"/>
      <c r="K64" s="594"/>
      <c r="L64" s="68"/>
      <c r="M64" s="69"/>
      <c r="N64" s="69"/>
      <c r="O64" s="69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</row>
    <row r="65" spans="1:44" ht="15.75">
      <c r="A65" s="64"/>
      <c r="B65" s="159"/>
      <c r="C65" s="184"/>
      <c r="D65" s="118"/>
      <c r="E65" s="118"/>
      <c r="F65" s="118"/>
      <c r="G65" s="63"/>
      <c r="H65" s="118"/>
      <c r="I65" s="118"/>
      <c r="J65" s="593"/>
      <c r="K65" s="594"/>
      <c r="L65" s="68"/>
      <c r="M65" s="69"/>
      <c r="N65" s="69"/>
      <c r="O65" s="69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</row>
    <row r="66" spans="1:44" ht="15.75">
      <c r="A66" s="64"/>
      <c r="B66" s="159"/>
      <c r="C66" s="69"/>
      <c r="D66" s="69"/>
      <c r="E66" s="69"/>
      <c r="F66" s="69"/>
      <c r="G66" s="63"/>
      <c r="H66" s="69"/>
      <c r="I66" s="69"/>
      <c r="J66" s="593"/>
      <c r="K66" s="594"/>
      <c r="L66" s="68"/>
      <c r="M66" s="200"/>
      <c r="N66" s="200"/>
      <c r="O66" s="200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</row>
    <row r="67" spans="1:44" ht="15.75">
      <c r="A67" s="75"/>
      <c r="B67" s="75"/>
      <c r="C67" s="75"/>
      <c r="D67" s="75"/>
      <c r="E67" s="75"/>
      <c r="F67" s="75"/>
      <c r="G67" s="75"/>
      <c r="H67" s="75"/>
      <c r="I67" s="75"/>
      <c r="J67" s="593"/>
      <c r="K67" s="593"/>
      <c r="L67" s="88"/>
      <c r="M67" s="200"/>
      <c r="N67" s="200"/>
      <c r="O67" s="200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</row>
    <row r="68" spans="1:44" ht="15.75">
      <c r="A68" s="75"/>
      <c r="B68" s="75"/>
      <c r="C68" s="75"/>
      <c r="D68" s="75"/>
      <c r="E68" s="75"/>
      <c r="F68" s="75"/>
      <c r="G68" s="75"/>
      <c r="H68" s="75"/>
      <c r="I68" s="75"/>
      <c r="J68" s="593"/>
      <c r="K68" s="593"/>
      <c r="L68" s="88"/>
      <c r="M68" s="200"/>
      <c r="N68" s="200"/>
      <c r="O68" s="200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</row>
    <row r="69" spans="1:44" ht="15.75">
      <c r="A69" s="75"/>
      <c r="B69" s="75"/>
      <c r="C69" s="75"/>
      <c r="D69" s="75"/>
      <c r="E69" s="75"/>
      <c r="F69" s="75"/>
      <c r="G69" s="75"/>
      <c r="H69" s="75"/>
      <c r="I69" s="75"/>
      <c r="J69" s="593"/>
      <c r="K69" s="593"/>
      <c r="L69" s="88"/>
      <c r="M69" s="200"/>
      <c r="N69" s="200"/>
      <c r="O69" s="200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</row>
    <row r="70" spans="1:44" ht="15.75">
      <c r="A70" s="64"/>
      <c r="B70" s="70"/>
      <c r="C70" s="69"/>
      <c r="D70" s="69"/>
      <c r="E70" s="69"/>
      <c r="F70" s="69"/>
      <c r="G70" s="69"/>
      <c r="H70" s="69"/>
      <c r="I70" s="69"/>
      <c r="J70" s="593"/>
      <c r="K70" s="593"/>
      <c r="L70" s="88"/>
      <c r="M70" s="69"/>
      <c r="N70" s="69"/>
      <c r="O70" s="69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</row>
    <row r="71" spans="1:44" ht="15.75">
      <c r="A71" s="64"/>
      <c r="B71" s="70"/>
      <c r="C71" s="185"/>
      <c r="D71" s="69"/>
      <c r="E71" s="69"/>
      <c r="F71" s="69"/>
      <c r="G71" s="69"/>
      <c r="H71" s="69"/>
      <c r="I71" s="69"/>
      <c r="J71" s="593"/>
      <c r="K71" s="593"/>
      <c r="L71" s="88"/>
      <c r="M71" s="69"/>
      <c r="N71" s="69"/>
      <c r="O71" s="69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</row>
    <row r="72" spans="1:44" ht="15.75">
      <c r="A72" s="64"/>
      <c r="B72" s="70"/>
      <c r="C72" s="185"/>
      <c r="D72" s="69"/>
      <c r="E72" s="69"/>
      <c r="F72" s="69"/>
      <c r="G72" s="69"/>
      <c r="H72" s="69"/>
      <c r="I72" s="69"/>
      <c r="J72" s="593"/>
      <c r="K72" s="593"/>
      <c r="L72" s="88"/>
      <c r="M72" s="165"/>
      <c r="N72" s="165"/>
      <c r="O72" s="165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</row>
    <row r="73" spans="1:44" ht="15.75">
      <c r="A73" s="64"/>
      <c r="B73" s="70"/>
      <c r="C73" s="69"/>
      <c r="D73" s="69"/>
      <c r="E73" s="69"/>
      <c r="F73" s="69"/>
      <c r="G73" s="69"/>
      <c r="H73" s="69"/>
      <c r="I73" s="69"/>
      <c r="J73" s="593"/>
      <c r="K73" s="593"/>
      <c r="L73" s="88"/>
      <c r="M73" s="200"/>
      <c r="N73" s="200"/>
      <c r="O73" s="200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</row>
    <row r="74" spans="1:44" ht="15.75">
      <c r="A74" s="64"/>
      <c r="B74" s="70"/>
      <c r="C74" s="186"/>
      <c r="D74" s="165"/>
      <c r="E74" s="165"/>
      <c r="F74" s="165"/>
      <c r="G74" s="165"/>
      <c r="H74" s="165"/>
      <c r="I74" s="165"/>
      <c r="J74" s="593"/>
      <c r="K74" s="593"/>
      <c r="L74" s="593"/>
      <c r="M74" s="165"/>
      <c r="N74" s="165"/>
      <c r="O74" s="165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</row>
    <row r="75" spans="1:44" ht="15.75">
      <c r="A75" s="64"/>
      <c r="B75" s="70"/>
      <c r="C75" s="81"/>
      <c r="D75" s="165"/>
      <c r="E75" s="165"/>
      <c r="F75" s="165"/>
      <c r="G75" s="165"/>
      <c r="H75" s="165"/>
      <c r="I75" s="165"/>
      <c r="J75" s="593"/>
      <c r="K75" s="593"/>
      <c r="L75" s="593"/>
      <c r="M75" s="165"/>
      <c r="N75" s="165"/>
      <c r="O75" s="165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</row>
    <row r="76" spans="1:44" ht="15.75">
      <c r="A76" s="64"/>
      <c r="B76" s="70"/>
      <c r="C76" s="186"/>
      <c r="D76" s="165"/>
      <c r="E76" s="165"/>
      <c r="F76" s="165"/>
      <c r="G76" s="165"/>
      <c r="H76" s="165"/>
      <c r="I76" s="165"/>
      <c r="J76" s="593"/>
      <c r="K76" s="593"/>
      <c r="L76" s="593"/>
      <c r="M76" s="69"/>
      <c r="N76" s="69"/>
      <c r="O76" s="69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</row>
    <row r="77" spans="1:44" ht="15.75">
      <c r="A77" s="64"/>
      <c r="B77" s="70"/>
      <c r="C77" s="81"/>
      <c r="D77" s="69"/>
      <c r="E77" s="69"/>
      <c r="F77" s="69"/>
      <c r="G77" s="69"/>
      <c r="H77" s="69"/>
      <c r="I77" s="69"/>
      <c r="J77" s="593"/>
      <c r="K77" s="593"/>
      <c r="L77" s="593"/>
      <c r="M77" s="200"/>
      <c r="N77" s="200"/>
      <c r="O77" s="200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</row>
    <row r="78" spans="1:44" ht="15.75">
      <c r="A78" s="64"/>
      <c r="B78" s="70"/>
      <c r="C78" s="80"/>
      <c r="D78" s="69"/>
      <c r="E78" s="69"/>
      <c r="F78" s="69"/>
      <c r="G78" s="69"/>
      <c r="H78" s="69"/>
      <c r="I78" s="69"/>
      <c r="J78" s="593"/>
      <c r="K78" s="593"/>
      <c r="L78" s="593"/>
      <c r="M78" s="200"/>
      <c r="N78" s="200"/>
      <c r="O78" s="200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</row>
    <row r="79" spans="1:44" ht="15.75">
      <c r="A79" s="64"/>
      <c r="B79" s="70"/>
      <c r="C79" s="69"/>
      <c r="D79" s="69"/>
      <c r="E79" s="69"/>
      <c r="F79" s="69"/>
      <c r="G79" s="69"/>
      <c r="H79" s="69"/>
      <c r="I79" s="69"/>
      <c r="J79" s="593"/>
      <c r="K79" s="593"/>
      <c r="L79" s="593"/>
      <c r="M79" s="69"/>
      <c r="N79" s="69"/>
      <c r="O79" s="1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</row>
    <row r="80" spans="1:44" ht="15.75">
      <c r="A80" s="64"/>
      <c r="B80" s="70"/>
      <c r="C80" s="69"/>
      <c r="D80" s="69"/>
      <c r="E80" s="69"/>
      <c r="F80" s="69"/>
      <c r="G80" s="69"/>
      <c r="H80" s="69"/>
      <c r="I80" s="69"/>
      <c r="J80" s="593"/>
      <c r="K80" s="593"/>
      <c r="L80" s="593"/>
      <c r="M80" s="69"/>
      <c r="N80" s="69"/>
      <c r="O80" s="69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</row>
    <row r="81" spans="1:44" ht="15.75">
      <c r="A81" s="68"/>
      <c r="B81" s="70"/>
      <c r="C81" s="186"/>
      <c r="D81" s="165"/>
      <c r="E81" s="165"/>
      <c r="F81" s="165"/>
      <c r="G81" s="165"/>
      <c r="H81" s="165"/>
      <c r="I81" s="165"/>
      <c r="J81" s="593"/>
      <c r="K81" s="593"/>
      <c r="L81" s="593"/>
      <c r="M81" s="165"/>
      <c r="N81" s="165"/>
      <c r="O81" s="165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</row>
    <row r="82" spans="1:44" ht="15.75">
      <c r="A82" s="68"/>
      <c r="B82" s="70"/>
      <c r="C82" s="81"/>
      <c r="D82" s="165"/>
      <c r="E82" s="165"/>
      <c r="F82" s="165"/>
      <c r="G82" s="165"/>
      <c r="H82" s="165"/>
      <c r="I82" s="165"/>
      <c r="J82" s="593"/>
      <c r="K82" s="593"/>
      <c r="L82" s="593"/>
      <c r="M82" s="212"/>
      <c r="N82" s="165"/>
      <c r="O82" s="6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</row>
    <row r="83" spans="1:44" ht="15.75">
      <c r="A83" s="68"/>
      <c r="B83" s="70"/>
      <c r="C83" s="80"/>
      <c r="D83" s="165"/>
      <c r="E83" s="165"/>
      <c r="F83" s="165"/>
      <c r="G83" s="165"/>
      <c r="H83" s="165"/>
      <c r="I83" s="165"/>
      <c r="J83" s="593"/>
      <c r="K83" s="593"/>
      <c r="L83" s="593"/>
      <c r="M83" s="212"/>
      <c r="N83" s="165"/>
      <c r="O83" s="6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</row>
    <row r="84" spans="1:44" ht="15.75">
      <c r="A84" s="64"/>
      <c r="B84" s="70"/>
      <c r="C84" s="69"/>
      <c r="D84" s="69"/>
      <c r="E84" s="69"/>
      <c r="F84" s="69"/>
      <c r="G84" s="69"/>
      <c r="H84" s="69"/>
      <c r="I84" s="69"/>
      <c r="J84" s="593"/>
      <c r="K84" s="593"/>
      <c r="L84" s="593"/>
      <c r="M84" s="69"/>
      <c r="N84" s="69"/>
      <c r="O84" s="69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</row>
    <row r="85" spans="1:44" ht="15.75">
      <c r="A85" s="64"/>
      <c r="B85" s="70"/>
      <c r="C85" s="80"/>
      <c r="D85" s="69"/>
      <c r="E85" s="69"/>
      <c r="F85" s="69"/>
      <c r="G85" s="69"/>
      <c r="H85" s="69"/>
      <c r="I85" s="69"/>
      <c r="J85" s="593"/>
      <c r="K85" s="593"/>
      <c r="L85" s="593"/>
      <c r="M85" s="213"/>
      <c r="N85" s="213"/>
      <c r="O85" s="213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</row>
    <row r="86" spans="1:44" ht="15.75">
      <c r="A86" s="64"/>
      <c r="B86" s="70"/>
      <c r="C86" s="69"/>
      <c r="D86" s="69"/>
      <c r="E86" s="69"/>
      <c r="F86" s="69"/>
      <c r="G86" s="69"/>
      <c r="H86" s="69"/>
      <c r="I86" s="69"/>
      <c r="J86" s="593"/>
      <c r="K86" s="593"/>
      <c r="L86" s="593"/>
      <c r="M86" s="213"/>
      <c r="N86" s="213"/>
      <c r="O86" s="213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</row>
    <row r="87" spans="1:44" ht="15.75">
      <c r="A87" s="64"/>
      <c r="B87" s="70"/>
      <c r="C87" s="82"/>
      <c r="D87" s="69"/>
      <c r="E87" s="69"/>
      <c r="F87" s="69"/>
      <c r="G87" s="69"/>
      <c r="H87" s="69"/>
      <c r="I87" s="69"/>
      <c r="J87" s="593"/>
      <c r="K87" s="593"/>
      <c r="L87" s="593"/>
      <c r="M87" s="75"/>
      <c r="N87" s="75"/>
      <c r="O87" s="6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</row>
    <row r="88" spans="1:44" ht="15.75">
      <c r="A88" s="68"/>
      <c r="B88" s="70"/>
      <c r="C88" s="80"/>
      <c r="D88" s="165"/>
      <c r="E88" s="165"/>
      <c r="F88" s="165"/>
      <c r="G88" s="200"/>
      <c r="H88" s="200"/>
      <c r="I88" s="200"/>
      <c r="J88" s="593"/>
      <c r="K88" s="593"/>
      <c r="L88" s="593"/>
      <c r="M88" s="182"/>
      <c r="N88" s="214"/>
      <c r="O88" s="6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</row>
    <row r="89" spans="1:44" ht="15.75">
      <c r="A89" s="68"/>
      <c r="B89" s="70"/>
      <c r="C89" s="80"/>
      <c r="D89" s="165"/>
      <c r="E89" s="165"/>
      <c r="F89" s="165"/>
      <c r="G89" s="200"/>
      <c r="H89" s="200"/>
      <c r="I89" s="200"/>
      <c r="J89" s="593"/>
      <c r="K89" s="593"/>
      <c r="L89" s="593"/>
      <c r="M89" s="182"/>
      <c r="N89" s="214"/>
      <c r="O89" s="6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</row>
    <row r="90" spans="1:44" ht="15.75">
      <c r="A90" s="68"/>
      <c r="B90" s="70"/>
      <c r="C90" s="80"/>
      <c r="D90" s="165"/>
      <c r="E90" s="165"/>
      <c r="F90" s="165"/>
      <c r="G90" s="200"/>
      <c r="H90" s="200"/>
      <c r="I90" s="200"/>
      <c r="J90" s="593"/>
      <c r="K90" s="593"/>
      <c r="L90" s="593"/>
      <c r="M90" s="182"/>
      <c r="N90" s="214"/>
      <c r="O90" s="6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</row>
    <row r="91" spans="1:44" ht="15.75">
      <c r="A91" s="68"/>
      <c r="B91" s="70"/>
      <c r="C91" s="186"/>
      <c r="D91" s="165"/>
      <c r="E91" s="165"/>
      <c r="F91" s="165"/>
      <c r="G91" s="200"/>
      <c r="H91" s="200"/>
      <c r="I91" s="200"/>
      <c r="J91" s="593"/>
      <c r="K91" s="593"/>
      <c r="L91" s="593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</row>
    <row r="92" spans="1:44" ht="15.75">
      <c r="A92" s="64"/>
      <c r="B92" s="70"/>
      <c r="C92" s="82"/>
      <c r="D92" s="69"/>
      <c r="E92" s="69"/>
      <c r="F92" s="69"/>
      <c r="G92" s="69"/>
      <c r="H92" s="69"/>
      <c r="I92" s="69"/>
      <c r="J92" s="593"/>
      <c r="K92" s="593"/>
      <c r="L92" s="593"/>
      <c r="M92" s="63"/>
      <c r="N92" s="63"/>
      <c r="O92" s="63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</row>
    <row r="93" spans="1:44" ht="15.75">
      <c r="A93" s="64"/>
      <c r="B93" s="70"/>
      <c r="C93" s="82"/>
      <c r="D93" s="69"/>
      <c r="E93" s="69"/>
      <c r="F93" s="69"/>
      <c r="G93" s="69"/>
      <c r="H93" s="69"/>
      <c r="I93" s="69"/>
      <c r="J93" s="593"/>
      <c r="K93" s="593"/>
      <c r="L93" s="593"/>
      <c r="M93" s="63"/>
      <c r="N93" s="63"/>
      <c r="O93" s="63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</row>
    <row r="94" spans="1:44" ht="15.75">
      <c r="A94" s="68"/>
      <c r="B94" s="70"/>
      <c r="C94" s="80"/>
      <c r="D94" s="165"/>
      <c r="E94" s="165"/>
      <c r="F94" s="165"/>
      <c r="G94" s="165"/>
      <c r="H94" s="165"/>
      <c r="I94" s="165"/>
      <c r="J94" s="593"/>
      <c r="K94" s="593"/>
      <c r="L94" s="593"/>
      <c r="M94" s="63"/>
      <c r="N94" s="63"/>
      <c r="O94" s="63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</row>
    <row r="95" spans="1:44" ht="15.75">
      <c r="A95" s="68"/>
      <c r="B95" s="70"/>
      <c r="C95" s="80"/>
      <c r="D95" s="165"/>
      <c r="E95" s="165"/>
      <c r="F95" s="165"/>
      <c r="G95" s="200"/>
      <c r="H95" s="200"/>
      <c r="I95" s="200"/>
      <c r="J95" s="593"/>
      <c r="K95" s="593"/>
      <c r="L95" s="593"/>
      <c r="M95" s="63"/>
      <c r="N95" s="63"/>
      <c r="O95" s="63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</row>
    <row r="96" spans="1:44" ht="15.75">
      <c r="A96" s="68"/>
      <c r="B96" s="70"/>
      <c r="C96" s="80"/>
      <c r="D96" s="165"/>
      <c r="E96" s="165"/>
      <c r="F96" s="165"/>
      <c r="G96" s="165"/>
      <c r="H96" s="165"/>
      <c r="I96" s="165"/>
      <c r="J96" s="593"/>
      <c r="K96" s="593"/>
      <c r="L96" s="593"/>
      <c r="M96" s="63"/>
      <c r="N96" s="63"/>
      <c r="O96" s="63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</row>
    <row r="97" spans="1:44" ht="15.75">
      <c r="A97" s="68"/>
      <c r="B97" s="70"/>
      <c r="C97" s="186"/>
      <c r="D97" s="165"/>
      <c r="E97" s="165"/>
      <c r="F97" s="165"/>
      <c r="G97" s="165"/>
      <c r="H97" s="165"/>
      <c r="I97" s="165"/>
      <c r="J97" s="593"/>
      <c r="K97" s="593"/>
      <c r="L97" s="593"/>
      <c r="M97" s="63"/>
      <c r="N97" s="63"/>
      <c r="O97" s="63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</row>
    <row r="98" spans="1:44" ht="15.75">
      <c r="A98" s="64"/>
      <c r="B98" s="70"/>
      <c r="C98" s="82"/>
      <c r="D98" s="69"/>
      <c r="E98" s="69"/>
      <c r="F98" s="69"/>
      <c r="G98" s="69"/>
      <c r="H98" s="69"/>
      <c r="I98" s="69"/>
      <c r="J98" s="593"/>
      <c r="K98" s="593"/>
      <c r="L98" s="593"/>
      <c r="M98" s="63"/>
      <c r="N98" s="63"/>
      <c r="O98" s="63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</row>
    <row r="99" spans="1:44" ht="15.75">
      <c r="A99" s="68"/>
      <c r="B99" s="70"/>
      <c r="C99" s="80"/>
      <c r="D99" s="200"/>
      <c r="E99" s="200"/>
      <c r="F99" s="200"/>
      <c r="G99" s="200"/>
      <c r="H99" s="200"/>
      <c r="I99" s="200"/>
      <c r="J99" s="593"/>
      <c r="K99" s="593"/>
      <c r="L99" s="593"/>
      <c r="M99" s="63"/>
      <c r="N99" s="63"/>
      <c r="O99" s="63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</row>
    <row r="100" spans="1:44" ht="15.75">
      <c r="A100" s="68"/>
      <c r="B100" s="70"/>
      <c r="C100" s="80"/>
      <c r="D100" s="200"/>
      <c r="E100" s="200"/>
      <c r="F100" s="200"/>
      <c r="G100" s="200"/>
      <c r="H100" s="200"/>
      <c r="I100" s="200"/>
      <c r="J100" s="593"/>
      <c r="K100" s="593"/>
      <c r="L100" s="593"/>
      <c r="M100" s="63"/>
      <c r="N100" s="63"/>
      <c r="O100" s="63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</row>
    <row r="101" spans="1:44" ht="15.75">
      <c r="A101" s="64"/>
      <c r="B101" s="70"/>
      <c r="C101" s="82"/>
      <c r="D101" s="69"/>
      <c r="E101" s="69"/>
      <c r="F101" s="69"/>
      <c r="G101" s="69"/>
      <c r="H101" s="69"/>
      <c r="I101" s="188"/>
      <c r="J101" s="593"/>
      <c r="K101" s="593"/>
      <c r="L101" s="593"/>
      <c r="M101" s="63"/>
      <c r="N101" s="63"/>
      <c r="O101" s="63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</row>
    <row r="102" spans="1:44" ht="15.75">
      <c r="A102" s="64"/>
      <c r="B102" s="70"/>
      <c r="C102" s="82"/>
      <c r="D102" s="69"/>
      <c r="E102" s="69"/>
      <c r="F102" s="69"/>
      <c r="G102" s="69"/>
      <c r="H102" s="69"/>
      <c r="I102" s="69"/>
      <c r="J102" s="593"/>
      <c r="K102" s="593"/>
      <c r="L102" s="593"/>
      <c r="M102" s="63"/>
      <c r="N102" s="63"/>
      <c r="O102" s="63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</row>
    <row r="103" spans="1:44" ht="15.75">
      <c r="A103" s="68"/>
      <c r="B103" s="70"/>
      <c r="C103" s="80"/>
      <c r="D103" s="165"/>
      <c r="E103" s="165"/>
      <c r="F103" s="165"/>
      <c r="G103" s="165"/>
      <c r="H103" s="165"/>
      <c r="I103" s="165"/>
      <c r="J103" s="593"/>
      <c r="K103" s="593"/>
      <c r="L103" s="593"/>
      <c r="M103" s="63"/>
      <c r="N103" s="63"/>
      <c r="O103" s="63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</row>
    <row r="104" spans="1:44" ht="15.75">
      <c r="A104" s="69"/>
      <c r="B104" s="84"/>
      <c r="C104" s="68"/>
      <c r="D104" s="68"/>
      <c r="E104" s="68"/>
      <c r="F104" s="68"/>
      <c r="G104" s="212"/>
      <c r="H104" s="165"/>
      <c r="I104" s="68"/>
      <c r="J104" s="593"/>
      <c r="K104" s="593"/>
      <c r="L104" s="593"/>
      <c r="M104" s="63"/>
      <c r="N104" s="63"/>
      <c r="O104" s="63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</row>
    <row r="105" spans="1:44" ht="15.75">
      <c r="A105" s="69"/>
      <c r="B105" s="84"/>
      <c r="C105" s="68"/>
      <c r="D105" s="68"/>
      <c r="E105" s="68"/>
      <c r="F105" s="68"/>
      <c r="G105" s="212"/>
      <c r="H105" s="165"/>
      <c r="I105" s="68"/>
      <c r="J105" s="593"/>
      <c r="K105" s="593"/>
      <c r="L105" s="593"/>
      <c r="M105" s="63"/>
      <c r="N105" s="63"/>
      <c r="O105" s="63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</row>
    <row r="106" spans="1:44" ht="15.75">
      <c r="A106" s="68"/>
      <c r="B106" s="159"/>
      <c r="C106" s="69"/>
      <c r="D106" s="69"/>
      <c r="E106" s="69"/>
      <c r="F106" s="69"/>
      <c r="G106" s="69"/>
      <c r="H106" s="69"/>
      <c r="I106" s="69"/>
      <c r="J106" s="593"/>
      <c r="K106" s="593"/>
      <c r="L106" s="593"/>
      <c r="M106" s="63"/>
      <c r="N106" s="63"/>
      <c r="O106" s="63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</row>
    <row r="107" spans="1:44" ht="15.75">
      <c r="A107" s="64"/>
      <c r="B107" s="85"/>
      <c r="C107" s="69"/>
      <c r="D107" s="213"/>
      <c r="E107" s="213"/>
      <c r="F107" s="213"/>
      <c r="G107" s="213"/>
      <c r="H107" s="213"/>
      <c r="I107" s="213"/>
      <c r="J107" s="593"/>
      <c r="K107" s="593"/>
      <c r="L107" s="593"/>
      <c r="M107" s="63"/>
      <c r="N107" s="63"/>
      <c r="O107" s="63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</row>
    <row r="108" spans="1:44" ht="15.75">
      <c r="A108" s="64"/>
      <c r="B108" s="85"/>
      <c r="C108" s="75"/>
      <c r="D108" s="213"/>
      <c r="E108" s="213"/>
      <c r="F108" s="213"/>
      <c r="G108" s="213"/>
      <c r="H108" s="213"/>
      <c r="I108" s="213"/>
      <c r="J108" s="593"/>
      <c r="K108" s="593"/>
      <c r="L108" s="593"/>
      <c r="M108" s="63"/>
      <c r="N108" s="63"/>
      <c r="O108" s="63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</row>
    <row r="109" spans="1:44" ht="15.75">
      <c r="A109" s="68"/>
      <c r="B109" s="86"/>
      <c r="C109" s="75"/>
      <c r="D109" s="75"/>
      <c r="E109" s="75"/>
      <c r="F109" s="75"/>
      <c r="G109" s="75"/>
      <c r="H109" s="75"/>
      <c r="I109" s="68"/>
      <c r="J109" s="593"/>
      <c r="K109" s="593"/>
      <c r="L109" s="593"/>
      <c r="M109" s="63"/>
      <c r="N109" s="63"/>
      <c r="O109" s="63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</row>
    <row r="110" spans="1:44" ht="15.75">
      <c r="A110" s="68"/>
      <c r="B110" s="87"/>
      <c r="C110" s="66"/>
      <c r="D110" s="66"/>
      <c r="E110" s="66"/>
      <c r="F110" s="66"/>
      <c r="G110" s="182"/>
      <c r="H110" s="214"/>
      <c r="I110" s="68"/>
      <c r="J110" s="593"/>
      <c r="K110" s="593"/>
      <c r="L110" s="593"/>
      <c r="M110" s="63"/>
      <c r="N110" s="63"/>
      <c r="O110" s="63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</row>
    <row r="111" spans="1:44" ht="15.75">
      <c r="A111" s="68"/>
      <c r="B111" s="86"/>
      <c r="C111" s="75"/>
      <c r="D111" s="75"/>
      <c r="E111" s="75"/>
      <c r="F111" s="75"/>
      <c r="G111" s="182"/>
      <c r="H111" s="214"/>
      <c r="I111" s="68"/>
      <c r="J111" s="593"/>
      <c r="K111" s="593"/>
      <c r="L111" s="593"/>
      <c r="M111" s="63"/>
      <c r="N111" s="63"/>
      <c r="O111" s="63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</row>
    <row r="112" spans="1:44" ht="15.75">
      <c r="A112" s="68"/>
      <c r="B112" s="66"/>
      <c r="C112" s="75"/>
      <c r="D112" s="210"/>
      <c r="E112" s="210"/>
      <c r="F112" s="210"/>
      <c r="G112" s="182"/>
      <c r="H112" s="214"/>
      <c r="I112" s="68"/>
      <c r="J112" s="593"/>
      <c r="K112" s="593"/>
      <c r="L112" s="593"/>
      <c r="M112" s="63"/>
      <c r="N112" s="63"/>
      <c r="O112" s="63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</row>
    <row r="113" spans="1:44" ht="15.75">
      <c r="A113" s="88"/>
      <c r="B113" s="89"/>
      <c r="C113" s="88"/>
      <c r="D113" s="88"/>
      <c r="E113" s="88"/>
      <c r="F113" s="88"/>
      <c r="G113" s="88"/>
      <c r="H113" s="88"/>
      <c r="I113" s="88"/>
      <c r="J113" s="593"/>
      <c r="K113" s="593"/>
      <c r="L113" s="593"/>
      <c r="M113" s="63"/>
      <c r="N113" s="63"/>
      <c r="O113" s="63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</row>
    <row r="114" spans="1:44" ht="15.75">
      <c r="A114" s="63"/>
      <c r="B114" s="63"/>
      <c r="C114" s="63"/>
      <c r="D114" s="63"/>
      <c r="E114" s="63"/>
      <c r="F114" s="63"/>
      <c r="G114" s="63"/>
      <c r="H114" s="63"/>
      <c r="I114" s="63"/>
      <c r="J114" s="593"/>
      <c r="K114" s="593"/>
      <c r="L114" s="593"/>
      <c r="M114" s="63"/>
      <c r="N114" s="63"/>
      <c r="O114" s="63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</row>
    <row r="115" spans="1:44" ht="15.75">
      <c r="A115" s="63"/>
      <c r="B115" s="63"/>
      <c r="C115" s="63"/>
      <c r="D115" s="63"/>
      <c r="E115" s="63"/>
      <c r="F115" s="63"/>
      <c r="G115" s="63"/>
      <c r="H115" s="63"/>
      <c r="I115" s="63"/>
      <c r="J115" s="593"/>
      <c r="K115" s="593"/>
      <c r="L115" s="593"/>
      <c r="M115" s="63"/>
      <c r="N115" s="63"/>
      <c r="O115" s="63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</row>
    <row r="116" spans="1:44" ht="15.75">
      <c r="A116" s="63"/>
      <c r="B116" s="63"/>
      <c r="C116" s="63"/>
      <c r="D116" s="63"/>
      <c r="E116" s="63"/>
      <c r="F116" s="63"/>
      <c r="G116" s="63"/>
      <c r="H116" s="63"/>
      <c r="I116" s="63"/>
      <c r="J116" s="593"/>
      <c r="K116" s="593"/>
      <c r="L116" s="593"/>
      <c r="M116" s="63"/>
      <c r="N116" s="63"/>
      <c r="O116" s="63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</row>
    <row r="117" spans="1:44" ht="15.75">
      <c r="A117" s="63"/>
      <c r="B117" s="63"/>
      <c r="C117" s="63"/>
      <c r="D117" s="63"/>
      <c r="E117" s="63"/>
      <c r="F117" s="63"/>
      <c r="G117" s="63"/>
      <c r="H117" s="63"/>
      <c r="I117" s="63"/>
      <c r="J117" s="593"/>
      <c r="K117" s="593"/>
      <c r="L117" s="593"/>
      <c r="M117" s="63"/>
      <c r="N117" s="63"/>
      <c r="O117" s="63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</row>
    <row r="118" spans="1:44" ht="15.75">
      <c r="A118" s="63"/>
      <c r="B118" s="63"/>
      <c r="C118" s="63"/>
      <c r="D118" s="63"/>
      <c r="E118" s="63"/>
      <c r="F118" s="63"/>
      <c r="G118" s="63"/>
      <c r="H118" s="63"/>
      <c r="I118" s="63"/>
      <c r="J118" s="593"/>
      <c r="K118" s="593"/>
      <c r="L118" s="593"/>
      <c r="M118" s="63"/>
      <c r="N118" s="63"/>
      <c r="O118" s="63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</row>
    <row r="119" spans="1:44" ht="15.75">
      <c r="A119" s="63"/>
      <c r="B119" s="63"/>
      <c r="C119" s="63"/>
      <c r="D119" s="63"/>
      <c r="E119" s="63"/>
      <c r="F119" s="63"/>
      <c r="G119" s="63"/>
      <c r="H119" s="63"/>
      <c r="I119" s="63"/>
      <c r="J119" s="593"/>
      <c r="K119" s="593"/>
      <c r="L119" s="593"/>
      <c r="M119" s="63"/>
      <c r="N119" s="63"/>
      <c r="O119" s="63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</row>
    <row r="120" spans="1:44" ht="15.75">
      <c r="A120" s="63"/>
      <c r="B120" s="63"/>
      <c r="C120" s="63"/>
      <c r="D120" s="63"/>
      <c r="E120" s="63"/>
      <c r="F120" s="63"/>
      <c r="G120" s="63"/>
      <c r="H120" s="63"/>
      <c r="I120" s="63"/>
      <c r="J120" s="593"/>
      <c r="K120" s="593"/>
      <c r="L120" s="593"/>
      <c r="M120" s="63"/>
      <c r="N120" s="63"/>
      <c r="O120" s="63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</row>
    <row r="121" spans="1:44" ht="15.75">
      <c r="A121" s="63"/>
      <c r="B121" s="63"/>
      <c r="C121" s="63"/>
      <c r="D121" s="63"/>
      <c r="E121" s="63"/>
      <c r="F121" s="63"/>
      <c r="G121" s="63"/>
      <c r="H121" s="63"/>
      <c r="I121" s="527"/>
      <c r="J121" s="593"/>
      <c r="K121" s="593"/>
      <c r="L121" s="593"/>
      <c r="M121" s="63"/>
      <c r="N121" s="63"/>
      <c r="O121" s="63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</row>
    <row r="122" spans="1:44" ht="15.75">
      <c r="A122" s="63"/>
      <c r="B122" s="63"/>
      <c r="C122" s="63"/>
      <c r="D122" s="63"/>
      <c r="E122" s="63"/>
      <c r="F122" s="63"/>
      <c r="G122" s="63"/>
      <c r="H122" s="63"/>
      <c r="I122" s="527"/>
      <c r="J122" s="593"/>
      <c r="K122" s="593"/>
      <c r="L122" s="593"/>
      <c r="M122" s="63"/>
      <c r="N122" s="63"/>
      <c r="O122" s="63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</row>
    <row r="123" spans="1:44" ht="15.75">
      <c r="A123" s="63"/>
      <c r="B123" s="63"/>
      <c r="C123" s="63"/>
      <c r="D123" s="63"/>
      <c r="E123" s="63"/>
      <c r="F123" s="63"/>
      <c r="G123" s="63"/>
      <c r="H123" s="63"/>
      <c r="I123" s="527"/>
      <c r="J123" s="593"/>
      <c r="K123" s="593"/>
      <c r="L123" s="593"/>
      <c r="M123" s="63"/>
      <c r="N123" s="63"/>
      <c r="O123" s="63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</row>
    <row r="124" spans="1:44" ht="15.75">
      <c r="A124" s="63"/>
      <c r="B124" s="63"/>
      <c r="C124" s="63"/>
      <c r="D124" s="63"/>
      <c r="E124" s="63"/>
      <c r="F124" s="63"/>
      <c r="G124" s="63"/>
      <c r="H124" s="63"/>
      <c r="I124" s="527"/>
      <c r="J124" s="593"/>
      <c r="K124" s="593"/>
      <c r="L124" s="593"/>
      <c r="M124" s="63"/>
      <c r="N124" s="63"/>
      <c r="O124" s="63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</row>
    <row r="125" spans="1:44" ht="15.75">
      <c r="A125" s="63"/>
      <c r="B125" s="63"/>
      <c r="C125" s="63"/>
      <c r="D125" s="63"/>
      <c r="E125" s="63"/>
      <c r="F125" s="63"/>
      <c r="G125" s="63"/>
      <c r="H125" s="63"/>
      <c r="I125" s="527"/>
      <c r="J125" s="593"/>
      <c r="K125" s="593"/>
      <c r="L125" s="593"/>
      <c r="M125" s="63"/>
      <c r="N125" s="63"/>
      <c r="O125" s="63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</row>
    <row r="126" spans="1:44" ht="15.75">
      <c r="A126" s="63"/>
      <c r="B126" s="63"/>
      <c r="C126" s="63"/>
      <c r="D126" s="63"/>
      <c r="E126" s="63"/>
      <c r="F126" s="63"/>
      <c r="G126" s="63"/>
      <c r="H126" s="63"/>
      <c r="I126" s="527"/>
      <c r="J126" s="593"/>
      <c r="K126" s="593"/>
      <c r="L126" s="593"/>
      <c r="M126" s="63"/>
      <c r="N126" s="63"/>
      <c r="O126" s="63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</row>
    <row r="127" spans="1:44" ht="15.75">
      <c r="A127" s="63"/>
      <c r="B127" s="63"/>
      <c r="C127" s="63"/>
      <c r="D127" s="63"/>
      <c r="E127" s="63"/>
      <c r="F127" s="63"/>
      <c r="G127" s="63"/>
      <c r="H127" s="63"/>
      <c r="I127" s="527"/>
      <c r="J127" s="593"/>
      <c r="K127" s="593"/>
      <c r="L127" s="593"/>
      <c r="M127" s="63"/>
      <c r="N127" s="63"/>
      <c r="O127" s="63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</row>
    <row r="128" spans="1:44" ht="15.75">
      <c r="A128" s="63"/>
      <c r="B128" s="63"/>
      <c r="C128" s="63"/>
      <c r="D128" s="63"/>
      <c r="E128" s="63"/>
      <c r="F128" s="63"/>
      <c r="G128" s="63"/>
      <c r="H128" s="63"/>
      <c r="I128" s="527"/>
      <c r="J128" s="593"/>
      <c r="K128" s="593"/>
      <c r="L128" s="593"/>
      <c r="M128" s="63"/>
      <c r="N128" s="63"/>
      <c r="O128" s="63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</row>
    <row r="129" spans="1:44" ht="15.75">
      <c r="A129" s="63"/>
      <c r="B129" s="63"/>
      <c r="C129" s="63"/>
      <c r="D129" s="63"/>
      <c r="E129" s="63"/>
      <c r="F129" s="63"/>
      <c r="G129" s="63"/>
      <c r="H129" s="63"/>
      <c r="I129" s="527"/>
      <c r="J129" s="593"/>
      <c r="K129" s="593"/>
      <c r="L129" s="593"/>
      <c r="M129" s="63"/>
      <c r="N129" s="63"/>
      <c r="O129" s="63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</row>
    <row r="130" spans="1:44" ht="15.75">
      <c r="A130" s="63"/>
      <c r="B130" s="63"/>
      <c r="C130" s="63"/>
      <c r="D130" s="63"/>
      <c r="E130" s="63"/>
      <c r="F130" s="63"/>
      <c r="G130" s="63"/>
      <c r="H130" s="63"/>
      <c r="I130" s="527"/>
      <c r="J130" s="593"/>
      <c r="K130" s="593"/>
      <c r="L130" s="593"/>
      <c r="M130" s="63"/>
      <c r="N130" s="63"/>
      <c r="O130" s="63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</row>
    <row r="131" spans="1:44" ht="15.75">
      <c r="A131" s="63"/>
      <c r="B131" s="63"/>
      <c r="C131" s="63"/>
      <c r="D131" s="63"/>
      <c r="E131" s="63"/>
      <c r="F131" s="63"/>
      <c r="G131" s="63"/>
      <c r="H131" s="63"/>
      <c r="I131" s="527"/>
      <c r="J131" s="593"/>
      <c r="K131" s="593"/>
      <c r="L131" s="593"/>
      <c r="M131" s="63"/>
      <c r="N131" s="63"/>
      <c r="O131" s="63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</row>
    <row r="132" spans="1:44" ht="15.75">
      <c r="A132" s="63"/>
      <c r="B132" s="63"/>
      <c r="C132" s="63"/>
      <c r="D132" s="63"/>
      <c r="E132" s="63"/>
      <c r="F132" s="63"/>
      <c r="G132" s="63"/>
      <c r="H132" s="63"/>
      <c r="I132" s="527"/>
      <c r="J132" s="593"/>
      <c r="K132" s="593"/>
      <c r="L132" s="593"/>
      <c r="M132" s="63"/>
      <c r="N132" s="63"/>
      <c r="O132" s="63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</row>
    <row r="133" spans="1:44" ht="15.75">
      <c r="A133" s="63"/>
      <c r="B133" s="63"/>
      <c r="C133" s="63"/>
      <c r="D133" s="63"/>
      <c r="E133" s="63"/>
      <c r="F133" s="63"/>
      <c r="G133" s="63"/>
      <c r="H133" s="63"/>
      <c r="I133" s="527"/>
      <c r="J133" s="593"/>
      <c r="K133" s="593"/>
      <c r="L133" s="593"/>
      <c r="M133" s="63"/>
      <c r="N133" s="63"/>
      <c r="O133" s="63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</row>
    <row r="134" spans="1:44" ht="15.75">
      <c r="A134" s="63"/>
      <c r="B134" s="63"/>
      <c r="C134" s="63"/>
      <c r="D134" s="63"/>
      <c r="E134" s="63"/>
      <c r="F134" s="63"/>
      <c r="G134" s="63"/>
      <c r="H134" s="63"/>
      <c r="I134" s="527"/>
      <c r="J134" s="593"/>
      <c r="K134" s="593"/>
      <c r="L134" s="593"/>
      <c r="M134" s="63"/>
      <c r="N134" s="63"/>
      <c r="O134" s="63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</row>
    <row r="135" spans="1:44" ht="15.75">
      <c r="A135" s="63"/>
      <c r="B135" s="63"/>
      <c r="C135" s="63"/>
      <c r="D135" s="63"/>
      <c r="E135" s="63"/>
      <c r="F135" s="63"/>
      <c r="G135" s="63"/>
      <c r="H135" s="63"/>
      <c r="I135" s="527"/>
      <c r="J135" s="593"/>
      <c r="K135" s="593"/>
      <c r="L135" s="593"/>
      <c r="M135" s="63"/>
      <c r="N135" s="63"/>
      <c r="O135" s="63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</row>
    <row r="136" spans="1:44" ht="15.75">
      <c r="A136" s="63"/>
      <c r="B136" s="63"/>
      <c r="C136" s="63"/>
      <c r="D136" s="63"/>
      <c r="E136" s="63"/>
      <c r="F136" s="63"/>
      <c r="G136" s="63"/>
      <c r="H136" s="63"/>
      <c r="I136" s="527"/>
      <c r="J136" s="593"/>
      <c r="K136" s="593"/>
      <c r="L136" s="593"/>
      <c r="M136" s="63"/>
      <c r="N136" s="63"/>
      <c r="O136" s="63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</row>
    <row r="137" spans="1:44" ht="15.75">
      <c r="A137" s="63"/>
      <c r="B137" s="63"/>
      <c r="C137" s="63"/>
      <c r="D137" s="63"/>
      <c r="E137" s="63"/>
      <c r="F137" s="63"/>
      <c r="G137" s="63"/>
      <c r="H137" s="63"/>
      <c r="I137" s="527"/>
      <c r="J137" s="593"/>
      <c r="K137" s="593"/>
      <c r="L137" s="593"/>
      <c r="M137" s="63"/>
      <c r="N137" s="63"/>
      <c r="O137" s="63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</row>
    <row r="138" spans="1:44" ht="15.75">
      <c r="A138" s="63"/>
      <c r="B138" s="63"/>
      <c r="C138" s="63"/>
      <c r="D138" s="63"/>
      <c r="E138" s="63"/>
      <c r="F138" s="63"/>
      <c r="G138" s="63"/>
      <c r="H138" s="63"/>
      <c r="I138" s="527"/>
      <c r="J138" s="593"/>
      <c r="K138" s="593"/>
      <c r="L138" s="593"/>
      <c r="M138" s="63"/>
      <c r="N138" s="63"/>
      <c r="O138" s="63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</row>
    <row r="139" spans="1:44" ht="15.75">
      <c r="A139" s="63"/>
      <c r="B139" s="63"/>
      <c r="C139" s="63"/>
      <c r="D139" s="63"/>
      <c r="E139" s="63"/>
      <c r="F139" s="63"/>
      <c r="G139" s="63"/>
      <c r="H139" s="63"/>
      <c r="I139" s="527"/>
      <c r="J139" s="593"/>
      <c r="K139" s="593"/>
      <c r="L139" s="593"/>
      <c r="M139" s="63"/>
      <c r="N139" s="63"/>
      <c r="O139" s="63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</row>
    <row r="140" spans="1:44" ht="15.75">
      <c r="A140" s="63"/>
      <c r="B140" s="63"/>
      <c r="C140" s="63"/>
      <c r="D140" s="63"/>
      <c r="E140" s="63"/>
      <c r="F140" s="63"/>
      <c r="G140" s="63"/>
      <c r="H140" s="63"/>
      <c r="I140" s="527"/>
      <c r="J140" s="593"/>
      <c r="K140" s="593"/>
      <c r="L140" s="593"/>
      <c r="M140" s="63"/>
      <c r="N140" s="63"/>
      <c r="O140" s="63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</row>
    <row r="141" spans="1:44" ht="15.75">
      <c r="A141" s="63"/>
      <c r="B141" s="63"/>
      <c r="C141" s="63"/>
      <c r="D141" s="63"/>
      <c r="E141" s="63"/>
      <c r="F141" s="63"/>
      <c r="G141" s="63"/>
      <c r="H141" s="63"/>
      <c r="I141" s="527"/>
      <c r="J141" s="593"/>
      <c r="K141" s="593"/>
      <c r="L141" s="593"/>
      <c r="M141" s="63"/>
      <c r="N141" s="63"/>
      <c r="O141" s="63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</row>
    <row r="142" spans="1:44" ht="15.75">
      <c r="A142" s="63"/>
      <c r="B142" s="63"/>
      <c r="C142" s="63"/>
      <c r="D142" s="63"/>
      <c r="E142" s="63"/>
      <c r="F142" s="63"/>
      <c r="G142" s="63"/>
      <c r="H142" s="63"/>
      <c r="I142" s="527"/>
      <c r="J142" s="593"/>
      <c r="K142" s="593"/>
      <c r="L142" s="593"/>
      <c r="M142" s="63"/>
      <c r="N142" s="63"/>
      <c r="O142" s="63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</row>
    <row r="143" spans="1:44" ht="15.75">
      <c r="A143" s="63"/>
      <c r="B143" s="63"/>
      <c r="C143" s="63"/>
      <c r="D143" s="63"/>
      <c r="E143" s="63"/>
      <c r="F143" s="63"/>
      <c r="G143" s="63"/>
      <c r="H143" s="63"/>
      <c r="I143" s="527"/>
      <c r="J143" s="593"/>
      <c r="K143" s="593"/>
      <c r="L143" s="593"/>
      <c r="M143" s="63"/>
      <c r="N143" s="63"/>
      <c r="O143" s="63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</row>
    <row r="144" spans="1:44" ht="15.75">
      <c r="A144" s="63"/>
      <c r="B144" s="63"/>
      <c r="C144" s="63"/>
      <c r="D144" s="63"/>
      <c r="E144" s="63"/>
      <c r="F144" s="63"/>
      <c r="G144" s="63"/>
      <c r="H144" s="63"/>
      <c r="I144" s="527"/>
      <c r="J144" s="593"/>
      <c r="K144" s="593"/>
      <c r="L144" s="593"/>
      <c r="M144" s="63"/>
      <c r="N144" s="63"/>
      <c r="O144" s="63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</row>
    <row r="145" spans="1:44" ht="15.75">
      <c r="A145" s="63"/>
      <c r="B145" s="63"/>
      <c r="C145" s="63"/>
      <c r="D145" s="63"/>
      <c r="E145" s="63"/>
      <c r="F145" s="63"/>
      <c r="G145" s="63"/>
      <c r="H145" s="63"/>
      <c r="I145" s="527"/>
      <c r="J145" s="593"/>
      <c r="K145" s="593"/>
      <c r="L145" s="593"/>
      <c r="M145" s="63"/>
      <c r="N145" s="63"/>
      <c r="O145" s="63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</row>
    <row r="146" spans="1:44" ht="15.75">
      <c r="A146" s="63"/>
      <c r="B146" s="63"/>
      <c r="C146" s="63"/>
      <c r="D146" s="63"/>
      <c r="E146" s="63"/>
      <c r="F146" s="63"/>
      <c r="G146" s="63"/>
      <c r="H146" s="63"/>
      <c r="I146" s="527"/>
      <c r="J146" s="593"/>
      <c r="K146" s="593"/>
      <c r="L146" s="593"/>
      <c r="M146" s="63"/>
      <c r="N146" s="63"/>
      <c r="O146" s="63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</row>
    <row r="147" spans="1:44" ht="15.75">
      <c r="A147" s="63"/>
      <c r="B147" s="63"/>
      <c r="C147" s="63"/>
      <c r="D147" s="63"/>
      <c r="E147" s="63"/>
      <c r="F147" s="63"/>
      <c r="G147" s="63"/>
      <c r="H147" s="63"/>
      <c r="I147" s="527"/>
      <c r="J147" s="593"/>
      <c r="K147" s="593"/>
      <c r="L147" s="593"/>
      <c r="M147" s="63"/>
      <c r="N147" s="63"/>
      <c r="O147" s="63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</row>
    <row r="148" spans="1:44" ht="15.75">
      <c r="A148" s="63"/>
      <c r="B148" s="63"/>
      <c r="C148" s="63"/>
      <c r="D148" s="63"/>
      <c r="E148" s="63"/>
      <c r="F148" s="63"/>
      <c r="G148" s="63"/>
      <c r="H148" s="63"/>
      <c r="I148" s="527"/>
      <c r="J148" s="593"/>
      <c r="K148" s="593"/>
      <c r="L148" s="593"/>
      <c r="M148" s="63"/>
      <c r="N148" s="63"/>
      <c r="O148" s="63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</row>
    <row r="149" spans="1:44" ht="15.75">
      <c r="A149" s="63"/>
      <c r="B149" s="63"/>
      <c r="C149" s="63"/>
      <c r="D149" s="63"/>
      <c r="E149" s="63"/>
      <c r="F149" s="63"/>
      <c r="G149" s="63"/>
      <c r="H149" s="63"/>
      <c r="I149" s="527"/>
      <c r="J149" s="593"/>
      <c r="K149" s="593"/>
      <c r="L149" s="593"/>
      <c r="M149" s="63"/>
      <c r="N149" s="63"/>
      <c r="O149" s="63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</row>
    <row r="150" spans="1:44" ht="15.75">
      <c r="A150" s="63"/>
      <c r="B150" s="63"/>
      <c r="C150" s="63"/>
      <c r="D150" s="63"/>
      <c r="E150" s="63"/>
      <c r="F150" s="63"/>
      <c r="G150" s="63"/>
      <c r="H150" s="63"/>
      <c r="I150" s="527"/>
      <c r="J150" s="593"/>
      <c r="K150" s="593"/>
      <c r="L150" s="593"/>
      <c r="M150" s="63"/>
      <c r="N150" s="63"/>
      <c r="O150" s="63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</row>
    <row r="151" spans="1:44" ht="15.75">
      <c r="A151" s="63"/>
      <c r="B151" s="63"/>
      <c r="C151" s="63"/>
      <c r="D151" s="63"/>
      <c r="E151" s="63"/>
      <c r="F151" s="63"/>
      <c r="G151" s="63"/>
      <c r="H151" s="63"/>
      <c r="I151" s="527"/>
      <c r="J151" s="593"/>
      <c r="K151" s="593"/>
      <c r="L151" s="593"/>
      <c r="M151" s="63"/>
      <c r="N151" s="63"/>
      <c r="O151" s="63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</row>
    <row r="152" spans="1:44" ht="19.5" customHeight="1">
      <c r="A152" s="63"/>
      <c r="B152" s="63"/>
      <c r="C152" s="63"/>
      <c r="D152" s="63"/>
      <c r="E152" s="63"/>
      <c r="F152" s="63"/>
      <c r="G152" s="63"/>
      <c r="H152" s="63"/>
      <c r="I152" s="527"/>
      <c r="J152" s="593"/>
      <c r="K152" s="593"/>
      <c r="L152" s="593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</row>
    <row r="153" spans="1:44" ht="19.5" customHeight="1">
      <c r="A153" s="63"/>
      <c r="B153" s="63"/>
      <c r="C153" s="63"/>
      <c r="D153" s="63"/>
      <c r="E153" s="63"/>
      <c r="F153" s="63"/>
      <c r="G153" s="63"/>
      <c r="H153" s="63"/>
      <c r="I153" s="527"/>
      <c r="J153" s="593"/>
      <c r="K153" s="593"/>
      <c r="L153" s="593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</row>
    <row r="154" spans="1:44" ht="19.5" customHeight="1">
      <c r="A154" s="63"/>
      <c r="B154" s="63"/>
      <c r="C154" s="63"/>
      <c r="D154" s="63"/>
      <c r="E154" s="63"/>
      <c r="F154" s="63"/>
      <c r="G154" s="63"/>
      <c r="H154" s="63"/>
      <c r="I154" s="527"/>
      <c r="J154" s="593"/>
      <c r="K154" s="593"/>
      <c r="L154" s="593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</row>
    <row r="155" spans="1:44" ht="19.5" customHeight="1">
      <c r="A155" s="63"/>
      <c r="B155" s="63"/>
      <c r="C155" s="63"/>
      <c r="D155" s="63"/>
      <c r="E155" s="63"/>
      <c r="F155" s="63"/>
      <c r="G155" s="63"/>
      <c r="H155" s="63"/>
      <c r="I155" s="527"/>
      <c r="J155" s="593"/>
      <c r="K155" s="593"/>
      <c r="L155" s="593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</row>
    <row r="156" spans="1:44" ht="19.5" customHeight="1">
      <c r="A156" s="63"/>
      <c r="B156" s="63"/>
      <c r="C156" s="63"/>
      <c r="D156" s="63"/>
      <c r="E156" s="63"/>
      <c r="F156" s="63"/>
      <c r="G156" s="63"/>
      <c r="H156" s="63"/>
      <c r="I156" s="527"/>
      <c r="J156" s="593"/>
      <c r="K156" s="593"/>
      <c r="L156" s="593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</row>
    <row r="157" spans="1:44" ht="19.5" customHeight="1">
      <c r="A157" s="63"/>
      <c r="B157" s="63"/>
      <c r="C157" s="63"/>
      <c r="D157" s="63"/>
      <c r="E157" s="63"/>
      <c r="F157" s="63"/>
      <c r="G157" s="63"/>
      <c r="H157" s="63"/>
      <c r="I157" s="527"/>
      <c r="J157" s="593"/>
      <c r="K157" s="593"/>
      <c r="L157" s="593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</row>
    <row r="158" spans="1:44" ht="19.5" customHeight="1">
      <c r="A158" s="63"/>
      <c r="B158" s="63"/>
      <c r="C158" s="63"/>
      <c r="D158" s="63"/>
      <c r="E158" s="63"/>
      <c r="F158" s="63"/>
      <c r="G158" s="63"/>
      <c r="H158" s="63"/>
      <c r="I158" s="527"/>
      <c r="J158" s="593"/>
      <c r="K158" s="593"/>
      <c r="L158" s="593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</row>
    <row r="159" spans="1:44" ht="19.5" customHeight="1">
      <c r="A159" s="63"/>
      <c r="B159" s="63"/>
      <c r="C159" s="63"/>
      <c r="D159" s="63"/>
      <c r="E159" s="63"/>
      <c r="F159" s="63"/>
      <c r="G159" s="63"/>
      <c r="H159" s="63"/>
      <c r="I159" s="527"/>
      <c r="J159" s="593"/>
      <c r="K159" s="593"/>
      <c r="L159" s="593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</row>
    <row r="160" spans="1:44" ht="19.5" customHeight="1">
      <c r="A160" s="63"/>
      <c r="B160" s="63"/>
      <c r="C160" s="63"/>
      <c r="D160" s="63"/>
      <c r="E160" s="63"/>
      <c r="F160" s="63"/>
      <c r="G160" s="63"/>
      <c r="H160" s="63"/>
      <c r="I160" s="527"/>
      <c r="J160" s="593"/>
      <c r="K160" s="593"/>
      <c r="L160" s="593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</row>
    <row r="161" spans="1:44" ht="19.5" customHeight="1">
      <c r="A161" s="63"/>
      <c r="B161" s="63"/>
      <c r="C161" s="63"/>
      <c r="D161" s="63"/>
      <c r="E161" s="63"/>
      <c r="F161" s="63"/>
      <c r="G161" s="63"/>
      <c r="H161" s="63"/>
      <c r="I161" s="527"/>
      <c r="J161" s="593"/>
      <c r="K161" s="593"/>
      <c r="L161" s="593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</row>
    <row r="162" spans="1:44" ht="19.5" customHeight="1">
      <c r="A162" s="63"/>
      <c r="B162" s="63"/>
      <c r="C162" s="63"/>
      <c r="D162" s="63"/>
      <c r="E162" s="63"/>
      <c r="F162" s="63"/>
      <c r="G162" s="63"/>
      <c r="H162" s="63"/>
      <c r="I162" s="527"/>
      <c r="J162" s="593"/>
      <c r="K162" s="593"/>
      <c r="L162" s="593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</row>
    <row r="163" spans="1:44" ht="19.5" customHeight="1">
      <c r="A163" s="63"/>
      <c r="B163" s="63"/>
      <c r="C163" s="63"/>
      <c r="D163" s="63"/>
      <c r="E163" s="63"/>
      <c r="F163" s="63"/>
      <c r="G163" s="63"/>
      <c r="H163" s="63"/>
      <c r="I163" s="527"/>
      <c r="J163" s="593"/>
      <c r="K163" s="593"/>
      <c r="L163" s="593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</row>
    <row r="164" spans="1:44" ht="19.5" customHeight="1">
      <c r="A164" s="63"/>
      <c r="B164" s="63"/>
      <c r="C164" s="63"/>
      <c r="D164" s="63"/>
      <c r="E164" s="63"/>
      <c r="F164" s="63"/>
      <c r="G164" s="63"/>
      <c r="H164" s="63"/>
      <c r="I164" s="527"/>
      <c r="J164" s="593"/>
      <c r="K164" s="593"/>
      <c r="L164" s="593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</row>
    <row r="165" spans="1:44" ht="19.5" customHeight="1">
      <c r="A165" s="63"/>
      <c r="B165" s="63"/>
      <c r="C165" s="63"/>
      <c r="D165" s="63"/>
      <c r="E165" s="63"/>
      <c r="F165" s="63"/>
      <c r="G165" s="63"/>
      <c r="H165" s="63"/>
      <c r="I165" s="527"/>
      <c r="J165" s="593"/>
      <c r="K165" s="593"/>
      <c r="L165" s="593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</row>
    <row r="166" spans="1:44" ht="19.5" customHeight="1">
      <c r="A166" s="63"/>
      <c r="B166" s="63"/>
      <c r="C166" s="63"/>
      <c r="D166" s="63"/>
      <c r="E166" s="63"/>
      <c r="F166" s="63"/>
      <c r="G166" s="63"/>
      <c r="H166" s="63"/>
      <c r="I166" s="527"/>
      <c r="J166" s="593"/>
      <c r="K166" s="593"/>
      <c r="L166" s="593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</row>
    <row r="167" spans="1:44" ht="19.5" customHeight="1">
      <c r="A167" s="63"/>
      <c r="B167" s="63"/>
      <c r="C167" s="63"/>
      <c r="D167" s="63"/>
      <c r="E167" s="63"/>
      <c r="F167" s="63"/>
      <c r="G167" s="63"/>
      <c r="H167" s="63"/>
      <c r="I167" s="527"/>
      <c r="J167" s="593"/>
      <c r="K167" s="593"/>
      <c r="L167" s="593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</row>
    <row r="168" spans="1:44" ht="19.5" customHeight="1">
      <c r="A168" s="63"/>
      <c r="B168" s="63"/>
      <c r="C168" s="63"/>
      <c r="D168" s="63"/>
      <c r="E168" s="63"/>
      <c r="F168" s="63"/>
      <c r="G168" s="63"/>
      <c r="H168" s="63"/>
      <c r="I168" s="527"/>
      <c r="J168" s="593"/>
      <c r="K168" s="593"/>
      <c r="L168" s="593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</row>
    <row r="169" spans="1:44" ht="19.5" customHeight="1">
      <c r="A169" s="63"/>
      <c r="B169" s="63"/>
      <c r="C169" s="63"/>
      <c r="D169" s="63"/>
      <c r="E169" s="63"/>
      <c r="F169" s="63"/>
      <c r="G169" s="63"/>
      <c r="H169" s="63"/>
      <c r="I169" s="527"/>
      <c r="J169" s="593"/>
      <c r="K169" s="593"/>
      <c r="L169" s="593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</row>
    <row r="170" spans="1:22" ht="19.5" customHeight="1">
      <c r="A170" s="63"/>
      <c r="B170" s="63"/>
      <c r="C170" s="63"/>
      <c r="D170" s="63"/>
      <c r="E170" s="63"/>
      <c r="F170" s="63"/>
      <c r="G170" s="63"/>
      <c r="H170" s="63"/>
      <c r="I170" s="527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</row>
    <row r="171" spans="1:22" ht="19.5" customHeight="1">
      <c r="A171" s="63"/>
      <c r="B171" s="63"/>
      <c r="C171" s="63"/>
      <c r="D171" s="63"/>
      <c r="E171" s="63"/>
      <c r="F171" s="63"/>
      <c r="G171" s="63"/>
      <c r="H171" s="63"/>
      <c r="I171" s="527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</row>
    <row r="172" spans="1:22" ht="19.5" customHeight="1">
      <c r="A172" s="63"/>
      <c r="B172" s="63"/>
      <c r="C172" s="63"/>
      <c r="D172" s="63"/>
      <c r="E172" s="63"/>
      <c r="F172" s="63"/>
      <c r="G172" s="63"/>
      <c r="H172" s="63"/>
      <c r="I172" s="527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</row>
    <row r="173" spans="1:22" ht="19.5" customHeight="1">
      <c r="A173" s="63"/>
      <c r="B173" s="63"/>
      <c r="C173" s="63"/>
      <c r="D173" s="63"/>
      <c r="E173" s="63"/>
      <c r="F173" s="63"/>
      <c r="G173" s="63"/>
      <c r="H173" s="63"/>
      <c r="I173" s="527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</row>
    <row r="174" spans="1:22" ht="19.5" customHeight="1">
      <c r="A174" s="88"/>
      <c r="B174" s="89"/>
      <c r="C174" s="88"/>
      <c r="D174" s="88"/>
      <c r="E174" s="88"/>
      <c r="F174" s="88"/>
      <c r="G174" s="88"/>
      <c r="H174" s="88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</row>
    <row r="175" spans="1:22" ht="19.5" customHeight="1">
      <c r="A175" s="88"/>
      <c r="B175" s="89"/>
      <c r="C175" s="88"/>
      <c r="D175" s="88"/>
      <c r="E175" s="88"/>
      <c r="F175" s="88"/>
      <c r="G175" s="88"/>
      <c r="H175" s="88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</row>
    <row r="176" spans="1:22" ht="19.5" customHeight="1">
      <c r="A176" s="88"/>
      <c r="B176" s="89"/>
      <c r="C176" s="88"/>
      <c r="D176" s="88"/>
      <c r="E176" s="88"/>
      <c r="F176" s="88"/>
      <c r="G176" s="88"/>
      <c r="H176" s="88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</row>
    <row r="177" spans="1:22" ht="19.5" customHeight="1">
      <c r="A177" s="88"/>
      <c r="B177" s="89"/>
      <c r="C177" s="88"/>
      <c r="D177" s="88"/>
      <c r="E177" s="88"/>
      <c r="F177" s="88"/>
      <c r="G177" s="88"/>
      <c r="H177" s="88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</row>
    <row r="178" spans="1:22" ht="19.5" customHeight="1">
      <c r="A178" s="88"/>
      <c r="B178" s="89"/>
      <c r="C178" s="88"/>
      <c r="D178" s="88"/>
      <c r="E178" s="88"/>
      <c r="F178" s="88"/>
      <c r="G178" s="88"/>
      <c r="H178" s="88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</row>
    <row r="179" spans="1:22" ht="19.5" customHeight="1">
      <c r="A179" s="88"/>
      <c r="B179" s="89"/>
      <c r="C179" s="88"/>
      <c r="D179" s="88"/>
      <c r="E179" s="88"/>
      <c r="F179" s="88"/>
      <c r="G179" s="88"/>
      <c r="H179" s="88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</row>
    <row r="180" spans="1:22" ht="19.5" customHeight="1">
      <c r="A180" s="88"/>
      <c r="B180" s="89"/>
      <c r="C180" s="88"/>
      <c r="D180" s="88"/>
      <c r="E180" s="88"/>
      <c r="F180" s="88"/>
      <c r="G180" s="88"/>
      <c r="H180" s="88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</row>
    <row r="181" spans="1:22" ht="19.5" customHeight="1">
      <c r="A181" s="88"/>
      <c r="B181" s="89"/>
      <c r="C181" s="88"/>
      <c r="D181" s="88"/>
      <c r="E181" s="88"/>
      <c r="F181" s="88"/>
      <c r="G181" s="88"/>
      <c r="H181" s="88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</row>
    <row r="182" spans="1:22" ht="19.5" customHeight="1">
      <c r="A182" s="88"/>
      <c r="B182" s="89"/>
      <c r="C182" s="88"/>
      <c r="D182" s="88"/>
      <c r="E182" s="88"/>
      <c r="F182" s="88"/>
      <c r="G182" s="88"/>
      <c r="H182" s="88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</row>
    <row r="183" spans="1:22" ht="19.5" customHeight="1">
      <c r="A183" s="88"/>
      <c r="B183" s="89"/>
      <c r="C183" s="88"/>
      <c r="D183" s="88"/>
      <c r="E183" s="88"/>
      <c r="F183" s="88"/>
      <c r="G183" s="88"/>
      <c r="H183" s="88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</row>
    <row r="184" spans="1:22" ht="19.5" customHeight="1">
      <c r="A184" s="88"/>
      <c r="B184" s="89"/>
      <c r="C184" s="88"/>
      <c r="D184" s="88"/>
      <c r="E184" s="88"/>
      <c r="F184" s="88"/>
      <c r="G184" s="88"/>
      <c r="H184" s="88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</row>
    <row r="185" spans="1:22" ht="19.5" customHeight="1">
      <c r="A185" s="88"/>
      <c r="B185" s="89"/>
      <c r="C185" s="88"/>
      <c r="D185" s="88"/>
      <c r="E185" s="88"/>
      <c r="F185" s="88"/>
      <c r="G185" s="88"/>
      <c r="H185" s="88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</row>
    <row r="186" spans="1:22" ht="19.5" customHeight="1">
      <c r="A186" s="88"/>
      <c r="B186" s="89"/>
      <c r="C186" s="88"/>
      <c r="D186" s="88"/>
      <c r="E186" s="88"/>
      <c r="F186" s="88"/>
      <c r="G186" s="88"/>
      <c r="H186" s="88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</row>
    <row r="187" spans="1:22" ht="19.5" customHeight="1">
      <c r="A187" s="88"/>
      <c r="B187" s="89"/>
      <c r="C187" s="88"/>
      <c r="D187" s="88"/>
      <c r="E187" s="88"/>
      <c r="F187" s="88"/>
      <c r="G187" s="88"/>
      <c r="H187" s="88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</row>
    <row r="188" spans="1:22" ht="19.5" customHeight="1">
      <c r="A188" s="593"/>
      <c r="B188" s="593"/>
      <c r="C188" s="88"/>
      <c r="D188" s="88"/>
      <c r="E188" s="88"/>
      <c r="F188" s="88"/>
      <c r="G188" s="88"/>
      <c r="H188" s="88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</row>
    <row r="189" spans="1:22" ht="19.5" customHeight="1">
      <c r="A189" s="593"/>
      <c r="B189" s="593"/>
      <c r="C189" s="88"/>
      <c r="E189" s="593"/>
      <c r="G189" s="593"/>
      <c r="H189" s="593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</row>
    <row r="190" spans="1:22" ht="19.5" customHeight="1">
      <c r="A190" s="593"/>
      <c r="B190" s="593"/>
      <c r="C190" s="88"/>
      <c r="E190" s="593"/>
      <c r="G190" s="593"/>
      <c r="H190" s="593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</row>
    <row r="191" spans="1:22" ht="19.5" customHeight="1">
      <c r="A191" s="593"/>
      <c r="B191" s="593"/>
      <c r="C191" s="88"/>
      <c r="E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</row>
    <row r="192" spans="1:22" ht="19.5" customHeight="1">
      <c r="A192" s="593"/>
      <c r="B192" s="593"/>
      <c r="C192" s="88"/>
      <c r="E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</row>
    <row r="193" spans="1:22" ht="19.5" customHeight="1">
      <c r="A193" s="593"/>
      <c r="B193" s="593"/>
      <c r="C193" s="88"/>
      <c r="E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</row>
    <row r="194" spans="1:22" ht="19.5" customHeight="1">
      <c r="A194" s="593"/>
      <c r="B194" s="593"/>
      <c r="C194" s="88"/>
      <c r="E194" s="593"/>
      <c r="G194" s="593"/>
      <c r="H194" s="593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</row>
    <row r="195" spans="1:22" ht="19.5" customHeight="1">
      <c r="A195" s="593"/>
      <c r="B195" s="593"/>
      <c r="C195" s="88"/>
      <c r="E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</row>
    <row r="196" spans="1:22" ht="19.5" customHeight="1">
      <c r="A196" s="593"/>
      <c r="B196" s="593"/>
      <c r="C196" s="88"/>
      <c r="E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</row>
    <row r="197" spans="1:22" ht="19.5" customHeight="1">
      <c r="A197" s="593"/>
      <c r="B197" s="593"/>
      <c r="C197" s="88"/>
      <c r="E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</row>
    <row r="198" spans="1:22" ht="19.5" customHeight="1">
      <c r="A198" s="593"/>
      <c r="B198" s="593"/>
      <c r="C198" s="88"/>
      <c r="E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</row>
    <row r="199" spans="1:22" ht="19.5" customHeight="1">
      <c r="A199" s="593"/>
      <c r="B199" s="593"/>
      <c r="C199" s="88"/>
      <c r="E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</row>
    <row r="200" spans="1:22" ht="19.5" customHeight="1">
      <c r="A200" s="593"/>
      <c r="B200" s="593"/>
      <c r="C200" s="88"/>
      <c r="E200" s="593"/>
      <c r="G200" s="593"/>
      <c r="H200" s="593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</row>
    <row r="201" spans="1:22" ht="19.5" customHeight="1">
      <c r="A201" s="593"/>
      <c r="B201" s="593"/>
      <c r="C201" s="88"/>
      <c r="E201" s="593"/>
      <c r="G201" s="593"/>
      <c r="H201" s="593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</row>
    <row r="202" spans="1:22" ht="19.5" customHeight="1">
      <c r="A202" s="593"/>
      <c r="B202" s="593"/>
      <c r="C202" s="88"/>
      <c r="E202" s="593"/>
      <c r="G202" s="593"/>
      <c r="H202" s="593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</row>
    <row r="203" spans="1:22" ht="19.5" customHeight="1">
      <c r="A203" s="593"/>
      <c r="B203" s="593"/>
      <c r="C203" s="88"/>
      <c r="E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</row>
    <row r="204" spans="1:22" ht="19.5" customHeight="1">
      <c r="A204" s="593"/>
      <c r="B204" s="593"/>
      <c r="C204" s="88"/>
      <c r="E204" s="593"/>
      <c r="G204" s="593"/>
      <c r="H204" s="593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</row>
    <row r="205" spans="1:22" ht="19.5" customHeight="1">
      <c r="A205" s="593"/>
      <c r="B205" s="593"/>
      <c r="C205" s="88"/>
      <c r="E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</row>
    <row r="206" spans="1:22" ht="19.5" customHeight="1">
      <c r="A206" s="593"/>
      <c r="B206" s="593"/>
      <c r="C206" s="88"/>
      <c r="E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</row>
    <row r="207" spans="1:22" ht="19.5" customHeight="1">
      <c r="A207" s="593"/>
      <c r="B207" s="593"/>
      <c r="C207" s="88"/>
      <c r="E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</row>
    <row r="208" spans="1:22" ht="19.5" customHeight="1">
      <c r="A208" s="593"/>
      <c r="B208" s="593"/>
      <c r="C208" s="88"/>
      <c r="E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</row>
    <row r="209" spans="1:22" ht="19.5" customHeight="1">
      <c r="A209" s="593"/>
      <c r="B209" s="593"/>
      <c r="C209" s="88"/>
      <c r="E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</row>
    <row r="210" spans="1:22" ht="19.5" customHeight="1">
      <c r="A210" s="593"/>
      <c r="B210" s="593"/>
      <c r="C210" s="88"/>
      <c r="E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</row>
    <row r="211" spans="1:22" ht="19.5" customHeight="1">
      <c r="A211" s="593"/>
      <c r="B211" s="593"/>
      <c r="C211" s="88"/>
      <c r="E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</row>
    <row r="212" spans="1:22" ht="19.5" customHeight="1">
      <c r="A212" s="593"/>
      <c r="B212" s="593"/>
      <c r="C212" s="88"/>
      <c r="E212" s="593"/>
      <c r="G212" s="593"/>
      <c r="H212" s="593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</row>
    <row r="213" spans="1:22" ht="19.5" customHeight="1">
      <c r="A213" s="593"/>
      <c r="B213" s="593"/>
      <c r="C213" s="88"/>
      <c r="E213" s="593"/>
      <c r="G213" s="593"/>
      <c r="H213" s="593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</row>
    <row r="214" spans="1:22" ht="19.5" customHeight="1">
      <c r="A214" s="593"/>
      <c r="B214" s="593"/>
      <c r="C214" s="88"/>
      <c r="E214" s="593"/>
      <c r="G214" s="593"/>
      <c r="H214" s="593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</row>
    <row r="215" spans="1:22" ht="19.5" customHeight="1">
      <c r="A215" s="593"/>
      <c r="B215" s="593"/>
      <c r="C215" s="88"/>
      <c r="E215" s="593"/>
      <c r="G215" s="593"/>
      <c r="H215" s="593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</row>
    <row r="216" spans="1:22" ht="19.5" customHeight="1">
      <c r="A216" s="593"/>
      <c r="B216" s="593"/>
      <c r="C216" s="88"/>
      <c r="E216" s="593"/>
      <c r="G216" s="593"/>
      <c r="H216" s="593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</row>
    <row r="217" spans="1:22" ht="19.5" customHeight="1">
      <c r="A217" s="593"/>
      <c r="B217" s="593"/>
      <c r="C217" s="88"/>
      <c r="E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</row>
    <row r="218" spans="1:22" ht="19.5" customHeight="1">
      <c r="A218" s="593"/>
      <c r="B218" s="593"/>
      <c r="C218" s="88"/>
      <c r="E218" s="593"/>
      <c r="G218" s="593"/>
      <c r="H218" s="593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</row>
    <row r="219" spans="1:22" ht="19.5" customHeight="1">
      <c r="A219" s="593"/>
      <c r="B219" s="593"/>
      <c r="C219" s="88"/>
      <c r="E219" s="593"/>
      <c r="G219" s="593"/>
      <c r="H219" s="593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</row>
    <row r="220" spans="1:22" ht="19.5" customHeight="1">
      <c r="A220" s="593"/>
      <c r="B220" s="593"/>
      <c r="C220" s="88"/>
      <c r="E220" s="593"/>
      <c r="G220" s="593"/>
      <c r="H220" s="593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</row>
    <row r="221" spans="1:22" ht="19.5" customHeight="1">
      <c r="A221" s="593"/>
      <c r="B221" s="593"/>
      <c r="C221" s="88"/>
      <c r="E221" s="593"/>
      <c r="G221" s="593"/>
      <c r="H221" s="593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</row>
    <row r="222" spans="1:22" ht="19.5" customHeight="1">
      <c r="A222" s="593"/>
      <c r="B222" s="593"/>
      <c r="C222" s="88"/>
      <c r="E222" s="593"/>
      <c r="G222" s="593"/>
      <c r="H222" s="593"/>
      <c r="I222" s="593"/>
      <c r="J222" s="593"/>
      <c r="K222" s="593"/>
      <c r="L222" s="593"/>
      <c r="M222" s="593"/>
      <c r="N222" s="593"/>
      <c r="O222" s="593"/>
      <c r="P222" s="593"/>
      <c r="Q222" s="593"/>
      <c r="R222" s="593"/>
      <c r="S222" s="593"/>
      <c r="T222" s="593"/>
      <c r="U222" s="593"/>
      <c r="V222" s="593"/>
    </row>
    <row r="223" spans="1:22" ht="19.5" customHeight="1">
      <c r="A223" s="593"/>
      <c r="B223" s="593"/>
      <c r="C223" s="88"/>
      <c r="E223" s="593"/>
      <c r="G223" s="593"/>
      <c r="H223" s="593"/>
      <c r="I223" s="593"/>
      <c r="J223" s="593"/>
      <c r="K223" s="593"/>
      <c r="L223" s="593"/>
      <c r="M223" s="593"/>
      <c r="N223" s="593"/>
      <c r="O223" s="593"/>
      <c r="P223" s="593"/>
      <c r="Q223" s="593"/>
      <c r="R223" s="593"/>
      <c r="S223" s="593"/>
      <c r="T223" s="593"/>
      <c r="U223" s="593"/>
      <c r="V223" s="593"/>
    </row>
    <row r="224" spans="1:22" ht="19.5" customHeight="1">
      <c r="A224" s="593"/>
      <c r="B224" s="593"/>
      <c r="C224" s="88"/>
      <c r="E224" s="593"/>
      <c r="G224" s="593"/>
      <c r="H224" s="593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</row>
    <row r="225" spans="1:22" ht="19.5" customHeight="1">
      <c r="A225" s="593"/>
      <c r="B225" s="593"/>
      <c r="C225" s="88"/>
      <c r="E225" s="593"/>
      <c r="G225" s="593"/>
      <c r="H225" s="593"/>
      <c r="I225" s="593"/>
      <c r="J225" s="593"/>
      <c r="K225" s="593"/>
      <c r="L225" s="593"/>
      <c r="M225" s="593"/>
      <c r="N225" s="593"/>
      <c r="O225" s="593"/>
      <c r="P225" s="593"/>
      <c r="Q225" s="593"/>
      <c r="R225" s="593"/>
      <c r="S225" s="593"/>
      <c r="T225" s="593"/>
      <c r="U225" s="593"/>
      <c r="V225" s="593"/>
    </row>
    <row r="226" spans="1:22" ht="19.5" customHeight="1">
      <c r="A226" s="593"/>
      <c r="B226" s="593"/>
      <c r="C226" s="88"/>
      <c r="E226" s="593"/>
      <c r="G226" s="593"/>
      <c r="H226" s="593"/>
      <c r="I226" s="593"/>
      <c r="J226" s="593"/>
      <c r="K226" s="593"/>
      <c r="L226" s="593"/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</row>
    <row r="227" spans="1:22" ht="19.5" customHeight="1">
      <c r="A227" s="593"/>
      <c r="B227" s="593"/>
      <c r="C227" s="88"/>
      <c r="E227" s="593"/>
      <c r="G227" s="593"/>
      <c r="H227" s="593"/>
      <c r="I227" s="593"/>
      <c r="J227" s="593"/>
      <c r="K227" s="593"/>
      <c r="L227" s="593"/>
      <c r="M227" s="593"/>
      <c r="N227" s="593"/>
      <c r="O227" s="593"/>
      <c r="P227" s="593"/>
      <c r="Q227" s="593"/>
      <c r="R227" s="593"/>
      <c r="S227" s="593"/>
      <c r="T227" s="593"/>
      <c r="U227" s="593"/>
      <c r="V227" s="593"/>
    </row>
    <row r="228" spans="1:22" ht="19.5" customHeight="1">
      <c r="A228" s="593"/>
      <c r="B228" s="593"/>
      <c r="C228" s="88"/>
      <c r="E228" s="593"/>
      <c r="G228" s="593"/>
      <c r="H228" s="593"/>
      <c r="I228" s="593"/>
      <c r="J228" s="593"/>
      <c r="K228" s="593"/>
      <c r="L228" s="593"/>
      <c r="M228" s="593"/>
      <c r="N228" s="593"/>
      <c r="O228" s="593"/>
      <c r="P228" s="593"/>
      <c r="Q228" s="593"/>
      <c r="R228" s="593"/>
      <c r="S228" s="593"/>
      <c r="T228" s="593"/>
      <c r="U228" s="593"/>
      <c r="V228" s="593"/>
    </row>
    <row r="229" spans="1:22" ht="19.5" customHeight="1">
      <c r="A229" s="593"/>
      <c r="B229" s="593"/>
      <c r="C229" s="88"/>
      <c r="E229" s="593"/>
      <c r="G229" s="593"/>
      <c r="H229" s="593"/>
      <c r="I229" s="593"/>
      <c r="J229" s="593"/>
      <c r="K229" s="593"/>
      <c r="L229" s="593"/>
      <c r="M229" s="593"/>
      <c r="N229" s="593"/>
      <c r="O229" s="593"/>
      <c r="P229" s="593"/>
      <c r="Q229" s="593"/>
      <c r="R229" s="593"/>
      <c r="S229" s="593"/>
      <c r="T229" s="593"/>
      <c r="U229" s="593"/>
      <c r="V229" s="593"/>
    </row>
    <row r="230" spans="1:22" ht="19.5" customHeight="1">
      <c r="A230" s="593"/>
      <c r="B230" s="593"/>
      <c r="C230" s="88"/>
      <c r="E230" s="593"/>
      <c r="G230" s="593"/>
      <c r="H230" s="593"/>
      <c r="I230" s="593"/>
      <c r="J230" s="593"/>
      <c r="K230" s="593"/>
      <c r="L230" s="593"/>
      <c r="M230" s="593"/>
      <c r="N230" s="593"/>
      <c r="O230" s="593"/>
      <c r="P230" s="593"/>
      <c r="Q230" s="593"/>
      <c r="R230" s="593"/>
      <c r="S230" s="593"/>
      <c r="T230" s="593"/>
      <c r="U230" s="593"/>
      <c r="V230" s="593"/>
    </row>
    <row r="231" spans="1:22" ht="19.5" customHeight="1">
      <c r="A231" s="593"/>
      <c r="B231" s="593"/>
      <c r="C231" s="88"/>
      <c r="E231" s="593"/>
      <c r="G231" s="593"/>
      <c r="H231" s="593"/>
      <c r="I231" s="593"/>
      <c r="J231" s="593"/>
      <c r="K231" s="593"/>
      <c r="L231" s="593"/>
      <c r="M231" s="593"/>
      <c r="N231" s="593"/>
      <c r="O231" s="593"/>
      <c r="P231" s="593"/>
      <c r="Q231" s="593"/>
      <c r="R231" s="593"/>
      <c r="S231" s="593"/>
      <c r="T231" s="593"/>
      <c r="U231" s="593"/>
      <c r="V231" s="593"/>
    </row>
    <row r="232" spans="1:22" ht="19.5" customHeight="1">
      <c r="A232" s="593"/>
      <c r="B232" s="593"/>
      <c r="C232" s="88"/>
      <c r="E232" s="593"/>
      <c r="G232" s="593"/>
      <c r="H232" s="593"/>
      <c r="I232" s="593"/>
      <c r="J232" s="593"/>
      <c r="K232" s="593"/>
      <c r="L232" s="593"/>
      <c r="M232" s="593"/>
      <c r="N232" s="593"/>
      <c r="O232" s="593"/>
      <c r="P232" s="593"/>
      <c r="Q232" s="593"/>
      <c r="R232" s="593"/>
      <c r="S232" s="593"/>
      <c r="T232" s="593"/>
      <c r="U232" s="593"/>
      <c r="V232" s="593"/>
    </row>
    <row r="233" spans="1:22" ht="19.5" customHeight="1">
      <c r="A233" s="593"/>
      <c r="B233" s="593"/>
      <c r="C233" s="88"/>
      <c r="E233" s="593"/>
      <c r="G233" s="593"/>
      <c r="H233" s="593"/>
      <c r="I233" s="593"/>
      <c r="J233" s="593"/>
      <c r="K233" s="593"/>
      <c r="L233" s="593"/>
      <c r="M233" s="593"/>
      <c r="N233" s="593"/>
      <c r="O233" s="593"/>
      <c r="P233" s="593"/>
      <c r="Q233" s="593"/>
      <c r="R233" s="593"/>
      <c r="S233" s="593"/>
      <c r="T233" s="593"/>
      <c r="U233" s="593"/>
      <c r="V233" s="593"/>
    </row>
    <row r="234" spans="1:22" ht="19.5" customHeight="1">
      <c r="A234" s="593"/>
      <c r="B234" s="593"/>
      <c r="C234" s="88"/>
      <c r="E234" s="593"/>
      <c r="G234" s="593"/>
      <c r="H234" s="593"/>
      <c r="I234" s="593"/>
      <c r="J234" s="593"/>
      <c r="K234" s="593"/>
      <c r="L234" s="593"/>
      <c r="M234" s="593"/>
      <c r="N234" s="593"/>
      <c r="O234" s="593"/>
      <c r="P234" s="593"/>
      <c r="Q234" s="593"/>
      <c r="R234" s="593"/>
      <c r="S234" s="593"/>
      <c r="T234" s="593"/>
      <c r="U234" s="593"/>
      <c r="V234" s="593"/>
    </row>
    <row r="235" spans="1:22" ht="19.5" customHeight="1">
      <c r="A235" s="593"/>
      <c r="B235" s="593"/>
      <c r="C235" s="88"/>
      <c r="E235" s="593"/>
      <c r="G235" s="593"/>
      <c r="H235" s="593"/>
      <c r="I235" s="593"/>
      <c r="J235" s="593"/>
      <c r="K235" s="593"/>
      <c r="L235" s="593"/>
      <c r="M235" s="593"/>
      <c r="N235" s="593"/>
      <c r="O235" s="593"/>
      <c r="P235" s="593"/>
      <c r="Q235" s="593"/>
      <c r="R235" s="593"/>
      <c r="S235" s="593"/>
      <c r="T235" s="593"/>
      <c r="U235" s="593"/>
      <c r="V235" s="593"/>
    </row>
    <row r="236" spans="1:22" ht="19.5" customHeight="1">
      <c r="A236" s="593"/>
      <c r="B236" s="593"/>
      <c r="C236" s="593"/>
      <c r="E236" s="593"/>
      <c r="G236" s="593"/>
      <c r="H236" s="593"/>
      <c r="I236" s="593"/>
      <c r="J236" s="593"/>
      <c r="K236" s="593"/>
      <c r="L236" s="593"/>
      <c r="M236" s="593"/>
      <c r="N236" s="593"/>
      <c r="O236" s="593"/>
      <c r="P236" s="593"/>
      <c r="Q236" s="593"/>
      <c r="R236" s="593"/>
      <c r="S236" s="593"/>
      <c r="T236" s="593"/>
      <c r="U236" s="593"/>
      <c r="V236" s="593"/>
    </row>
    <row r="237" spans="1:22" ht="19.5" customHeight="1">
      <c r="A237" s="593"/>
      <c r="B237" s="593"/>
      <c r="C237" s="593"/>
      <c r="E237" s="593"/>
      <c r="G237" s="593"/>
      <c r="H237" s="593"/>
      <c r="I237" s="593"/>
      <c r="J237" s="593"/>
      <c r="K237" s="593"/>
      <c r="L237" s="593"/>
      <c r="M237" s="593"/>
      <c r="N237" s="593"/>
      <c r="O237" s="593"/>
      <c r="P237" s="593"/>
      <c r="Q237" s="593"/>
      <c r="R237" s="593"/>
      <c r="S237" s="593"/>
      <c r="T237" s="593"/>
      <c r="U237" s="593"/>
      <c r="V237" s="593"/>
    </row>
    <row r="238" spans="1:22" ht="19.5" customHeight="1">
      <c r="A238" s="593"/>
      <c r="B238" s="593"/>
      <c r="C238" s="593"/>
      <c r="E238" s="593"/>
      <c r="G238" s="593"/>
      <c r="H238" s="593"/>
      <c r="I238" s="593"/>
      <c r="J238" s="593"/>
      <c r="K238" s="593"/>
      <c r="L238" s="593"/>
      <c r="M238" s="593"/>
      <c r="N238" s="593"/>
      <c r="O238" s="593"/>
      <c r="P238" s="593"/>
      <c r="Q238" s="593"/>
      <c r="R238" s="593"/>
      <c r="S238" s="593"/>
      <c r="T238" s="593"/>
      <c r="U238" s="593"/>
      <c r="V238" s="593"/>
    </row>
    <row r="239" spans="1:22" ht="19.5" customHeight="1">
      <c r="A239" s="593"/>
      <c r="B239" s="593"/>
      <c r="C239" s="593"/>
      <c r="E239" s="593"/>
      <c r="G239" s="593"/>
      <c r="H239" s="593"/>
      <c r="I239" s="593"/>
      <c r="J239" s="593"/>
      <c r="K239" s="593"/>
      <c r="L239" s="593"/>
      <c r="M239" s="593"/>
      <c r="N239" s="593"/>
      <c r="O239" s="593"/>
      <c r="P239" s="593"/>
      <c r="Q239" s="593"/>
      <c r="R239" s="593"/>
      <c r="S239" s="593"/>
      <c r="T239" s="593"/>
      <c r="U239" s="593"/>
      <c r="V239" s="593"/>
    </row>
    <row r="240" spans="1:22" ht="19.5" customHeight="1">
      <c r="A240" s="593"/>
      <c r="B240" s="593"/>
      <c r="C240" s="593"/>
      <c r="E240" s="593"/>
      <c r="G240" s="593"/>
      <c r="H240" s="593"/>
      <c r="I240" s="593"/>
      <c r="J240" s="593"/>
      <c r="K240" s="593"/>
      <c r="L240" s="593"/>
      <c r="M240" s="593"/>
      <c r="N240" s="593"/>
      <c r="O240" s="593"/>
      <c r="P240" s="593"/>
      <c r="Q240" s="593"/>
      <c r="R240" s="593"/>
      <c r="S240" s="593"/>
      <c r="T240" s="593"/>
      <c r="U240" s="593"/>
      <c r="V240" s="593"/>
    </row>
    <row r="241" spans="1:22" ht="19.5" customHeight="1">
      <c r="A241" s="593"/>
      <c r="B241" s="593"/>
      <c r="C241" s="593"/>
      <c r="E241" s="593"/>
      <c r="G241" s="593"/>
      <c r="H241" s="593"/>
      <c r="I241" s="593"/>
      <c r="J241" s="593"/>
      <c r="K241" s="593"/>
      <c r="L241" s="593"/>
      <c r="M241" s="593"/>
      <c r="N241" s="593"/>
      <c r="O241" s="593"/>
      <c r="P241" s="593"/>
      <c r="Q241" s="593"/>
      <c r="R241" s="593"/>
      <c r="S241" s="593"/>
      <c r="T241" s="593"/>
      <c r="U241" s="593"/>
      <c r="V241" s="593"/>
    </row>
    <row r="242" spans="1:22" ht="19.5" customHeight="1">
      <c r="A242" s="593"/>
      <c r="B242" s="593"/>
      <c r="C242" s="593"/>
      <c r="E242" s="593"/>
      <c r="G242" s="593"/>
      <c r="H242" s="593"/>
      <c r="I242" s="593"/>
      <c r="J242" s="593"/>
      <c r="K242" s="593"/>
      <c r="L242" s="593"/>
      <c r="M242" s="593"/>
      <c r="N242" s="593"/>
      <c r="O242" s="593"/>
      <c r="P242" s="593"/>
      <c r="Q242" s="593"/>
      <c r="R242" s="593"/>
      <c r="S242" s="593"/>
      <c r="T242" s="593"/>
      <c r="U242" s="593"/>
      <c r="V242" s="593"/>
    </row>
    <row r="243" spans="1:22" ht="19.5" customHeight="1">
      <c r="A243" s="593"/>
      <c r="B243" s="593"/>
      <c r="C243" s="593"/>
      <c r="E243" s="593"/>
      <c r="G243" s="593"/>
      <c r="H243" s="593"/>
      <c r="I243" s="593"/>
      <c r="J243" s="593"/>
      <c r="K243" s="593"/>
      <c r="L243" s="593"/>
      <c r="M243" s="593"/>
      <c r="N243" s="593"/>
      <c r="O243" s="593"/>
      <c r="P243" s="593"/>
      <c r="Q243" s="593"/>
      <c r="R243" s="593"/>
      <c r="S243" s="593"/>
      <c r="T243" s="593"/>
      <c r="U243" s="593"/>
      <c r="V243" s="593"/>
    </row>
    <row r="244" spans="1:22" ht="19.5" customHeight="1">
      <c r="A244" s="593"/>
      <c r="B244" s="593"/>
      <c r="C244" s="593"/>
      <c r="E244" s="593"/>
      <c r="G244" s="593"/>
      <c r="H244" s="593"/>
      <c r="I244" s="593"/>
      <c r="J244" s="593"/>
      <c r="K244" s="593"/>
      <c r="L244" s="593"/>
      <c r="M244" s="593"/>
      <c r="N244" s="593"/>
      <c r="O244" s="593"/>
      <c r="P244" s="593"/>
      <c r="Q244" s="593"/>
      <c r="R244" s="593"/>
      <c r="S244" s="593"/>
      <c r="T244" s="593"/>
      <c r="U244" s="593"/>
      <c r="V244" s="593"/>
    </row>
    <row r="245" spans="1:22" ht="19.5" customHeight="1">
      <c r="A245" s="593"/>
      <c r="B245" s="593"/>
      <c r="C245" s="593"/>
      <c r="E245" s="593"/>
      <c r="G245" s="593"/>
      <c r="H245" s="593"/>
      <c r="I245" s="593"/>
      <c r="J245" s="593"/>
      <c r="K245" s="593"/>
      <c r="L245" s="593"/>
      <c r="M245" s="593"/>
      <c r="N245" s="593"/>
      <c r="O245" s="593"/>
      <c r="P245" s="593"/>
      <c r="Q245" s="593"/>
      <c r="R245" s="593"/>
      <c r="S245" s="593"/>
      <c r="T245" s="593"/>
      <c r="U245" s="593"/>
      <c r="V245" s="593"/>
    </row>
    <row r="246" spans="1:22" ht="19.5" customHeight="1">
      <c r="A246" s="593"/>
      <c r="B246" s="593"/>
      <c r="C246" s="593"/>
      <c r="E246" s="593"/>
      <c r="G246" s="593"/>
      <c r="H246" s="593"/>
      <c r="I246" s="593"/>
      <c r="J246" s="593"/>
      <c r="K246" s="593"/>
      <c r="L246" s="593"/>
      <c r="M246" s="593"/>
      <c r="N246" s="593"/>
      <c r="O246" s="593"/>
      <c r="P246" s="593"/>
      <c r="Q246" s="593"/>
      <c r="R246" s="593"/>
      <c r="S246" s="593"/>
      <c r="T246" s="593"/>
      <c r="U246" s="593"/>
      <c r="V246" s="593"/>
    </row>
    <row r="247" spans="1:22" ht="19.5" customHeight="1">
      <c r="A247" s="593"/>
      <c r="B247" s="593"/>
      <c r="C247" s="593"/>
      <c r="E247" s="593"/>
      <c r="G247" s="593"/>
      <c r="H247" s="593"/>
      <c r="I247" s="593"/>
      <c r="J247" s="593"/>
      <c r="K247" s="593"/>
      <c r="L247" s="593"/>
      <c r="M247" s="593"/>
      <c r="N247" s="593"/>
      <c r="O247" s="593"/>
      <c r="P247" s="593"/>
      <c r="Q247" s="593"/>
      <c r="R247" s="593"/>
      <c r="S247" s="593"/>
      <c r="T247" s="593"/>
      <c r="U247" s="593"/>
      <c r="V247" s="593"/>
    </row>
    <row r="248" spans="1:22" ht="19.5" customHeight="1">
      <c r="A248" s="593"/>
      <c r="B248" s="593"/>
      <c r="C248" s="593"/>
      <c r="E248" s="593"/>
      <c r="G248" s="593"/>
      <c r="H248" s="593"/>
      <c r="I248" s="593"/>
      <c r="J248" s="593"/>
      <c r="K248" s="593"/>
      <c r="L248" s="593"/>
      <c r="M248" s="593"/>
      <c r="N248" s="593"/>
      <c r="O248" s="593"/>
      <c r="P248" s="593"/>
      <c r="Q248" s="593"/>
      <c r="R248" s="593"/>
      <c r="S248" s="593"/>
      <c r="T248" s="593"/>
      <c r="U248" s="593"/>
      <c r="V248" s="593"/>
    </row>
    <row r="249" spans="1:22" ht="19.5" customHeight="1">
      <c r="A249" s="593"/>
      <c r="B249" s="593"/>
      <c r="C249" s="593"/>
      <c r="E249" s="593"/>
      <c r="G249" s="593"/>
      <c r="H249" s="593"/>
      <c r="I249" s="593"/>
      <c r="J249" s="593"/>
      <c r="K249" s="593"/>
      <c r="L249" s="593"/>
      <c r="M249" s="593"/>
      <c r="N249" s="593"/>
      <c r="O249" s="593"/>
      <c r="P249" s="593"/>
      <c r="Q249" s="593"/>
      <c r="R249" s="593"/>
      <c r="S249" s="593"/>
      <c r="T249" s="593"/>
      <c r="U249" s="593"/>
      <c r="V249" s="593"/>
    </row>
    <row r="250" spans="1:22" ht="19.5" customHeight="1">
      <c r="A250" s="593"/>
      <c r="B250" s="593"/>
      <c r="C250" s="593"/>
      <c r="E250" s="593"/>
      <c r="G250" s="593"/>
      <c r="H250" s="593"/>
      <c r="I250" s="593"/>
      <c r="J250" s="593"/>
      <c r="K250" s="593"/>
      <c r="L250" s="593"/>
      <c r="M250" s="593"/>
      <c r="N250" s="593"/>
      <c r="O250" s="593"/>
      <c r="P250" s="593"/>
      <c r="Q250" s="593"/>
      <c r="R250" s="593"/>
      <c r="S250" s="593"/>
      <c r="T250" s="593"/>
      <c r="U250" s="593"/>
      <c r="V250" s="593"/>
    </row>
    <row r="251" spans="1:22" ht="19.5" customHeight="1">
      <c r="A251" s="593"/>
      <c r="B251" s="593"/>
      <c r="C251" s="593"/>
      <c r="E251" s="593"/>
      <c r="G251" s="593"/>
      <c r="H251" s="593"/>
      <c r="I251" s="593"/>
      <c r="J251" s="593"/>
      <c r="K251" s="593"/>
      <c r="L251" s="593"/>
      <c r="M251" s="593"/>
      <c r="N251" s="593"/>
      <c r="O251" s="593"/>
      <c r="P251" s="593"/>
      <c r="Q251" s="593"/>
      <c r="R251" s="593"/>
      <c r="S251" s="593"/>
      <c r="T251" s="593"/>
      <c r="U251" s="593"/>
      <c r="V251" s="593"/>
    </row>
    <row r="252" spans="1:22" ht="19.5" customHeight="1">
      <c r="A252" s="593"/>
      <c r="B252" s="593"/>
      <c r="C252" s="593"/>
      <c r="E252" s="593"/>
      <c r="G252" s="593"/>
      <c r="H252" s="593"/>
      <c r="I252" s="593"/>
      <c r="J252" s="593"/>
      <c r="K252" s="593"/>
      <c r="L252" s="593"/>
      <c r="M252" s="593"/>
      <c r="N252" s="593"/>
      <c r="O252" s="593"/>
      <c r="P252" s="593"/>
      <c r="Q252" s="593"/>
      <c r="R252" s="593"/>
      <c r="S252" s="593"/>
      <c r="T252" s="593"/>
      <c r="U252" s="593"/>
      <c r="V252" s="593"/>
    </row>
    <row r="253" spans="1:22" ht="19.5" customHeight="1">
      <c r="A253" s="593"/>
      <c r="B253" s="593"/>
      <c r="C253" s="593"/>
      <c r="E253" s="593"/>
      <c r="G253" s="593"/>
      <c r="H253" s="593"/>
      <c r="I253" s="593"/>
      <c r="J253" s="593"/>
      <c r="K253" s="593"/>
      <c r="L253" s="593"/>
      <c r="M253" s="593"/>
      <c r="N253" s="593"/>
      <c r="O253" s="593"/>
      <c r="P253" s="593"/>
      <c r="Q253" s="593"/>
      <c r="R253" s="593"/>
      <c r="S253" s="593"/>
      <c r="T253" s="593"/>
      <c r="U253" s="593"/>
      <c r="V253" s="593"/>
    </row>
    <row r="254" spans="1:22" ht="19.5" customHeight="1">
      <c r="A254" s="593"/>
      <c r="B254" s="593"/>
      <c r="C254" s="593"/>
      <c r="E254" s="593"/>
      <c r="G254" s="593"/>
      <c r="H254" s="593"/>
      <c r="I254" s="593"/>
      <c r="J254" s="593"/>
      <c r="K254" s="593"/>
      <c r="L254" s="593"/>
      <c r="M254" s="593"/>
      <c r="N254" s="593"/>
      <c r="O254" s="593"/>
      <c r="P254" s="593"/>
      <c r="Q254" s="593"/>
      <c r="R254" s="593"/>
      <c r="S254" s="593"/>
      <c r="T254" s="593"/>
      <c r="U254" s="593"/>
      <c r="V254" s="593"/>
    </row>
    <row r="255" spans="1:22" ht="19.5" customHeight="1">
      <c r="A255" s="593"/>
      <c r="B255" s="593"/>
      <c r="C255" s="593"/>
      <c r="E255" s="593"/>
      <c r="G255" s="593"/>
      <c r="H255" s="593"/>
      <c r="I255" s="593"/>
      <c r="J255" s="593"/>
      <c r="K255" s="593"/>
      <c r="L255" s="593"/>
      <c r="M255" s="593"/>
      <c r="N255" s="593"/>
      <c r="O255" s="593"/>
      <c r="P255" s="593"/>
      <c r="Q255" s="593"/>
      <c r="R255" s="593"/>
      <c r="S255" s="593"/>
      <c r="T255" s="593"/>
      <c r="U255" s="593"/>
      <c r="V255" s="593"/>
    </row>
    <row r="256" spans="1:22" ht="19.5" customHeight="1">
      <c r="A256" s="593"/>
      <c r="B256" s="593"/>
      <c r="C256" s="593"/>
      <c r="E256" s="593"/>
      <c r="G256" s="593"/>
      <c r="H256" s="593"/>
      <c r="I256" s="593"/>
      <c r="J256" s="593"/>
      <c r="K256" s="593"/>
      <c r="L256" s="593"/>
      <c r="M256" s="593"/>
      <c r="N256" s="593"/>
      <c r="O256" s="593"/>
      <c r="P256" s="593"/>
      <c r="Q256" s="593"/>
      <c r="R256" s="593"/>
      <c r="S256" s="593"/>
      <c r="T256" s="593"/>
      <c r="U256" s="593"/>
      <c r="V256" s="593"/>
    </row>
    <row r="257" spans="1:22" ht="19.5" customHeight="1">
      <c r="A257" s="593"/>
      <c r="B257" s="593"/>
      <c r="C257" s="593"/>
      <c r="E257" s="593"/>
      <c r="G257" s="593"/>
      <c r="H257" s="593"/>
      <c r="I257" s="593"/>
      <c r="J257" s="593"/>
      <c r="K257" s="593"/>
      <c r="L257" s="593"/>
      <c r="M257" s="593"/>
      <c r="N257" s="593"/>
      <c r="O257" s="593"/>
      <c r="P257" s="593"/>
      <c r="Q257" s="593"/>
      <c r="R257" s="593"/>
      <c r="S257" s="593"/>
      <c r="T257" s="593"/>
      <c r="U257" s="593"/>
      <c r="V257" s="593"/>
    </row>
    <row r="258" spans="1:22" ht="19.5" customHeight="1">
      <c r="A258" s="593"/>
      <c r="B258" s="593"/>
      <c r="C258" s="593"/>
      <c r="E258" s="593"/>
      <c r="G258" s="593"/>
      <c r="H258" s="593"/>
      <c r="I258" s="593"/>
      <c r="J258" s="593"/>
      <c r="K258" s="593"/>
      <c r="L258" s="593"/>
      <c r="M258" s="593"/>
      <c r="N258" s="593"/>
      <c r="O258" s="593"/>
      <c r="P258" s="593"/>
      <c r="Q258" s="593"/>
      <c r="R258" s="593"/>
      <c r="S258" s="593"/>
      <c r="T258" s="593"/>
      <c r="U258" s="593"/>
      <c r="V258" s="593"/>
    </row>
    <row r="259" spans="1:22" ht="19.5" customHeight="1">
      <c r="A259" s="593"/>
      <c r="B259" s="593"/>
      <c r="C259" s="593"/>
      <c r="E259" s="593"/>
      <c r="G259" s="593"/>
      <c r="H259" s="593"/>
      <c r="I259" s="593"/>
      <c r="J259" s="593"/>
      <c r="K259" s="593"/>
      <c r="L259" s="593"/>
      <c r="M259" s="593"/>
      <c r="N259" s="593"/>
      <c r="O259" s="593"/>
      <c r="P259" s="593"/>
      <c r="Q259" s="593"/>
      <c r="R259" s="593"/>
      <c r="S259" s="593"/>
      <c r="T259" s="593"/>
      <c r="U259" s="593"/>
      <c r="V259" s="593"/>
    </row>
    <row r="260" spans="1:22" ht="19.5" customHeight="1">
      <c r="A260" s="593"/>
      <c r="B260" s="593"/>
      <c r="C260" s="593"/>
      <c r="E260" s="593"/>
      <c r="G260" s="593"/>
      <c r="H260" s="593"/>
      <c r="I260" s="593"/>
      <c r="J260" s="593"/>
      <c r="K260" s="593"/>
      <c r="L260" s="593"/>
      <c r="M260" s="593"/>
      <c r="N260" s="593"/>
      <c r="O260" s="593"/>
      <c r="P260" s="593"/>
      <c r="Q260" s="593"/>
      <c r="R260" s="593"/>
      <c r="S260" s="593"/>
      <c r="T260" s="593"/>
      <c r="U260" s="593"/>
      <c r="V260" s="593"/>
    </row>
    <row r="261" spans="1:22" ht="19.5" customHeight="1">
      <c r="A261" s="593"/>
      <c r="B261" s="593"/>
      <c r="C261" s="593"/>
      <c r="E261" s="593"/>
      <c r="G261" s="593"/>
      <c r="H261" s="593"/>
      <c r="I261" s="593"/>
      <c r="J261" s="593"/>
      <c r="K261" s="593"/>
      <c r="L261" s="593"/>
      <c r="M261" s="593"/>
      <c r="N261" s="593"/>
      <c r="O261" s="593"/>
      <c r="P261" s="593"/>
      <c r="Q261" s="593"/>
      <c r="R261" s="593"/>
      <c r="S261" s="593"/>
      <c r="T261" s="593"/>
      <c r="U261" s="593"/>
      <c r="V261" s="593"/>
    </row>
    <row r="262" spans="1:22" ht="19.5" customHeight="1">
      <c r="A262" s="593"/>
      <c r="B262" s="593"/>
      <c r="C262" s="593"/>
      <c r="E262" s="593"/>
      <c r="G262" s="593"/>
      <c r="H262" s="593"/>
      <c r="I262" s="593"/>
      <c r="J262" s="593"/>
      <c r="K262" s="593"/>
      <c r="L262" s="593"/>
      <c r="M262" s="593"/>
      <c r="N262" s="593"/>
      <c r="O262" s="593"/>
      <c r="P262" s="593"/>
      <c r="Q262" s="593"/>
      <c r="R262" s="593"/>
      <c r="S262" s="593"/>
      <c r="T262" s="593"/>
      <c r="U262" s="593"/>
      <c r="V262" s="593"/>
    </row>
    <row r="263" spans="1:22" ht="19.5" customHeight="1">
      <c r="A263" s="593"/>
      <c r="B263" s="593"/>
      <c r="C263" s="593"/>
      <c r="E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</row>
    <row r="264" spans="1:22" ht="19.5" customHeight="1">
      <c r="A264" s="593"/>
      <c r="B264" s="593"/>
      <c r="C264" s="593"/>
      <c r="E264" s="593"/>
      <c r="G264" s="593"/>
      <c r="H264" s="593"/>
      <c r="I264" s="593"/>
      <c r="J264" s="593"/>
      <c r="K264" s="593"/>
      <c r="L264" s="593"/>
      <c r="M264" s="593"/>
      <c r="N264" s="593"/>
      <c r="O264" s="593"/>
      <c r="P264" s="593"/>
      <c r="Q264" s="593"/>
      <c r="R264" s="593"/>
      <c r="S264" s="593"/>
      <c r="T264" s="593"/>
      <c r="U264" s="593"/>
      <c r="V264" s="593"/>
    </row>
    <row r="265" spans="1:22" ht="19.5" customHeight="1">
      <c r="A265" s="593"/>
      <c r="B265" s="593"/>
      <c r="C265" s="593"/>
      <c r="E265" s="593"/>
      <c r="G265" s="593"/>
      <c r="H265" s="593"/>
      <c r="I265" s="593"/>
      <c r="J265" s="593"/>
      <c r="K265" s="593"/>
      <c r="L265" s="593"/>
      <c r="M265" s="593"/>
      <c r="N265" s="593"/>
      <c r="O265" s="593"/>
      <c r="P265" s="593"/>
      <c r="Q265" s="593"/>
      <c r="R265" s="593"/>
      <c r="S265" s="593"/>
      <c r="T265" s="593"/>
      <c r="U265" s="593"/>
      <c r="V265" s="593"/>
    </row>
    <row r="266" spans="1:22" ht="19.5" customHeight="1">
      <c r="A266" s="593"/>
      <c r="B266" s="593"/>
      <c r="C266" s="593"/>
      <c r="E266" s="593"/>
      <c r="G266" s="593"/>
      <c r="H266" s="593"/>
      <c r="I266" s="593"/>
      <c r="J266" s="593"/>
      <c r="K266" s="593"/>
      <c r="L266" s="593"/>
      <c r="M266" s="593"/>
      <c r="N266" s="593"/>
      <c r="O266" s="593"/>
      <c r="P266" s="593"/>
      <c r="Q266" s="593"/>
      <c r="R266" s="593"/>
      <c r="S266" s="593"/>
      <c r="T266" s="593"/>
      <c r="U266" s="593"/>
      <c r="V266" s="593"/>
    </row>
    <row r="267" spans="1:22" ht="19.5" customHeight="1">
      <c r="A267" s="593"/>
      <c r="B267" s="593"/>
      <c r="C267" s="593"/>
      <c r="E267" s="593"/>
      <c r="G267" s="593"/>
      <c r="H267" s="593"/>
      <c r="I267" s="593"/>
      <c r="J267" s="593"/>
      <c r="K267" s="593"/>
      <c r="L267" s="593"/>
      <c r="M267" s="593"/>
      <c r="N267" s="593"/>
      <c r="O267" s="593"/>
      <c r="P267" s="593"/>
      <c r="Q267" s="593"/>
      <c r="R267" s="593"/>
      <c r="S267" s="593"/>
      <c r="T267" s="593"/>
      <c r="U267" s="593"/>
      <c r="V267" s="593"/>
    </row>
    <row r="268" spans="1:22" ht="19.5" customHeight="1">
      <c r="A268" s="593"/>
      <c r="B268" s="593"/>
      <c r="C268" s="593"/>
      <c r="E268" s="593"/>
      <c r="G268" s="593"/>
      <c r="H268" s="593"/>
      <c r="I268" s="593"/>
      <c r="J268" s="593"/>
      <c r="K268" s="593"/>
      <c r="L268" s="593"/>
      <c r="M268" s="593"/>
      <c r="N268" s="593"/>
      <c r="O268" s="593"/>
      <c r="P268" s="593"/>
      <c r="Q268" s="593"/>
      <c r="R268" s="593"/>
      <c r="S268" s="593"/>
      <c r="T268" s="593"/>
      <c r="U268" s="593"/>
      <c r="V268" s="593"/>
    </row>
    <row r="269" spans="1:22" ht="19.5" customHeight="1">
      <c r="A269" s="593"/>
      <c r="B269" s="593"/>
      <c r="C269" s="593"/>
      <c r="E269" s="593"/>
      <c r="G269" s="593"/>
      <c r="H269" s="593"/>
      <c r="I269" s="593"/>
      <c r="J269" s="593"/>
      <c r="K269" s="593"/>
      <c r="L269" s="593"/>
      <c r="M269" s="593"/>
      <c r="N269" s="593"/>
      <c r="O269" s="593"/>
      <c r="P269" s="593"/>
      <c r="Q269" s="593"/>
      <c r="R269" s="593"/>
      <c r="S269" s="593"/>
      <c r="T269" s="593"/>
      <c r="U269" s="593"/>
      <c r="V269" s="593"/>
    </row>
    <row r="270" spans="1:22" ht="19.5" customHeight="1">
      <c r="A270" s="593"/>
      <c r="B270" s="593"/>
      <c r="C270" s="593"/>
      <c r="E270" s="593"/>
      <c r="G270" s="593"/>
      <c r="H270" s="593"/>
      <c r="I270" s="593"/>
      <c r="J270" s="593"/>
      <c r="K270" s="593"/>
      <c r="L270" s="593"/>
      <c r="M270" s="593"/>
      <c r="N270" s="593"/>
      <c r="O270" s="593"/>
      <c r="P270" s="593"/>
      <c r="Q270" s="593"/>
      <c r="R270" s="593"/>
      <c r="S270" s="593"/>
      <c r="T270" s="593"/>
      <c r="U270" s="593"/>
      <c r="V270" s="593"/>
    </row>
    <row r="271" spans="1:22" ht="19.5" customHeight="1">
      <c r="A271" s="593"/>
      <c r="B271" s="593"/>
      <c r="C271" s="593"/>
      <c r="E271" s="593"/>
      <c r="G271" s="593"/>
      <c r="H271" s="593"/>
      <c r="I271" s="593"/>
      <c r="J271" s="593"/>
      <c r="K271" s="593"/>
      <c r="L271" s="593"/>
      <c r="M271" s="593"/>
      <c r="N271" s="593"/>
      <c r="O271" s="593"/>
      <c r="P271" s="593"/>
      <c r="Q271" s="593"/>
      <c r="R271" s="593"/>
      <c r="S271" s="593"/>
      <c r="T271" s="593"/>
      <c r="U271" s="593"/>
      <c r="V271" s="593"/>
    </row>
    <row r="272" spans="1:22" ht="19.5" customHeight="1">
      <c r="A272" s="593"/>
      <c r="B272" s="593"/>
      <c r="C272" s="593"/>
      <c r="E272" s="593"/>
      <c r="G272" s="593"/>
      <c r="H272" s="593"/>
      <c r="I272" s="593"/>
      <c r="J272" s="593"/>
      <c r="K272" s="593"/>
      <c r="L272" s="593"/>
      <c r="M272" s="593"/>
      <c r="N272" s="593"/>
      <c r="O272" s="593"/>
      <c r="P272" s="593"/>
      <c r="Q272" s="593"/>
      <c r="R272" s="593"/>
      <c r="S272" s="593"/>
      <c r="T272" s="593"/>
      <c r="U272" s="593"/>
      <c r="V272" s="593"/>
    </row>
    <row r="273" spans="1:22" ht="19.5" customHeight="1">
      <c r="A273" s="593"/>
      <c r="B273" s="593"/>
      <c r="C273" s="593"/>
      <c r="E273" s="593"/>
      <c r="G273" s="593"/>
      <c r="H273" s="593"/>
      <c r="I273" s="593"/>
      <c r="J273" s="593"/>
      <c r="K273" s="593"/>
      <c r="L273" s="593"/>
      <c r="M273" s="593"/>
      <c r="N273" s="593"/>
      <c r="O273" s="593"/>
      <c r="P273" s="593"/>
      <c r="Q273" s="593"/>
      <c r="R273" s="593"/>
      <c r="S273" s="593"/>
      <c r="T273" s="593"/>
      <c r="U273" s="593"/>
      <c r="V273" s="593"/>
    </row>
    <row r="274" spans="1:22" ht="19.5" customHeight="1">
      <c r="A274" s="593"/>
      <c r="B274" s="593"/>
      <c r="C274" s="593"/>
      <c r="E274" s="593"/>
      <c r="G274" s="593"/>
      <c r="H274" s="593"/>
      <c r="I274" s="593"/>
      <c r="J274" s="593"/>
      <c r="K274" s="593"/>
      <c r="L274" s="593"/>
      <c r="M274" s="593"/>
      <c r="N274" s="593"/>
      <c r="O274" s="593"/>
      <c r="P274" s="593"/>
      <c r="Q274" s="593"/>
      <c r="R274" s="593"/>
      <c r="S274" s="593"/>
      <c r="T274" s="593"/>
      <c r="U274" s="593"/>
      <c r="V274" s="593"/>
    </row>
    <row r="275" spans="1:22" ht="19.5" customHeight="1">
      <c r="A275" s="593"/>
      <c r="B275" s="593"/>
      <c r="C275" s="593"/>
      <c r="E275" s="593"/>
      <c r="G275" s="593"/>
      <c r="H275" s="593"/>
      <c r="I275" s="593"/>
      <c r="J275" s="593"/>
      <c r="K275" s="593"/>
      <c r="L275" s="593"/>
      <c r="M275" s="593"/>
      <c r="N275" s="593"/>
      <c r="O275" s="593"/>
      <c r="P275" s="593"/>
      <c r="Q275" s="593"/>
      <c r="R275" s="593"/>
      <c r="S275" s="593"/>
      <c r="T275" s="593"/>
      <c r="U275" s="593"/>
      <c r="V275" s="593"/>
    </row>
    <row r="276" spans="1:22" ht="19.5" customHeight="1">
      <c r="A276" s="593"/>
      <c r="B276" s="593"/>
      <c r="C276" s="593"/>
      <c r="E276" s="593"/>
      <c r="G276" s="593"/>
      <c r="H276" s="593"/>
      <c r="I276" s="593"/>
      <c r="J276" s="593"/>
      <c r="K276" s="593"/>
      <c r="L276" s="593"/>
      <c r="M276" s="593"/>
      <c r="N276" s="593"/>
      <c r="O276" s="593"/>
      <c r="P276" s="593"/>
      <c r="Q276" s="593"/>
      <c r="R276" s="593"/>
      <c r="S276" s="593"/>
      <c r="T276" s="593"/>
      <c r="U276" s="593"/>
      <c r="V276" s="593"/>
    </row>
    <row r="277" spans="1:22" ht="19.5" customHeight="1">
      <c r="A277" s="593"/>
      <c r="B277" s="593"/>
      <c r="C277" s="593"/>
      <c r="E277" s="593"/>
      <c r="G277" s="593"/>
      <c r="H277" s="593"/>
      <c r="I277" s="593"/>
      <c r="J277" s="593"/>
      <c r="K277" s="593"/>
      <c r="L277" s="593"/>
      <c r="M277" s="593"/>
      <c r="N277" s="593"/>
      <c r="O277" s="593"/>
      <c r="P277" s="593"/>
      <c r="Q277" s="593"/>
      <c r="R277" s="593"/>
      <c r="S277" s="593"/>
      <c r="T277" s="593"/>
      <c r="U277" s="593"/>
      <c r="V277" s="593"/>
    </row>
    <row r="278" spans="1:22" ht="19.5" customHeight="1">
      <c r="A278" s="593"/>
      <c r="B278" s="593"/>
      <c r="C278" s="593"/>
      <c r="E278" s="593"/>
      <c r="G278" s="593"/>
      <c r="H278" s="593"/>
      <c r="I278" s="593"/>
      <c r="J278" s="593"/>
      <c r="K278" s="593"/>
      <c r="L278" s="593"/>
      <c r="M278" s="593"/>
      <c r="N278" s="593"/>
      <c r="O278" s="593"/>
      <c r="P278" s="593"/>
      <c r="Q278" s="593"/>
      <c r="R278" s="593"/>
      <c r="S278" s="593"/>
      <c r="T278" s="593"/>
      <c r="U278" s="593"/>
      <c r="V278" s="593"/>
    </row>
    <row r="279" spans="1:22" ht="19.5" customHeight="1">
      <c r="A279" s="593"/>
      <c r="B279" s="593"/>
      <c r="C279" s="593"/>
      <c r="E279" s="593"/>
      <c r="G279" s="593"/>
      <c r="H279" s="593"/>
      <c r="I279" s="593"/>
      <c r="J279" s="593"/>
      <c r="K279" s="593"/>
      <c r="L279" s="593"/>
      <c r="M279" s="593"/>
      <c r="N279" s="593"/>
      <c r="O279" s="593"/>
      <c r="P279" s="593"/>
      <c r="Q279" s="593"/>
      <c r="R279" s="593"/>
      <c r="S279" s="593"/>
      <c r="T279" s="593"/>
      <c r="U279" s="593"/>
      <c r="V279" s="593"/>
    </row>
    <row r="280" spans="1:22" ht="19.5" customHeight="1">
      <c r="A280" s="593"/>
      <c r="B280" s="593"/>
      <c r="C280" s="593"/>
      <c r="E280" s="593"/>
      <c r="G280" s="593"/>
      <c r="H280" s="593"/>
      <c r="I280" s="593"/>
      <c r="J280" s="593"/>
      <c r="K280" s="593"/>
      <c r="L280" s="593"/>
      <c r="M280" s="593"/>
      <c r="N280" s="593"/>
      <c r="O280" s="593"/>
      <c r="P280" s="593"/>
      <c r="Q280" s="593"/>
      <c r="R280" s="593"/>
      <c r="S280" s="593"/>
      <c r="T280" s="593"/>
      <c r="U280" s="593"/>
      <c r="V280" s="593"/>
    </row>
    <row r="281" spans="1:22" ht="19.5" customHeight="1">
      <c r="A281" s="593"/>
      <c r="B281" s="593"/>
      <c r="C281" s="593"/>
      <c r="E281" s="593"/>
      <c r="G281" s="593"/>
      <c r="H281" s="593"/>
      <c r="I281" s="593"/>
      <c r="J281" s="593"/>
      <c r="K281" s="593"/>
      <c r="L281" s="593"/>
      <c r="M281" s="593"/>
      <c r="N281" s="593"/>
      <c r="O281" s="593"/>
      <c r="P281" s="593"/>
      <c r="Q281" s="593"/>
      <c r="R281" s="593"/>
      <c r="S281" s="593"/>
      <c r="T281" s="593"/>
      <c r="U281" s="593"/>
      <c r="V281" s="593"/>
    </row>
    <row r="282" spans="1:22" ht="19.5" customHeight="1">
      <c r="A282" s="593"/>
      <c r="B282" s="593"/>
      <c r="C282" s="593"/>
      <c r="E282" s="593"/>
      <c r="G282" s="593"/>
      <c r="H282" s="593"/>
      <c r="I282" s="593"/>
      <c r="J282" s="593"/>
      <c r="K282" s="593"/>
      <c r="L282" s="593"/>
      <c r="M282" s="593"/>
      <c r="N282" s="593"/>
      <c r="O282" s="593"/>
      <c r="P282" s="593"/>
      <c r="Q282" s="593"/>
      <c r="R282" s="593"/>
      <c r="S282" s="593"/>
      <c r="T282" s="593"/>
      <c r="U282" s="593"/>
      <c r="V282" s="593"/>
    </row>
    <row r="283" spans="1:22" ht="19.5" customHeight="1">
      <c r="A283" s="593"/>
      <c r="B283" s="593"/>
      <c r="C283" s="593"/>
      <c r="E283" s="593"/>
      <c r="G283" s="593"/>
      <c r="H283" s="593"/>
      <c r="I283" s="593"/>
      <c r="J283" s="593"/>
      <c r="K283" s="593"/>
      <c r="L283" s="593"/>
      <c r="M283" s="593"/>
      <c r="N283" s="593"/>
      <c r="O283" s="593"/>
      <c r="P283" s="593"/>
      <c r="Q283" s="593"/>
      <c r="R283" s="593"/>
      <c r="S283" s="593"/>
      <c r="T283" s="593"/>
      <c r="U283" s="593"/>
      <c r="V283" s="593"/>
    </row>
    <row r="284" spans="1:22" ht="19.5" customHeight="1">
      <c r="A284" s="593"/>
      <c r="B284" s="593"/>
      <c r="C284" s="593"/>
      <c r="E284" s="593"/>
      <c r="G284" s="593"/>
      <c r="H284" s="593"/>
      <c r="I284" s="593"/>
      <c r="J284" s="593"/>
      <c r="K284" s="593"/>
      <c r="L284" s="593"/>
      <c r="M284" s="593"/>
      <c r="N284" s="593"/>
      <c r="O284" s="593"/>
      <c r="P284" s="593"/>
      <c r="Q284" s="593"/>
      <c r="R284" s="593"/>
      <c r="S284" s="593"/>
      <c r="T284" s="593"/>
      <c r="U284" s="593"/>
      <c r="V284" s="593"/>
    </row>
    <row r="285" spans="1:22" ht="19.5" customHeight="1">
      <c r="A285" s="593"/>
      <c r="B285" s="593"/>
      <c r="C285" s="593"/>
      <c r="E285" s="593"/>
      <c r="G285" s="593"/>
      <c r="H285" s="593"/>
      <c r="I285" s="593"/>
      <c r="J285" s="593"/>
      <c r="K285" s="593"/>
      <c r="L285" s="593"/>
      <c r="M285" s="593"/>
      <c r="N285" s="593"/>
      <c r="O285" s="593"/>
      <c r="P285" s="593"/>
      <c r="Q285" s="593"/>
      <c r="R285" s="593"/>
      <c r="S285" s="593"/>
      <c r="T285" s="593"/>
      <c r="U285" s="593"/>
      <c r="V285" s="593"/>
    </row>
    <row r="286" spans="1:22" ht="19.5" customHeight="1">
      <c r="A286" s="593"/>
      <c r="B286" s="593"/>
      <c r="C286" s="593"/>
      <c r="E286" s="593"/>
      <c r="G286" s="593"/>
      <c r="H286" s="593"/>
      <c r="I286" s="593"/>
      <c r="J286" s="593"/>
      <c r="K286" s="593"/>
      <c r="L286" s="593"/>
      <c r="M286" s="593"/>
      <c r="N286" s="593"/>
      <c r="O286" s="593"/>
      <c r="P286" s="593"/>
      <c r="Q286" s="593"/>
      <c r="R286" s="593"/>
      <c r="S286" s="593"/>
      <c r="T286" s="593"/>
      <c r="U286" s="593"/>
      <c r="V286" s="593"/>
    </row>
    <row r="287" spans="1:22" ht="19.5" customHeight="1">
      <c r="A287" s="593"/>
      <c r="B287" s="593"/>
      <c r="C287" s="593"/>
      <c r="E287" s="593"/>
      <c r="G287" s="593"/>
      <c r="H287" s="593"/>
      <c r="I287" s="593"/>
      <c r="J287" s="593"/>
      <c r="K287" s="593"/>
      <c r="L287" s="593"/>
      <c r="M287" s="593"/>
      <c r="N287" s="593"/>
      <c r="O287" s="593"/>
      <c r="P287" s="593"/>
      <c r="Q287" s="593"/>
      <c r="R287" s="593"/>
      <c r="S287" s="593"/>
      <c r="T287" s="593"/>
      <c r="U287" s="593"/>
      <c r="V287" s="593"/>
    </row>
    <row r="288" spans="1:22" ht="19.5" customHeight="1">
      <c r="A288" s="593"/>
      <c r="B288" s="593"/>
      <c r="C288" s="593"/>
      <c r="E288" s="593"/>
      <c r="G288" s="593"/>
      <c r="H288" s="593"/>
      <c r="I288" s="593"/>
      <c r="J288" s="593"/>
      <c r="K288" s="593"/>
      <c r="L288" s="593"/>
      <c r="M288" s="593"/>
      <c r="N288" s="593"/>
      <c r="O288" s="593"/>
      <c r="P288" s="593"/>
      <c r="Q288" s="593"/>
      <c r="R288" s="593"/>
      <c r="S288" s="593"/>
      <c r="T288" s="593"/>
      <c r="U288" s="593"/>
      <c r="V288" s="593"/>
    </row>
    <row r="289" spans="1:22" ht="19.5" customHeight="1">
      <c r="A289" s="593"/>
      <c r="B289" s="593"/>
      <c r="C289" s="593"/>
      <c r="E289" s="593"/>
      <c r="G289" s="593"/>
      <c r="H289" s="593"/>
      <c r="I289" s="593"/>
      <c r="J289" s="593"/>
      <c r="K289" s="593"/>
      <c r="L289" s="593"/>
      <c r="M289" s="593"/>
      <c r="N289" s="593"/>
      <c r="O289" s="593"/>
      <c r="P289" s="593"/>
      <c r="Q289" s="593"/>
      <c r="R289" s="593"/>
      <c r="S289" s="593"/>
      <c r="T289" s="593"/>
      <c r="U289" s="593"/>
      <c r="V289" s="593"/>
    </row>
    <row r="290" spans="1:22" ht="19.5" customHeight="1">
      <c r="A290" s="593"/>
      <c r="B290" s="593"/>
      <c r="C290" s="593"/>
      <c r="E290" s="593"/>
      <c r="G290" s="593"/>
      <c r="H290" s="593"/>
      <c r="I290" s="593"/>
      <c r="J290" s="593"/>
      <c r="K290" s="593"/>
      <c r="L290" s="593"/>
      <c r="M290" s="593"/>
      <c r="N290" s="593"/>
      <c r="O290" s="593"/>
      <c r="P290" s="593"/>
      <c r="Q290" s="593"/>
      <c r="R290" s="593"/>
      <c r="S290" s="593"/>
      <c r="T290" s="593"/>
      <c r="U290" s="593"/>
      <c r="V290" s="593"/>
    </row>
    <row r="291" spans="1:22" ht="19.5" customHeight="1">
      <c r="A291" s="593"/>
      <c r="B291" s="593"/>
      <c r="C291" s="593"/>
      <c r="E291" s="593"/>
      <c r="G291" s="593"/>
      <c r="H291" s="593"/>
      <c r="I291" s="593"/>
      <c r="J291" s="593"/>
      <c r="K291" s="593"/>
      <c r="L291" s="593"/>
      <c r="M291" s="593"/>
      <c r="N291" s="593"/>
      <c r="O291" s="593"/>
      <c r="P291" s="593"/>
      <c r="Q291" s="593"/>
      <c r="R291" s="593"/>
      <c r="S291" s="593"/>
      <c r="T291" s="593"/>
      <c r="U291" s="593"/>
      <c r="V291" s="593"/>
    </row>
    <row r="292" spans="1:22" ht="19.5" customHeight="1">
      <c r="A292" s="593"/>
      <c r="B292" s="593"/>
      <c r="C292" s="593"/>
      <c r="E292" s="593"/>
      <c r="G292" s="593"/>
      <c r="H292" s="593"/>
      <c r="I292" s="593"/>
      <c r="J292" s="593"/>
      <c r="K292" s="593"/>
      <c r="L292" s="593"/>
      <c r="M292" s="593"/>
      <c r="N292" s="593"/>
      <c r="O292" s="593"/>
      <c r="P292" s="593"/>
      <c r="Q292" s="593"/>
      <c r="R292" s="593"/>
      <c r="S292" s="593"/>
      <c r="T292" s="593"/>
      <c r="U292" s="593"/>
      <c r="V292" s="593"/>
    </row>
    <row r="293" spans="1:22" ht="19.5" customHeight="1">
      <c r="A293" s="593"/>
      <c r="B293" s="593"/>
      <c r="C293" s="593"/>
      <c r="E293" s="593"/>
      <c r="G293" s="593"/>
      <c r="H293" s="593"/>
      <c r="I293" s="593"/>
      <c r="J293" s="593"/>
      <c r="K293" s="593"/>
      <c r="L293" s="593"/>
      <c r="M293" s="593"/>
      <c r="N293" s="593"/>
      <c r="O293" s="593"/>
      <c r="P293" s="593"/>
      <c r="Q293" s="593"/>
      <c r="R293" s="593"/>
      <c r="S293" s="593"/>
      <c r="T293" s="593"/>
      <c r="U293" s="593"/>
      <c r="V293" s="593"/>
    </row>
    <row r="294" spans="1:22" ht="19.5" customHeight="1">
      <c r="A294" s="593"/>
      <c r="B294" s="593"/>
      <c r="C294" s="593"/>
      <c r="E294" s="593"/>
      <c r="G294" s="593"/>
      <c r="H294" s="593"/>
      <c r="I294" s="593"/>
      <c r="J294" s="593"/>
      <c r="K294" s="593"/>
      <c r="L294" s="593"/>
      <c r="M294" s="593"/>
      <c r="N294" s="593"/>
      <c r="O294" s="593"/>
      <c r="P294" s="593"/>
      <c r="Q294" s="593"/>
      <c r="R294" s="593"/>
      <c r="S294" s="593"/>
      <c r="T294" s="593"/>
      <c r="U294" s="593"/>
      <c r="V294" s="593"/>
    </row>
    <row r="295" spans="1:22" ht="19.5" customHeight="1">
      <c r="A295" s="593"/>
      <c r="B295" s="593"/>
      <c r="C295" s="593"/>
      <c r="E295" s="593"/>
      <c r="G295" s="593"/>
      <c r="H295" s="593"/>
      <c r="I295" s="593"/>
      <c r="J295" s="593"/>
      <c r="K295" s="593"/>
      <c r="L295" s="593"/>
      <c r="M295" s="593"/>
      <c r="N295" s="593"/>
      <c r="O295" s="593"/>
      <c r="P295" s="593"/>
      <c r="Q295" s="593"/>
      <c r="R295" s="593"/>
      <c r="S295" s="593"/>
      <c r="T295" s="593"/>
      <c r="U295" s="593"/>
      <c r="V295" s="593"/>
    </row>
    <row r="296" spans="1:22" ht="19.5" customHeight="1">
      <c r="A296" s="593"/>
      <c r="B296" s="593"/>
      <c r="C296" s="593"/>
      <c r="E296" s="593"/>
      <c r="G296" s="593"/>
      <c r="H296" s="593"/>
      <c r="I296" s="593"/>
      <c r="J296" s="593"/>
      <c r="K296" s="593"/>
      <c r="L296" s="593"/>
      <c r="M296" s="593"/>
      <c r="N296" s="593"/>
      <c r="O296" s="593"/>
      <c r="P296" s="593"/>
      <c r="Q296" s="593"/>
      <c r="R296" s="593"/>
      <c r="S296" s="593"/>
      <c r="T296" s="593"/>
      <c r="U296" s="593"/>
      <c r="V296" s="593"/>
    </row>
    <row r="297" spans="1:22" ht="19.5" customHeight="1">
      <c r="A297" s="593"/>
      <c r="B297" s="593"/>
      <c r="C297" s="593"/>
      <c r="E297" s="593"/>
      <c r="G297" s="593"/>
      <c r="H297" s="593"/>
      <c r="I297" s="593"/>
      <c r="J297" s="593"/>
      <c r="K297" s="593"/>
      <c r="L297" s="593"/>
      <c r="M297" s="593"/>
      <c r="N297" s="593"/>
      <c r="O297" s="593"/>
      <c r="P297" s="593"/>
      <c r="Q297" s="593"/>
      <c r="R297" s="593"/>
      <c r="S297" s="593"/>
      <c r="T297" s="593"/>
      <c r="U297" s="593"/>
      <c r="V297" s="593"/>
    </row>
    <row r="298" spans="1:22" ht="19.5" customHeight="1">
      <c r="A298" s="593"/>
      <c r="B298" s="593"/>
      <c r="C298" s="593"/>
      <c r="E298" s="593"/>
      <c r="G298" s="593"/>
      <c r="H298" s="593"/>
      <c r="I298" s="593"/>
      <c r="J298" s="593"/>
      <c r="K298" s="593"/>
      <c r="L298" s="593"/>
      <c r="M298" s="593"/>
      <c r="N298" s="593"/>
      <c r="O298" s="593"/>
      <c r="P298" s="593"/>
      <c r="Q298" s="593"/>
      <c r="R298" s="593"/>
      <c r="S298" s="593"/>
      <c r="T298" s="593"/>
      <c r="U298" s="593"/>
      <c r="V298" s="593"/>
    </row>
    <row r="299" spans="1:22" ht="19.5" customHeight="1">
      <c r="A299" s="593"/>
      <c r="B299" s="593"/>
      <c r="C299" s="593"/>
      <c r="E299" s="593"/>
      <c r="G299" s="593"/>
      <c r="H299" s="593"/>
      <c r="I299" s="593"/>
      <c r="J299" s="593"/>
      <c r="K299" s="593"/>
      <c r="L299" s="593"/>
      <c r="M299" s="593"/>
      <c r="N299" s="593"/>
      <c r="O299" s="593"/>
      <c r="P299" s="593"/>
      <c r="Q299" s="593"/>
      <c r="R299" s="593"/>
      <c r="S299" s="593"/>
      <c r="T299" s="593"/>
      <c r="U299" s="593"/>
      <c r="V299" s="593"/>
    </row>
    <row r="300" spans="1:22" ht="19.5" customHeight="1">
      <c r="A300" s="593"/>
      <c r="B300" s="593"/>
      <c r="C300" s="593"/>
      <c r="E300" s="593"/>
      <c r="G300" s="593"/>
      <c r="H300" s="593"/>
      <c r="I300" s="593"/>
      <c r="J300" s="593"/>
      <c r="K300" s="593"/>
      <c r="L300" s="593"/>
      <c r="M300" s="593"/>
      <c r="N300" s="593"/>
      <c r="O300" s="593"/>
      <c r="P300" s="593"/>
      <c r="Q300" s="593"/>
      <c r="R300" s="593"/>
      <c r="S300" s="593"/>
      <c r="T300" s="593"/>
      <c r="U300" s="593"/>
      <c r="V300" s="593"/>
    </row>
    <row r="301" spans="1:22" ht="19.5" customHeight="1">
      <c r="A301" s="593"/>
      <c r="B301" s="593"/>
      <c r="C301" s="593"/>
      <c r="E301" s="593"/>
      <c r="G301" s="593"/>
      <c r="H301" s="593"/>
      <c r="I301" s="593"/>
      <c r="J301" s="593"/>
      <c r="K301" s="593"/>
      <c r="L301" s="593"/>
      <c r="M301" s="593"/>
      <c r="N301" s="593"/>
      <c r="O301" s="593"/>
      <c r="P301" s="593"/>
      <c r="Q301" s="593"/>
      <c r="R301" s="593"/>
      <c r="S301" s="593"/>
      <c r="T301" s="593"/>
      <c r="U301" s="593"/>
      <c r="V301" s="593"/>
    </row>
    <row r="302" spans="1:22" ht="19.5" customHeight="1">
      <c r="A302" s="593"/>
      <c r="B302" s="593"/>
      <c r="C302" s="593"/>
      <c r="E302" s="593"/>
      <c r="G302" s="593"/>
      <c r="H302" s="593"/>
      <c r="I302" s="593"/>
      <c r="J302" s="593"/>
      <c r="K302" s="593"/>
      <c r="L302" s="593"/>
      <c r="M302" s="593"/>
      <c r="N302" s="593"/>
      <c r="O302" s="593"/>
      <c r="P302" s="593"/>
      <c r="Q302" s="593"/>
      <c r="R302" s="593"/>
      <c r="S302" s="593"/>
      <c r="T302" s="593"/>
      <c r="U302" s="593"/>
      <c r="V302" s="593"/>
    </row>
    <row r="303" spans="1:22" ht="19.5" customHeight="1">
      <c r="A303" s="593"/>
      <c r="B303" s="593"/>
      <c r="C303" s="593"/>
      <c r="E303" s="593"/>
      <c r="G303" s="593"/>
      <c r="H303" s="593"/>
      <c r="I303" s="593"/>
      <c r="J303" s="593"/>
      <c r="K303" s="593"/>
      <c r="L303" s="593"/>
      <c r="M303" s="593"/>
      <c r="N303" s="593"/>
      <c r="O303" s="593"/>
      <c r="P303" s="593"/>
      <c r="Q303" s="593"/>
      <c r="R303" s="593"/>
      <c r="S303" s="593"/>
      <c r="T303" s="593"/>
      <c r="U303" s="593"/>
      <c r="V303" s="593"/>
    </row>
    <row r="304" spans="1:22" ht="19.5" customHeight="1">
      <c r="A304" s="593"/>
      <c r="B304" s="593"/>
      <c r="C304" s="593"/>
      <c r="E304" s="593"/>
      <c r="G304" s="593"/>
      <c r="H304" s="593"/>
      <c r="I304" s="593"/>
      <c r="J304" s="593"/>
      <c r="K304" s="593"/>
      <c r="L304" s="593"/>
      <c r="M304" s="593"/>
      <c r="N304" s="593"/>
      <c r="O304" s="593"/>
      <c r="P304" s="593"/>
      <c r="Q304" s="593"/>
      <c r="R304" s="593"/>
      <c r="S304" s="593"/>
      <c r="T304" s="593"/>
      <c r="U304" s="593"/>
      <c r="V304" s="593"/>
    </row>
    <row r="305" spans="1:22" ht="19.5" customHeight="1">
      <c r="A305" s="593"/>
      <c r="B305" s="593"/>
      <c r="C305" s="593"/>
      <c r="E305" s="593"/>
      <c r="G305" s="593"/>
      <c r="H305" s="593"/>
      <c r="I305" s="593"/>
      <c r="J305" s="593"/>
      <c r="K305" s="593"/>
      <c r="L305" s="593"/>
      <c r="M305" s="593"/>
      <c r="N305" s="593"/>
      <c r="O305" s="593"/>
      <c r="P305" s="593"/>
      <c r="Q305" s="593"/>
      <c r="R305" s="593"/>
      <c r="S305" s="593"/>
      <c r="T305" s="593"/>
      <c r="U305" s="593"/>
      <c r="V305" s="593"/>
    </row>
    <row r="306" spans="1:22" ht="19.5" customHeight="1">
      <c r="A306" s="593"/>
      <c r="B306" s="593"/>
      <c r="C306" s="593"/>
      <c r="E306" s="593"/>
      <c r="G306" s="593"/>
      <c r="H306" s="593"/>
      <c r="I306" s="593"/>
      <c r="J306" s="593"/>
      <c r="K306" s="593"/>
      <c r="L306" s="593"/>
      <c r="M306" s="593"/>
      <c r="N306" s="593"/>
      <c r="O306" s="593"/>
      <c r="P306" s="593"/>
      <c r="Q306" s="593"/>
      <c r="R306" s="593"/>
      <c r="S306" s="593"/>
      <c r="T306" s="593"/>
      <c r="U306" s="593"/>
      <c r="V306" s="593"/>
    </row>
    <row r="307" spans="1:22" ht="19.5" customHeight="1">
      <c r="A307" s="593"/>
      <c r="B307" s="593"/>
      <c r="C307" s="593"/>
      <c r="E307" s="593"/>
      <c r="G307" s="593"/>
      <c r="H307" s="593"/>
      <c r="I307" s="593"/>
      <c r="J307" s="593"/>
      <c r="K307" s="593"/>
      <c r="L307" s="593"/>
      <c r="M307" s="593"/>
      <c r="N307" s="593"/>
      <c r="O307" s="593"/>
      <c r="P307" s="593"/>
      <c r="Q307" s="593"/>
      <c r="R307" s="593"/>
      <c r="S307" s="593"/>
      <c r="T307" s="593"/>
      <c r="U307" s="593"/>
      <c r="V307" s="593"/>
    </row>
    <row r="308" spans="1:22" ht="19.5" customHeight="1">
      <c r="A308" s="593"/>
      <c r="B308" s="593"/>
      <c r="C308" s="593"/>
      <c r="E308" s="593"/>
      <c r="G308" s="593"/>
      <c r="H308" s="593"/>
      <c r="I308" s="593"/>
      <c r="J308" s="593"/>
      <c r="K308" s="593"/>
      <c r="L308" s="593"/>
      <c r="M308" s="593"/>
      <c r="N308" s="593"/>
      <c r="O308" s="593"/>
      <c r="P308" s="593"/>
      <c r="Q308" s="593"/>
      <c r="R308" s="593"/>
      <c r="S308" s="593"/>
      <c r="T308" s="593"/>
      <c r="U308" s="593"/>
      <c r="V308" s="593"/>
    </row>
    <row r="309" spans="1:22" ht="19.5" customHeight="1">
      <c r="A309" s="593"/>
      <c r="B309" s="593"/>
      <c r="C309" s="593"/>
      <c r="E309" s="593"/>
      <c r="G309" s="593"/>
      <c r="H309" s="593"/>
      <c r="I309" s="593"/>
      <c r="J309" s="593"/>
      <c r="K309" s="593"/>
      <c r="L309" s="593"/>
      <c r="M309" s="593"/>
      <c r="N309" s="593"/>
      <c r="O309" s="593"/>
      <c r="P309" s="593"/>
      <c r="Q309" s="593"/>
      <c r="R309" s="593"/>
      <c r="S309" s="593"/>
      <c r="T309" s="593"/>
      <c r="U309" s="593"/>
      <c r="V309" s="593"/>
    </row>
    <row r="310" spans="1:22" ht="19.5" customHeight="1">
      <c r="A310" s="593"/>
      <c r="B310" s="593"/>
      <c r="C310" s="593"/>
      <c r="E310" s="593"/>
      <c r="G310" s="593"/>
      <c r="H310" s="593"/>
      <c r="I310" s="593"/>
      <c r="J310" s="593"/>
      <c r="K310" s="593"/>
      <c r="L310" s="593"/>
      <c r="M310" s="593"/>
      <c r="N310" s="593"/>
      <c r="O310" s="593"/>
      <c r="P310" s="593"/>
      <c r="Q310" s="593"/>
      <c r="R310" s="593"/>
      <c r="S310" s="593"/>
      <c r="T310" s="593"/>
      <c r="U310" s="593"/>
      <c r="V310" s="593"/>
    </row>
    <row r="311" spans="1:22" ht="19.5" customHeight="1">
      <c r="A311" s="593"/>
      <c r="B311" s="593"/>
      <c r="C311" s="593"/>
      <c r="E311" s="593"/>
      <c r="G311" s="593"/>
      <c r="H311" s="593"/>
      <c r="I311" s="593"/>
      <c r="J311" s="593"/>
      <c r="K311" s="593"/>
      <c r="L311" s="593"/>
      <c r="M311" s="593"/>
      <c r="N311" s="593"/>
      <c r="O311" s="593"/>
      <c r="P311" s="593"/>
      <c r="Q311" s="593"/>
      <c r="R311" s="593"/>
      <c r="S311" s="593"/>
      <c r="T311" s="593"/>
      <c r="U311" s="593"/>
      <c r="V311" s="593"/>
    </row>
    <row r="312" spans="1:22" ht="19.5" customHeight="1">
      <c r="A312" s="593"/>
      <c r="B312" s="593"/>
      <c r="C312" s="593"/>
      <c r="E312" s="593"/>
      <c r="G312" s="593"/>
      <c r="H312" s="593"/>
      <c r="I312" s="593"/>
      <c r="J312" s="593"/>
      <c r="K312" s="593"/>
      <c r="L312" s="593"/>
      <c r="M312" s="593"/>
      <c r="N312" s="593"/>
      <c r="O312" s="593"/>
      <c r="P312" s="593"/>
      <c r="Q312" s="593"/>
      <c r="R312" s="593"/>
      <c r="S312" s="593"/>
      <c r="T312" s="593"/>
      <c r="U312" s="593"/>
      <c r="V312" s="593"/>
    </row>
    <row r="313" spans="1:22" ht="19.5" customHeight="1">
      <c r="A313" s="593"/>
      <c r="B313" s="593"/>
      <c r="C313" s="593"/>
      <c r="E313" s="593"/>
      <c r="G313" s="593"/>
      <c r="H313" s="593"/>
      <c r="I313" s="593"/>
      <c r="J313" s="593"/>
      <c r="K313" s="593"/>
      <c r="L313" s="593"/>
      <c r="M313" s="593"/>
      <c r="N313" s="593"/>
      <c r="O313" s="593"/>
      <c r="P313" s="593"/>
      <c r="Q313" s="593"/>
      <c r="R313" s="593"/>
      <c r="S313" s="593"/>
      <c r="T313" s="593"/>
      <c r="U313" s="593"/>
      <c r="V313" s="593"/>
    </row>
    <row r="314" spans="1:22" ht="19.5" customHeight="1">
      <c r="A314" s="593"/>
      <c r="B314" s="593"/>
      <c r="C314" s="593"/>
      <c r="E314" s="593"/>
      <c r="G314" s="593"/>
      <c r="H314" s="593"/>
      <c r="I314" s="593"/>
      <c r="J314" s="593"/>
      <c r="K314" s="593"/>
      <c r="L314" s="593"/>
      <c r="M314" s="593"/>
      <c r="N314" s="593"/>
      <c r="O314" s="593"/>
      <c r="P314" s="593"/>
      <c r="Q314" s="593"/>
      <c r="R314" s="593"/>
      <c r="S314" s="593"/>
      <c r="T314" s="593"/>
      <c r="U314" s="593"/>
      <c r="V314" s="593"/>
    </row>
    <row r="315" spans="1:22" ht="19.5" customHeight="1">
      <c r="A315" s="593"/>
      <c r="B315" s="593"/>
      <c r="C315" s="593"/>
      <c r="E315" s="593"/>
      <c r="G315" s="593"/>
      <c r="H315" s="593"/>
      <c r="I315" s="593"/>
      <c r="J315" s="593"/>
      <c r="K315" s="593"/>
      <c r="L315" s="593"/>
      <c r="M315" s="593"/>
      <c r="N315" s="593"/>
      <c r="O315" s="593"/>
      <c r="P315" s="593"/>
      <c r="Q315" s="593"/>
      <c r="R315" s="593"/>
      <c r="S315" s="593"/>
      <c r="T315" s="593"/>
      <c r="U315" s="593"/>
      <c r="V315" s="593"/>
    </row>
    <row r="316" spans="1:22" ht="19.5" customHeight="1">
      <c r="A316" s="593"/>
      <c r="B316" s="593"/>
      <c r="C316" s="593"/>
      <c r="E316" s="593"/>
      <c r="G316" s="593"/>
      <c r="H316" s="593"/>
      <c r="I316" s="593"/>
      <c r="J316" s="593"/>
      <c r="K316" s="593"/>
      <c r="L316" s="593"/>
      <c r="M316" s="593"/>
      <c r="N316" s="593"/>
      <c r="O316" s="593"/>
      <c r="P316" s="593"/>
      <c r="Q316" s="593"/>
      <c r="R316" s="593"/>
      <c r="S316" s="593"/>
      <c r="T316" s="593"/>
      <c r="U316" s="593"/>
      <c r="V316" s="593"/>
    </row>
    <row r="317" spans="1:22" ht="19.5" customHeight="1">
      <c r="A317" s="593"/>
      <c r="B317" s="593"/>
      <c r="C317" s="593"/>
      <c r="E317" s="593"/>
      <c r="G317" s="593"/>
      <c r="H317" s="593"/>
      <c r="I317" s="593"/>
      <c r="J317" s="593"/>
      <c r="K317" s="593"/>
      <c r="L317" s="593"/>
      <c r="M317" s="593"/>
      <c r="N317" s="593"/>
      <c r="O317" s="593"/>
      <c r="P317" s="593"/>
      <c r="Q317" s="593"/>
      <c r="R317" s="593"/>
      <c r="S317" s="593"/>
      <c r="T317" s="593"/>
      <c r="U317" s="593"/>
      <c r="V317" s="593"/>
    </row>
    <row r="318" spans="1:22" ht="19.5" customHeight="1">
      <c r="A318" s="593"/>
      <c r="B318" s="593"/>
      <c r="C318" s="593"/>
      <c r="E318" s="593"/>
      <c r="G318" s="593"/>
      <c r="H318" s="593"/>
      <c r="I318" s="593"/>
      <c r="J318" s="593"/>
      <c r="K318" s="593"/>
      <c r="L318" s="593"/>
      <c r="M318" s="593"/>
      <c r="N318" s="593"/>
      <c r="O318" s="593"/>
      <c r="P318" s="593"/>
      <c r="Q318" s="593"/>
      <c r="R318" s="593"/>
      <c r="S318" s="593"/>
      <c r="T318" s="593"/>
      <c r="U318" s="593"/>
      <c r="V318" s="593"/>
    </row>
    <row r="319" spans="1:22" ht="19.5" customHeight="1">
      <c r="A319" s="593"/>
      <c r="B319" s="593"/>
      <c r="C319" s="593"/>
      <c r="E319" s="593"/>
      <c r="G319" s="593"/>
      <c r="H319" s="593"/>
      <c r="I319" s="593"/>
      <c r="J319" s="593"/>
      <c r="K319" s="593"/>
      <c r="L319" s="593"/>
      <c r="M319" s="593"/>
      <c r="N319" s="593"/>
      <c r="O319" s="593"/>
      <c r="P319" s="593"/>
      <c r="Q319" s="593"/>
      <c r="R319" s="593"/>
      <c r="S319" s="593"/>
      <c r="T319" s="593"/>
      <c r="U319" s="593"/>
      <c r="V319" s="593"/>
    </row>
    <row r="320" spans="1:22" ht="19.5" customHeight="1">
      <c r="A320" s="593"/>
      <c r="B320" s="593"/>
      <c r="C320" s="593"/>
      <c r="E320" s="593"/>
      <c r="G320" s="593"/>
      <c r="H320" s="593"/>
      <c r="I320" s="593"/>
      <c r="J320" s="593"/>
      <c r="K320" s="593"/>
      <c r="L320" s="593"/>
      <c r="M320" s="593"/>
      <c r="N320" s="593"/>
      <c r="O320" s="593"/>
      <c r="P320" s="593"/>
      <c r="Q320" s="593"/>
      <c r="R320" s="593"/>
      <c r="S320" s="593"/>
      <c r="T320" s="593"/>
      <c r="U320" s="593"/>
      <c r="V320" s="593"/>
    </row>
    <row r="321" spans="1:22" ht="19.5" customHeight="1">
      <c r="A321" s="593"/>
      <c r="B321" s="593"/>
      <c r="C321" s="593"/>
      <c r="E321" s="593"/>
      <c r="G321" s="593"/>
      <c r="H321" s="593"/>
      <c r="I321" s="593"/>
      <c r="J321" s="593"/>
      <c r="K321" s="593"/>
      <c r="L321" s="593"/>
      <c r="M321" s="593"/>
      <c r="N321" s="593"/>
      <c r="O321" s="593"/>
      <c r="P321" s="593"/>
      <c r="Q321" s="593"/>
      <c r="R321" s="593"/>
      <c r="S321" s="593"/>
      <c r="T321" s="593"/>
      <c r="U321" s="593"/>
      <c r="V321" s="593"/>
    </row>
    <row r="322" spans="1:22" ht="19.5" customHeight="1">
      <c r="A322" s="593"/>
      <c r="B322" s="593"/>
      <c r="C322" s="593"/>
      <c r="E322" s="593"/>
      <c r="G322" s="593"/>
      <c r="H322" s="593"/>
      <c r="I322" s="593"/>
      <c r="J322" s="593"/>
      <c r="K322" s="593"/>
      <c r="L322" s="593"/>
      <c r="M322" s="593"/>
      <c r="N322" s="593"/>
      <c r="O322" s="593"/>
      <c r="P322" s="593"/>
      <c r="Q322" s="593"/>
      <c r="R322" s="593"/>
      <c r="S322" s="593"/>
      <c r="T322" s="593"/>
      <c r="U322" s="593"/>
      <c r="V322" s="593"/>
    </row>
    <row r="323" spans="1:22" ht="19.5" customHeight="1">
      <c r="A323" s="593"/>
      <c r="B323" s="593"/>
      <c r="C323" s="593"/>
      <c r="E323" s="593"/>
      <c r="G323" s="593"/>
      <c r="H323" s="593"/>
      <c r="I323" s="593"/>
      <c r="J323" s="593"/>
      <c r="K323" s="593"/>
      <c r="L323" s="593"/>
      <c r="M323" s="593"/>
      <c r="N323" s="593"/>
      <c r="O323" s="593"/>
      <c r="P323" s="593"/>
      <c r="Q323" s="593"/>
      <c r="R323" s="593"/>
      <c r="S323" s="593"/>
      <c r="T323" s="593"/>
      <c r="U323" s="593"/>
      <c r="V323" s="593"/>
    </row>
    <row r="324" spans="1:22" ht="19.5" customHeight="1">
      <c r="A324" s="593"/>
      <c r="B324" s="593"/>
      <c r="C324" s="593"/>
      <c r="E324" s="593"/>
      <c r="G324" s="593"/>
      <c r="H324" s="593"/>
      <c r="I324" s="593"/>
      <c r="J324" s="593"/>
      <c r="K324" s="593"/>
      <c r="L324" s="593"/>
      <c r="M324" s="593"/>
      <c r="N324" s="593"/>
      <c r="O324" s="593"/>
      <c r="P324" s="593"/>
      <c r="Q324" s="593"/>
      <c r="R324" s="593"/>
      <c r="S324" s="593"/>
      <c r="T324" s="593"/>
      <c r="U324" s="593"/>
      <c r="V324" s="593"/>
    </row>
    <row r="325" spans="1:22" ht="19.5" customHeight="1">
      <c r="A325" s="593"/>
      <c r="B325" s="593"/>
      <c r="C325" s="593"/>
      <c r="E325" s="593"/>
      <c r="G325" s="593"/>
      <c r="H325" s="593"/>
      <c r="I325" s="593"/>
      <c r="J325" s="593"/>
      <c r="K325" s="593"/>
      <c r="L325" s="593"/>
      <c r="M325" s="593"/>
      <c r="N325" s="593"/>
      <c r="O325" s="593"/>
      <c r="P325" s="593"/>
      <c r="Q325" s="593"/>
      <c r="R325" s="593"/>
      <c r="S325" s="593"/>
      <c r="T325" s="593"/>
      <c r="U325" s="593"/>
      <c r="V325" s="593"/>
    </row>
    <row r="326" spans="1:22" ht="19.5" customHeight="1">
      <c r="A326" s="593"/>
      <c r="B326" s="593"/>
      <c r="C326" s="593"/>
      <c r="E326" s="593"/>
      <c r="G326" s="593"/>
      <c r="H326" s="593"/>
      <c r="I326" s="593"/>
      <c r="J326" s="593"/>
      <c r="K326" s="593"/>
      <c r="L326" s="593"/>
      <c r="M326" s="593"/>
      <c r="N326" s="593"/>
      <c r="O326" s="593"/>
      <c r="P326" s="593"/>
      <c r="Q326" s="593"/>
      <c r="R326" s="593"/>
      <c r="S326" s="593"/>
      <c r="T326" s="593"/>
      <c r="U326" s="593"/>
      <c r="V326" s="593"/>
    </row>
    <row r="327" spans="1:22" ht="19.5" customHeight="1">
      <c r="A327" s="593"/>
      <c r="B327" s="593"/>
      <c r="C327" s="593"/>
      <c r="E327" s="593"/>
      <c r="G327" s="593"/>
      <c r="H327" s="593"/>
      <c r="I327" s="593"/>
      <c r="J327" s="593"/>
      <c r="K327" s="593"/>
      <c r="L327" s="593"/>
      <c r="M327" s="593"/>
      <c r="N327" s="593"/>
      <c r="O327" s="593"/>
      <c r="P327" s="593"/>
      <c r="Q327" s="593"/>
      <c r="R327" s="593"/>
      <c r="S327" s="593"/>
      <c r="T327" s="593"/>
      <c r="U327" s="593"/>
      <c r="V327" s="593"/>
    </row>
    <row r="328" spans="1:22" ht="19.5" customHeight="1">
      <c r="A328" s="593"/>
      <c r="B328" s="593"/>
      <c r="C328" s="593"/>
      <c r="E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</row>
    <row r="329" spans="1:22" ht="19.5" customHeight="1">
      <c r="A329" s="593"/>
      <c r="B329" s="593"/>
      <c r="C329" s="593"/>
      <c r="E329" s="593"/>
      <c r="G329" s="593"/>
      <c r="H329" s="593"/>
      <c r="I329" s="593"/>
      <c r="J329" s="593"/>
      <c r="K329" s="593"/>
      <c r="L329" s="593"/>
      <c r="M329" s="593"/>
      <c r="N329" s="593"/>
      <c r="O329" s="593"/>
      <c r="P329" s="593"/>
      <c r="Q329" s="593"/>
      <c r="R329" s="593"/>
      <c r="S329" s="593"/>
      <c r="T329" s="593"/>
      <c r="U329" s="593"/>
      <c r="V329" s="593"/>
    </row>
    <row r="330" spans="1:22" ht="19.5" customHeight="1">
      <c r="A330" s="593"/>
      <c r="B330" s="593"/>
      <c r="C330" s="593"/>
      <c r="E330" s="593"/>
      <c r="G330" s="593"/>
      <c r="H330" s="593"/>
      <c r="I330" s="593"/>
      <c r="J330" s="593"/>
      <c r="K330" s="593"/>
      <c r="L330" s="593"/>
      <c r="M330" s="593"/>
      <c r="N330" s="593"/>
      <c r="O330" s="593"/>
      <c r="P330" s="593"/>
      <c r="Q330" s="593"/>
      <c r="R330" s="593"/>
      <c r="S330" s="593"/>
      <c r="T330" s="593"/>
      <c r="U330" s="593"/>
      <c r="V330" s="593"/>
    </row>
    <row r="331" spans="1:22" ht="19.5" customHeight="1">
      <c r="A331" s="593"/>
      <c r="B331" s="593"/>
      <c r="C331" s="593"/>
      <c r="E331" s="593"/>
      <c r="G331" s="593"/>
      <c r="H331" s="593"/>
      <c r="I331" s="593"/>
      <c r="J331" s="593"/>
      <c r="K331" s="593"/>
      <c r="L331" s="593"/>
      <c r="M331" s="593"/>
      <c r="N331" s="593"/>
      <c r="O331" s="593"/>
      <c r="P331" s="593"/>
      <c r="Q331" s="593"/>
      <c r="R331" s="593"/>
      <c r="S331" s="593"/>
      <c r="T331" s="593"/>
      <c r="U331" s="593"/>
      <c r="V331" s="593"/>
    </row>
    <row r="332" spans="1:22" ht="19.5" customHeight="1">
      <c r="A332" s="593"/>
      <c r="B332" s="593"/>
      <c r="C332" s="593"/>
      <c r="E332" s="593"/>
      <c r="G332" s="593"/>
      <c r="H332" s="593"/>
      <c r="I332" s="593"/>
      <c r="J332" s="593"/>
      <c r="K332" s="593"/>
      <c r="L332" s="593"/>
      <c r="M332" s="593"/>
      <c r="N332" s="593"/>
      <c r="O332" s="593"/>
      <c r="P332" s="593"/>
      <c r="Q332" s="593"/>
      <c r="R332" s="593"/>
      <c r="S332" s="593"/>
      <c r="T332" s="593"/>
      <c r="U332" s="593"/>
      <c r="V332" s="593"/>
    </row>
    <row r="333" spans="1:22" ht="19.5" customHeight="1">
      <c r="A333" s="593"/>
      <c r="B333" s="593"/>
      <c r="C333" s="593"/>
      <c r="E333" s="593"/>
      <c r="G333" s="593"/>
      <c r="H333" s="593"/>
      <c r="I333" s="593"/>
      <c r="J333" s="593"/>
      <c r="K333" s="593"/>
      <c r="L333" s="593"/>
      <c r="M333" s="593"/>
      <c r="N333" s="593"/>
      <c r="O333" s="593"/>
      <c r="P333" s="593"/>
      <c r="Q333" s="593"/>
      <c r="R333" s="593"/>
      <c r="S333" s="593"/>
      <c r="T333" s="593"/>
      <c r="U333" s="593"/>
      <c r="V333" s="593"/>
    </row>
    <row r="334" spans="1:22" ht="19.5" customHeight="1">
      <c r="A334" s="593"/>
      <c r="B334" s="593"/>
      <c r="C334" s="593"/>
      <c r="E334" s="593"/>
      <c r="G334" s="593"/>
      <c r="H334" s="593"/>
      <c r="I334" s="593"/>
      <c r="J334" s="593"/>
      <c r="K334" s="593"/>
      <c r="L334" s="593"/>
      <c r="M334" s="593"/>
      <c r="N334" s="593"/>
      <c r="O334" s="593"/>
      <c r="P334" s="593"/>
      <c r="Q334" s="593"/>
      <c r="R334" s="593"/>
      <c r="S334" s="593"/>
      <c r="T334" s="593"/>
      <c r="U334" s="593"/>
      <c r="V334" s="593"/>
    </row>
    <row r="335" spans="1:22" ht="19.5" customHeight="1">
      <c r="A335" s="593"/>
      <c r="B335" s="593"/>
      <c r="C335" s="593"/>
      <c r="E335" s="593"/>
      <c r="G335" s="593"/>
      <c r="H335" s="593"/>
      <c r="I335" s="593"/>
      <c r="J335" s="593"/>
      <c r="K335" s="593"/>
      <c r="L335" s="593"/>
      <c r="M335" s="593"/>
      <c r="N335" s="593"/>
      <c r="O335" s="593"/>
      <c r="P335" s="593"/>
      <c r="Q335" s="593"/>
      <c r="R335" s="593"/>
      <c r="S335" s="593"/>
      <c r="T335" s="593"/>
      <c r="U335" s="593"/>
      <c r="V335" s="593"/>
    </row>
    <row r="336" spans="1:22" ht="19.5" customHeight="1">
      <c r="A336" s="593"/>
      <c r="B336" s="593"/>
      <c r="C336" s="593"/>
      <c r="E336" s="593"/>
      <c r="G336" s="593"/>
      <c r="H336" s="593"/>
      <c r="I336" s="593"/>
      <c r="J336" s="593"/>
      <c r="K336" s="593"/>
      <c r="L336" s="593"/>
      <c r="M336" s="593"/>
      <c r="N336" s="593"/>
      <c r="O336" s="593"/>
      <c r="P336" s="593"/>
      <c r="Q336" s="593"/>
      <c r="R336" s="593"/>
      <c r="S336" s="593"/>
      <c r="T336" s="593"/>
      <c r="U336" s="593"/>
      <c r="V336" s="593"/>
    </row>
    <row r="337" spans="1:22" ht="19.5" customHeight="1">
      <c r="A337" s="593"/>
      <c r="B337" s="593"/>
      <c r="C337" s="593"/>
      <c r="E337" s="593"/>
      <c r="G337" s="593"/>
      <c r="H337" s="593"/>
      <c r="I337" s="593"/>
      <c r="J337" s="593"/>
      <c r="K337" s="593"/>
      <c r="L337" s="593"/>
      <c r="M337" s="593"/>
      <c r="N337" s="593"/>
      <c r="O337" s="593"/>
      <c r="P337" s="593"/>
      <c r="Q337" s="593"/>
      <c r="R337" s="593"/>
      <c r="S337" s="593"/>
      <c r="T337" s="593"/>
      <c r="U337" s="593"/>
      <c r="V337" s="593"/>
    </row>
    <row r="338" spans="1:22" ht="19.5" customHeight="1">
      <c r="A338" s="593"/>
      <c r="B338" s="593"/>
      <c r="C338" s="593"/>
      <c r="E338" s="593"/>
      <c r="G338" s="593"/>
      <c r="H338" s="593"/>
      <c r="I338" s="593"/>
      <c r="J338" s="593"/>
      <c r="K338" s="593"/>
      <c r="L338" s="593"/>
      <c r="M338" s="593"/>
      <c r="N338" s="593"/>
      <c r="O338" s="593"/>
      <c r="P338" s="593"/>
      <c r="Q338" s="593"/>
      <c r="R338" s="593"/>
      <c r="S338" s="593"/>
      <c r="T338" s="593"/>
      <c r="U338" s="593"/>
      <c r="V338" s="593"/>
    </row>
    <row r="339" spans="1:22" ht="19.5" customHeight="1">
      <c r="A339" s="593"/>
      <c r="B339" s="593"/>
      <c r="C339" s="593"/>
      <c r="E339" s="593"/>
      <c r="G339" s="593"/>
      <c r="H339" s="593"/>
      <c r="I339" s="593"/>
      <c r="J339" s="593"/>
      <c r="K339" s="593"/>
      <c r="L339" s="593"/>
      <c r="M339" s="593"/>
      <c r="N339" s="593"/>
      <c r="O339" s="593"/>
      <c r="P339" s="593"/>
      <c r="Q339" s="593"/>
      <c r="R339" s="593"/>
      <c r="S339" s="593"/>
      <c r="T339" s="593"/>
      <c r="U339" s="593"/>
      <c r="V339" s="593"/>
    </row>
    <row r="340" spans="1:22" ht="19.5" customHeight="1">
      <c r="A340" s="593"/>
      <c r="B340" s="593"/>
      <c r="C340" s="593"/>
      <c r="E340" s="593"/>
      <c r="G340" s="593"/>
      <c r="H340" s="593"/>
      <c r="I340" s="593"/>
      <c r="J340" s="593"/>
      <c r="K340" s="593"/>
      <c r="L340" s="593"/>
      <c r="M340" s="593"/>
      <c r="N340" s="593"/>
      <c r="O340" s="593"/>
      <c r="P340" s="593"/>
      <c r="Q340" s="593"/>
      <c r="R340" s="593"/>
      <c r="S340" s="593"/>
      <c r="T340" s="593"/>
      <c r="U340" s="593"/>
      <c r="V340" s="593"/>
    </row>
    <row r="341" spans="1:22" ht="19.5" customHeight="1">
      <c r="A341" s="593"/>
      <c r="B341" s="593"/>
      <c r="C341" s="593"/>
      <c r="E341" s="593"/>
      <c r="G341" s="593"/>
      <c r="H341" s="593"/>
      <c r="I341" s="593"/>
      <c r="J341" s="593"/>
      <c r="K341" s="593"/>
      <c r="L341" s="593"/>
      <c r="M341" s="593"/>
      <c r="N341" s="593"/>
      <c r="O341" s="593"/>
      <c r="P341" s="593"/>
      <c r="Q341" s="593"/>
      <c r="R341" s="593"/>
      <c r="S341" s="593"/>
      <c r="T341" s="593"/>
      <c r="U341" s="593"/>
      <c r="V341" s="593"/>
    </row>
    <row r="342" spans="1:22" ht="19.5" customHeight="1">
      <c r="A342" s="593"/>
      <c r="B342" s="593"/>
      <c r="C342" s="593"/>
      <c r="E342" s="593"/>
      <c r="G342" s="593"/>
      <c r="H342" s="593"/>
      <c r="I342" s="593"/>
      <c r="J342" s="593"/>
      <c r="K342" s="593"/>
      <c r="L342" s="593"/>
      <c r="M342" s="593"/>
      <c r="N342" s="593"/>
      <c r="O342" s="593"/>
      <c r="P342" s="593"/>
      <c r="Q342" s="593"/>
      <c r="R342" s="593"/>
      <c r="S342" s="593"/>
      <c r="T342" s="593"/>
      <c r="U342" s="593"/>
      <c r="V342" s="593"/>
    </row>
    <row r="343" spans="1:22" ht="19.5" customHeight="1">
      <c r="A343" s="593"/>
      <c r="B343" s="593"/>
      <c r="C343" s="593"/>
      <c r="E343" s="593"/>
      <c r="G343" s="593"/>
      <c r="H343" s="593"/>
      <c r="I343" s="593"/>
      <c r="J343" s="593"/>
      <c r="K343" s="593"/>
      <c r="L343" s="593"/>
      <c r="M343" s="593"/>
      <c r="N343" s="593"/>
      <c r="O343" s="593"/>
      <c r="P343" s="593"/>
      <c r="Q343" s="593"/>
      <c r="R343" s="593"/>
      <c r="S343" s="593"/>
      <c r="T343" s="593"/>
      <c r="U343" s="593"/>
      <c r="V343" s="593"/>
    </row>
    <row r="344" spans="1:22" ht="19.5" customHeight="1">
      <c r="A344" s="593"/>
      <c r="B344" s="593"/>
      <c r="C344" s="593"/>
      <c r="E344" s="593"/>
      <c r="G344" s="593"/>
      <c r="H344" s="593"/>
      <c r="I344" s="593"/>
      <c r="J344" s="593"/>
      <c r="K344" s="593"/>
      <c r="L344" s="593"/>
      <c r="M344" s="593"/>
      <c r="N344" s="593"/>
      <c r="O344" s="593"/>
      <c r="P344" s="593"/>
      <c r="Q344" s="593"/>
      <c r="R344" s="593"/>
      <c r="S344" s="593"/>
      <c r="T344" s="593"/>
      <c r="U344" s="593"/>
      <c r="V344" s="593"/>
    </row>
    <row r="345" spans="1:22" ht="19.5" customHeight="1">
      <c r="A345" s="593"/>
      <c r="B345" s="593"/>
      <c r="C345" s="593"/>
      <c r="E345" s="593"/>
      <c r="G345" s="593"/>
      <c r="H345" s="593"/>
      <c r="I345" s="593"/>
      <c r="J345" s="593"/>
      <c r="K345" s="593"/>
      <c r="L345" s="593"/>
      <c r="M345" s="593"/>
      <c r="N345" s="593"/>
      <c r="O345" s="593"/>
      <c r="P345" s="593"/>
      <c r="Q345" s="593"/>
      <c r="R345" s="593"/>
      <c r="S345" s="593"/>
      <c r="T345" s="593"/>
      <c r="U345" s="593"/>
      <c r="V345" s="593"/>
    </row>
    <row r="346" spans="1:22" ht="19.5" customHeight="1">
      <c r="A346" s="593"/>
      <c r="B346" s="593"/>
      <c r="C346" s="593"/>
      <c r="E346" s="593"/>
      <c r="G346" s="593"/>
      <c r="H346" s="593"/>
      <c r="I346" s="593"/>
      <c r="J346" s="593"/>
      <c r="K346" s="593"/>
      <c r="L346" s="593"/>
      <c r="M346" s="593"/>
      <c r="N346" s="593"/>
      <c r="O346" s="593"/>
      <c r="P346" s="593"/>
      <c r="Q346" s="593"/>
      <c r="R346" s="593"/>
      <c r="S346" s="593"/>
      <c r="T346" s="593"/>
      <c r="U346" s="593"/>
      <c r="V346" s="593"/>
    </row>
    <row r="347" spans="1:22" ht="19.5" customHeight="1">
      <c r="A347" s="593"/>
      <c r="B347" s="593"/>
      <c r="C347" s="593"/>
      <c r="E347" s="593"/>
      <c r="G347" s="593"/>
      <c r="H347" s="593"/>
      <c r="I347" s="593"/>
      <c r="J347" s="593"/>
      <c r="K347" s="593"/>
      <c r="L347" s="593"/>
      <c r="M347" s="593"/>
      <c r="N347" s="593"/>
      <c r="O347" s="593"/>
      <c r="P347" s="593"/>
      <c r="Q347" s="593"/>
      <c r="R347" s="593"/>
      <c r="S347" s="593"/>
      <c r="T347" s="593"/>
      <c r="U347" s="593"/>
      <c r="V347" s="593"/>
    </row>
    <row r="348" spans="1:22" ht="19.5" customHeight="1">
      <c r="A348" s="593"/>
      <c r="B348" s="593"/>
      <c r="C348" s="593"/>
      <c r="E348" s="593"/>
      <c r="G348" s="593"/>
      <c r="H348" s="593"/>
      <c r="I348" s="593"/>
      <c r="J348" s="593"/>
      <c r="K348" s="593"/>
      <c r="L348" s="593"/>
      <c r="M348" s="593"/>
      <c r="N348" s="593"/>
      <c r="O348" s="593"/>
      <c r="P348" s="593"/>
      <c r="Q348" s="593"/>
      <c r="R348" s="593"/>
      <c r="S348" s="593"/>
      <c r="T348" s="593"/>
      <c r="U348" s="593"/>
      <c r="V348" s="593"/>
    </row>
    <row r="349" spans="1:22" ht="19.5" customHeight="1">
      <c r="A349" s="593"/>
      <c r="B349" s="593"/>
      <c r="C349" s="593"/>
      <c r="E349" s="593"/>
      <c r="G349" s="593"/>
      <c r="H349" s="593"/>
      <c r="I349" s="593"/>
      <c r="J349" s="593"/>
      <c r="K349" s="593"/>
      <c r="L349" s="593"/>
      <c r="M349" s="593"/>
      <c r="N349" s="593"/>
      <c r="O349" s="593"/>
      <c r="P349" s="593"/>
      <c r="Q349" s="593"/>
      <c r="R349" s="593"/>
      <c r="S349" s="593"/>
      <c r="T349" s="593"/>
      <c r="U349" s="593"/>
      <c r="V349" s="593"/>
    </row>
    <row r="350" spans="1:22" ht="19.5" customHeight="1">
      <c r="A350" s="593"/>
      <c r="B350" s="593"/>
      <c r="C350" s="593"/>
      <c r="E350" s="593"/>
      <c r="G350" s="593"/>
      <c r="H350" s="593"/>
      <c r="I350" s="593"/>
      <c r="J350" s="593"/>
      <c r="K350" s="593"/>
      <c r="L350" s="593"/>
      <c r="M350" s="593"/>
      <c r="N350" s="593"/>
      <c r="O350" s="593"/>
      <c r="P350" s="593"/>
      <c r="Q350" s="593"/>
      <c r="R350" s="593"/>
      <c r="S350" s="593"/>
      <c r="T350" s="593"/>
      <c r="U350" s="593"/>
      <c r="V350" s="593"/>
    </row>
    <row r="351" spans="1:22" ht="19.5" customHeight="1">
      <c r="A351" s="593"/>
      <c r="B351" s="593"/>
      <c r="C351" s="593"/>
      <c r="E351" s="593"/>
      <c r="G351" s="593"/>
      <c r="H351" s="593"/>
      <c r="I351" s="593"/>
      <c r="J351" s="593"/>
      <c r="K351" s="593"/>
      <c r="L351" s="593"/>
      <c r="M351" s="593"/>
      <c r="N351" s="593"/>
      <c r="O351" s="593"/>
      <c r="P351" s="593"/>
      <c r="Q351" s="593"/>
      <c r="R351" s="593"/>
      <c r="S351" s="593"/>
      <c r="T351" s="593"/>
      <c r="U351" s="593"/>
      <c r="V351" s="593"/>
    </row>
    <row r="352" spans="1:22" ht="19.5" customHeight="1">
      <c r="A352" s="593"/>
      <c r="B352" s="593"/>
      <c r="C352" s="593"/>
      <c r="E352" s="593"/>
      <c r="G352" s="593"/>
      <c r="H352" s="593"/>
      <c r="I352" s="593"/>
      <c r="J352" s="593"/>
      <c r="K352" s="593"/>
      <c r="L352" s="593"/>
      <c r="M352" s="593"/>
      <c r="N352" s="593"/>
      <c r="O352" s="593"/>
      <c r="P352" s="593"/>
      <c r="Q352" s="593"/>
      <c r="R352" s="593"/>
      <c r="S352" s="593"/>
      <c r="T352" s="593"/>
      <c r="U352" s="593"/>
      <c r="V352" s="593"/>
    </row>
    <row r="353" spans="1:22" ht="19.5" customHeight="1">
      <c r="A353" s="593"/>
      <c r="B353" s="593"/>
      <c r="C353" s="593"/>
      <c r="E353" s="593"/>
      <c r="G353" s="593"/>
      <c r="H353" s="593"/>
      <c r="I353" s="593"/>
      <c r="J353" s="593"/>
      <c r="K353" s="593"/>
      <c r="L353" s="593"/>
      <c r="M353" s="593"/>
      <c r="N353" s="593"/>
      <c r="O353" s="593"/>
      <c r="P353" s="593"/>
      <c r="Q353" s="593"/>
      <c r="R353" s="593"/>
      <c r="S353" s="593"/>
      <c r="T353" s="593"/>
      <c r="U353" s="593"/>
      <c r="V353" s="593"/>
    </row>
    <row r="354" spans="1:22" ht="19.5" customHeight="1">
      <c r="A354" s="593"/>
      <c r="B354" s="593"/>
      <c r="C354" s="593"/>
      <c r="E354" s="593"/>
      <c r="G354" s="593"/>
      <c r="H354" s="593"/>
      <c r="I354" s="593"/>
      <c r="J354" s="593"/>
      <c r="K354" s="593"/>
      <c r="L354" s="593"/>
      <c r="M354" s="593"/>
      <c r="N354" s="593"/>
      <c r="O354" s="593"/>
      <c r="P354" s="593"/>
      <c r="Q354" s="593"/>
      <c r="R354" s="593"/>
      <c r="S354" s="593"/>
      <c r="T354" s="593"/>
      <c r="U354" s="593"/>
      <c r="V354" s="593"/>
    </row>
    <row r="355" spans="1:22" ht="19.5" customHeight="1">
      <c r="A355" s="593"/>
      <c r="B355" s="593"/>
      <c r="C355" s="593"/>
      <c r="E355" s="593"/>
      <c r="G355" s="593"/>
      <c r="H355" s="593"/>
      <c r="I355" s="593"/>
      <c r="J355" s="593"/>
      <c r="K355" s="593"/>
      <c r="L355" s="593"/>
      <c r="M355" s="593"/>
      <c r="N355" s="593"/>
      <c r="O355" s="593"/>
      <c r="P355" s="593"/>
      <c r="Q355" s="593"/>
      <c r="R355" s="593"/>
      <c r="S355" s="593"/>
      <c r="T355" s="593"/>
      <c r="U355" s="593"/>
      <c r="V355" s="593"/>
    </row>
    <row r="356" spans="1:22" ht="19.5" customHeight="1">
      <c r="A356" s="593"/>
      <c r="B356" s="593"/>
      <c r="C356" s="593"/>
      <c r="E356" s="593"/>
      <c r="G356" s="593"/>
      <c r="H356" s="593"/>
      <c r="I356" s="593"/>
      <c r="J356" s="593"/>
      <c r="K356" s="593"/>
      <c r="L356" s="593"/>
      <c r="M356" s="593"/>
      <c r="N356" s="593"/>
      <c r="O356" s="593"/>
      <c r="P356" s="593"/>
      <c r="Q356" s="593"/>
      <c r="R356" s="593"/>
      <c r="S356" s="593"/>
      <c r="T356" s="593"/>
      <c r="U356" s="593"/>
      <c r="V356" s="593"/>
    </row>
    <row r="357" spans="1:22" ht="19.5" customHeight="1">
      <c r="A357" s="593"/>
      <c r="B357" s="593"/>
      <c r="C357" s="593"/>
      <c r="E357" s="593"/>
      <c r="G357" s="593"/>
      <c r="H357" s="593"/>
      <c r="I357" s="593"/>
      <c r="J357" s="593"/>
      <c r="K357" s="593"/>
      <c r="L357" s="593"/>
      <c r="M357" s="593"/>
      <c r="N357" s="593"/>
      <c r="O357" s="593"/>
      <c r="P357" s="593"/>
      <c r="Q357" s="593"/>
      <c r="R357" s="593"/>
      <c r="S357" s="593"/>
      <c r="T357" s="593"/>
      <c r="U357" s="593"/>
      <c r="V357" s="593"/>
    </row>
    <row r="358" spans="1:22" ht="19.5" customHeight="1">
      <c r="A358" s="593"/>
      <c r="B358" s="593"/>
      <c r="C358" s="593"/>
      <c r="E358" s="593"/>
      <c r="G358" s="593"/>
      <c r="H358" s="593"/>
      <c r="I358" s="593"/>
      <c r="J358" s="593"/>
      <c r="K358" s="593"/>
      <c r="L358" s="593"/>
      <c r="M358" s="593"/>
      <c r="N358" s="593"/>
      <c r="O358" s="593"/>
      <c r="P358" s="593"/>
      <c r="Q358" s="593"/>
      <c r="R358" s="593"/>
      <c r="S358" s="593"/>
      <c r="T358" s="593"/>
      <c r="U358" s="593"/>
      <c r="V358" s="593"/>
    </row>
    <row r="359" spans="1:22" ht="19.5" customHeight="1">
      <c r="A359" s="593"/>
      <c r="B359" s="593"/>
      <c r="C359" s="593"/>
      <c r="E359" s="593"/>
      <c r="G359" s="593"/>
      <c r="H359" s="593"/>
      <c r="I359" s="593"/>
      <c r="J359" s="593"/>
      <c r="K359" s="593"/>
      <c r="L359" s="593"/>
      <c r="M359" s="593"/>
      <c r="N359" s="593"/>
      <c r="O359" s="593"/>
      <c r="P359" s="593"/>
      <c r="Q359" s="593"/>
      <c r="R359" s="593"/>
      <c r="S359" s="593"/>
      <c r="T359" s="593"/>
      <c r="U359" s="593"/>
      <c r="V359" s="593"/>
    </row>
    <row r="360" spans="1:22" ht="19.5" customHeight="1">
      <c r="A360" s="593"/>
      <c r="B360" s="593"/>
      <c r="C360" s="593"/>
      <c r="E360" s="593"/>
      <c r="G360" s="593"/>
      <c r="H360" s="593"/>
      <c r="I360" s="593"/>
      <c r="J360" s="593"/>
      <c r="K360" s="593"/>
      <c r="L360" s="593"/>
      <c r="M360" s="593"/>
      <c r="N360" s="593"/>
      <c r="O360" s="593"/>
      <c r="P360" s="593"/>
      <c r="Q360" s="593"/>
      <c r="R360" s="593"/>
      <c r="S360" s="593"/>
      <c r="T360" s="593"/>
      <c r="U360" s="593"/>
      <c r="V360" s="593"/>
    </row>
    <row r="361" spans="1:22" ht="19.5" customHeight="1">
      <c r="A361" s="593"/>
      <c r="B361" s="593"/>
      <c r="C361" s="593"/>
      <c r="E361" s="593"/>
      <c r="G361" s="593"/>
      <c r="H361" s="593"/>
      <c r="I361" s="593"/>
      <c r="J361" s="593"/>
      <c r="K361" s="593"/>
      <c r="L361" s="593"/>
      <c r="M361" s="593"/>
      <c r="N361" s="593"/>
      <c r="O361" s="593"/>
      <c r="P361" s="593"/>
      <c r="Q361" s="593"/>
      <c r="R361" s="593"/>
      <c r="S361" s="593"/>
      <c r="T361" s="593"/>
      <c r="U361" s="593"/>
      <c r="V361" s="593"/>
    </row>
    <row r="362" spans="1:22" ht="19.5" customHeight="1">
      <c r="A362" s="593"/>
      <c r="B362" s="593"/>
      <c r="C362" s="593"/>
      <c r="E362" s="593"/>
      <c r="G362" s="593"/>
      <c r="H362" s="593"/>
      <c r="I362" s="593"/>
      <c r="J362" s="593"/>
      <c r="K362" s="593"/>
      <c r="L362" s="593"/>
      <c r="M362" s="593"/>
      <c r="N362" s="593"/>
      <c r="O362" s="593"/>
      <c r="P362" s="593"/>
      <c r="Q362" s="593"/>
      <c r="R362" s="593"/>
      <c r="S362" s="593"/>
      <c r="T362" s="593"/>
      <c r="U362" s="593"/>
      <c r="V362" s="593"/>
    </row>
    <row r="363" spans="1:22" ht="19.5" customHeight="1">
      <c r="A363" s="593"/>
      <c r="B363" s="593"/>
      <c r="C363" s="593"/>
      <c r="E363" s="593"/>
      <c r="G363" s="593"/>
      <c r="H363" s="593"/>
      <c r="I363" s="593"/>
      <c r="J363" s="593"/>
      <c r="K363" s="593"/>
      <c r="L363" s="593"/>
      <c r="M363" s="593"/>
      <c r="N363" s="593"/>
      <c r="O363" s="593"/>
      <c r="P363" s="593"/>
      <c r="Q363" s="593"/>
      <c r="R363" s="593"/>
      <c r="S363" s="593"/>
      <c r="T363" s="593"/>
      <c r="U363" s="593"/>
      <c r="V363" s="593"/>
    </row>
    <row r="364" spans="1:22" ht="19.5" customHeight="1">
      <c r="A364" s="593"/>
      <c r="B364" s="593"/>
      <c r="C364" s="593"/>
      <c r="E364" s="593"/>
      <c r="G364" s="593"/>
      <c r="H364" s="593"/>
      <c r="I364" s="593"/>
      <c r="J364" s="593"/>
      <c r="K364" s="593"/>
      <c r="L364" s="593"/>
      <c r="M364" s="593"/>
      <c r="N364" s="593"/>
      <c r="O364" s="593"/>
      <c r="P364" s="593"/>
      <c r="Q364" s="593"/>
      <c r="R364" s="593"/>
      <c r="S364" s="593"/>
      <c r="T364" s="593"/>
      <c r="U364" s="593"/>
      <c r="V364" s="593"/>
    </row>
    <row r="365" spans="1:22" ht="19.5" customHeight="1">
      <c r="A365" s="593"/>
      <c r="B365" s="593"/>
      <c r="C365" s="593"/>
      <c r="E365" s="593"/>
      <c r="G365" s="593"/>
      <c r="H365" s="593"/>
      <c r="I365" s="593"/>
      <c r="J365" s="593"/>
      <c r="K365" s="593"/>
      <c r="L365" s="593"/>
      <c r="M365" s="593"/>
      <c r="N365" s="593"/>
      <c r="O365" s="593"/>
      <c r="P365" s="593"/>
      <c r="Q365" s="593"/>
      <c r="R365" s="593"/>
      <c r="S365" s="593"/>
      <c r="T365" s="593"/>
      <c r="U365" s="593"/>
      <c r="V365" s="593"/>
    </row>
    <row r="366" spans="1:22" ht="19.5" customHeight="1">
      <c r="A366" s="593"/>
      <c r="B366" s="593"/>
      <c r="C366" s="593"/>
      <c r="E366" s="593"/>
      <c r="G366" s="593"/>
      <c r="H366" s="593"/>
      <c r="I366" s="593"/>
      <c r="J366" s="593"/>
      <c r="K366" s="593"/>
      <c r="L366" s="593"/>
      <c r="M366" s="593"/>
      <c r="N366" s="593"/>
      <c r="O366" s="593"/>
      <c r="P366" s="593"/>
      <c r="Q366" s="593"/>
      <c r="R366" s="593"/>
      <c r="S366" s="593"/>
      <c r="T366" s="593"/>
      <c r="U366" s="593"/>
      <c r="V366" s="593"/>
    </row>
    <row r="367" spans="1:22" ht="19.5" customHeight="1">
      <c r="A367" s="593"/>
      <c r="B367" s="593"/>
      <c r="C367" s="593"/>
      <c r="E367" s="593"/>
      <c r="G367" s="593"/>
      <c r="H367" s="593"/>
      <c r="I367" s="593"/>
      <c r="J367" s="593"/>
      <c r="K367" s="593"/>
      <c r="L367" s="593"/>
      <c r="M367" s="593"/>
      <c r="N367" s="593"/>
      <c r="O367" s="593"/>
      <c r="P367" s="593"/>
      <c r="Q367" s="593"/>
      <c r="R367" s="593"/>
      <c r="S367" s="593"/>
      <c r="T367" s="593"/>
      <c r="U367" s="593"/>
      <c r="V367" s="593"/>
    </row>
    <row r="368" spans="1:22" ht="19.5" customHeight="1">
      <c r="A368" s="593"/>
      <c r="B368" s="593"/>
      <c r="C368" s="593"/>
      <c r="E368" s="593"/>
      <c r="G368" s="593"/>
      <c r="H368" s="593"/>
      <c r="I368" s="593"/>
      <c r="J368" s="593"/>
      <c r="K368" s="593"/>
      <c r="L368" s="593"/>
      <c r="M368" s="593"/>
      <c r="N368" s="593"/>
      <c r="O368" s="593"/>
      <c r="P368" s="593"/>
      <c r="Q368" s="593"/>
      <c r="R368" s="593"/>
      <c r="S368" s="593"/>
      <c r="T368" s="593"/>
      <c r="U368" s="593"/>
      <c r="V368" s="593"/>
    </row>
    <row r="369" spans="1:22" ht="19.5" customHeight="1">
      <c r="A369" s="593"/>
      <c r="B369" s="593"/>
      <c r="C369" s="593"/>
      <c r="E369" s="593"/>
      <c r="G369" s="593"/>
      <c r="H369" s="593"/>
      <c r="I369" s="593"/>
      <c r="J369" s="593"/>
      <c r="K369" s="593"/>
      <c r="L369" s="593"/>
      <c r="M369" s="593"/>
      <c r="N369" s="593"/>
      <c r="O369" s="593"/>
      <c r="P369" s="593"/>
      <c r="Q369" s="593"/>
      <c r="R369" s="593"/>
      <c r="S369" s="593"/>
      <c r="T369" s="593"/>
      <c r="U369" s="593"/>
      <c r="V369" s="593"/>
    </row>
    <row r="370" spans="1:22" ht="19.5" customHeight="1">
      <c r="A370" s="593"/>
      <c r="B370" s="593"/>
      <c r="C370" s="593"/>
      <c r="E370" s="593"/>
      <c r="G370" s="593"/>
      <c r="H370" s="593"/>
      <c r="I370" s="593"/>
      <c r="J370" s="593"/>
      <c r="K370" s="593"/>
      <c r="L370" s="593"/>
      <c r="M370" s="593"/>
      <c r="N370" s="593"/>
      <c r="O370" s="593"/>
      <c r="P370" s="593"/>
      <c r="Q370" s="593"/>
      <c r="R370" s="593"/>
      <c r="S370" s="593"/>
      <c r="T370" s="593"/>
      <c r="U370" s="593"/>
      <c r="V370" s="593"/>
    </row>
    <row r="371" spans="1:22" ht="19.5" customHeight="1">
      <c r="A371" s="593"/>
      <c r="B371" s="593"/>
      <c r="C371" s="593"/>
      <c r="E371" s="593"/>
      <c r="G371" s="593"/>
      <c r="H371" s="593"/>
      <c r="I371" s="593"/>
      <c r="J371" s="593"/>
      <c r="K371" s="593"/>
      <c r="L371" s="593"/>
      <c r="M371" s="593"/>
      <c r="N371" s="593"/>
      <c r="O371" s="593"/>
      <c r="P371" s="593"/>
      <c r="Q371" s="593"/>
      <c r="R371" s="593"/>
      <c r="S371" s="593"/>
      <c r="T371" s="593"/>
      <c r="U371" s="593"/>
      <c r="V371" s="593"/>
    </row>
    <row r="372" spans="1:22" ht="19.5" customHeight="1">
      <c r="A372" s="593"/>
      <c r="B372" s="593"/>
      <c r="C372" s="593"/>
      <c r="E372" s="593"/>
      <c r="G372" s="593"/>
      <c r="H372" s="593"/>
      <c r="I372" s="593"/>
      <c r="J372" s="593"/>
      <c r="K372" s="593"/>
      <c r="L372" s="593"/>
      <c r="M372" s="593"/>
      <c r="N372" s="593"/>
      <c r="O372" s="593"/>
      <c r="P372" s="593"/>
      <c r="Q372" s="593"/>
      <c r="R372" s="593"/>
      <c r="S372" s="593"/>
      <c r="T372" s="593"/>
      <c r="U372" s="593"/>
      <c r="V372" s="593"/>
    </row>
    <row r="373" spans="1:22" ht="19.5" customHeight="1">
      <c r="A373" s="593"/>
      <c r="B373" s="593"/>
      <c r="C373" s="593"/>
      <c r="E373" s="593"/>
      <c r="G373" s="593"/>
      <c r="H373" s="593"/>
      <c r="I373" s="593"/>
      <c r="J373" s="593"/>
      <c r="K373" s="593"/>
      <c r="L373" s="593"/>
      <c r="M373" s="593"/>
      <c r="N373" s="593"/>
      <c r="O373" s="593"/>
      <c r="P373" s="593"/>
      <c r="Q373" s="593"/>
      <c r="R373" s="593"/>
      <c r="S373" s="593"/>
      <c r="T373" s="593"/>
      <c r="U373" s="593"/>
      <c r="V373" s="593"/>
    </row>
    <row r="374" spans="1:22" ht="19.5" customHeight="1">
      <c r="A374" s="593"/>
      <c r="B374" s="593"/>
      <c r="C374" s="593"/>
      <c r="E374" s="593"/>
      <c r="G374" s="593"/>
      <c r="H374" s="593"/>
      <c r="I374" s="593"/>
      <c r="J374" s="593"/>
      <c r="K374" s="593"/>
      <c r="L374" s="593"/>
      <c r="M374" s="593"/>
      <c r="N374" s="593"/>
      <c r="O374" s="593"/>
      <c r="P374" s="593"/>
      <c r="Q374" s="593"/>
      <c r="R374" s="593"/>
      <c r="S374" s="593"/>
      <c r="T374" s="593"/>
      <c r="U374" s="593"/>
      <c r="V374" s="593"/>
    </row>
    <row r="375" spans="1:22" ht="19.5" customHeight="1">
      <c r="A375" s="593"/>
      <c r="B375" s="593"/>
      <c r="C375" s="593"/>
      <c r="E375" s="593"/>
      <c r="G375" s="593"/>
      <c r="H375" s="593"/>
      <c r="I375" s="593"/>
      <c r="J375" s="593"/>
      <c r="K375" s="593"/>
      <c r="L375" s="593"/>
      <c r="M375" s="593"/>
      <c r="N375" s="593"/>
      <c r="O375" s="593"/>
      <c r="P375" s="593"/>
      <c r="Q375" s="593"/>
      <c r="R375" s="593"/>
      <c r="S375" s="593"/>
      <c r="T375" s="593"/>
      <c r="U375" s="593"/>
      <c r="V375" s="593"/>
    </row>
    <row r="376" spans="1:22" ht="19.5" customHeight="1">
      <c r="A376" s="593"/>
      <c r="B376" s="593"/>
      <c r="C376" s="593"/>
      <c r="E376" s="593"/>
      <c r="G376" s="593"/>
      <c r="H376" s="593"/>
      <c r="I376" s="593"/>
      <c r="J376" s="593"/>
      <c r="K376" s="593"/>
      <c r="L376" s="593"/>
      <c r="M376" s="593"/>
      <c r="N376" s="593"/>
      <c r="O376" s="593"/>
      <c r="P376" s="593"/>
      <c r="Q376" s="593"/>
      <c r="R376" s="593"/>
      <c r="S376" s="593"/>
      <c r="T376" s="593"/>
      <c r="U376" s="593"/>
      <c r="V376" s="593"/>
    </row>
    <row r="377" spans="1:22" ht="19.5" customHeight="1">
      <c r="A377" s="593"/>
      <c r="B377" s="593"/>
      <c r="C377" s="593"/>
      <c r="E377" s="593"/>
      <c r="G377" s="593"/>
      <c r="H377" s="593"/>
      <c r="I377" s="593"/>
      <c r="J377" s="593"/>
      <c r="K377" s="593"/>
      <c r="L377" s="593"/>
      <c r="M377" s="593"/>
      <c r="N377" s="593"/>
      <c r="O377" s="593"/>
      <c r="P377" s="593"/>
      <c r="Q377" s="593"/>
      <c r="R377" s="593"/>
      <c r="S377" s="593"/>
      <c r="T377" s="593"/>
      <c r="U377" s="593"/>
      <c r="V377" s="593"/>
    </row>
    <row r="378" spans="1:22" ht="19.5" customHeight="1">
      <c r="A378" s="593"/>
      <c r="B378" s="593"/>
      <c r="C378" s="593"/>
      <c r="E378" s="593"/>
      <c r="G378" s="593"/>
      <c r="H378" s="593"/>
      <c r="I378" s="593"/>
      <c r="J378" s="593"/>
      <c r="K378" s="593"/>
      <c r="L378" s="593"/>
      <c r="M378" s="593"/>
      <c r="N378" s="593"/>
      <c r="O378" s="593"/>
      <c r="P378" s="593"/>
      <c r="Q378" s="593"/>
      <c r="R378" s="593"/>
      <c r="S378" s="593"/>
      <c r="T378" s="593"/>
      <c r="U378" s="593"/>
      <c r="V378" s="593"/>
    </row>
    <row r="379" spans="1:22" ht="19.5" customHeight="1">
      <c r="A379" s="593"/>
      <c r="B379" s="593"/>
      <c r="C379" s="593"/>
      <c r="E379" s="593"/>
      <c r="G379" s="593"/>
      <c r="H379" s="593"/>
      <c r="I379" s="593"/>
      <c r="J379" s="593"/>
      <c r="K379" s="593"/>
      <c r="L379" s="593"/>
      <c r="M379" s="593"/>
      <c r="N379" s="593"/>
      <c r="O379" s="593"/>
      <c r="P379" s="593"/>
      <c r="Q379" s="593"/>
      <c r="R379" s="593"/>
      <c r="S379" s="593"/>
      <c r="T379" s="593"/>
      <c r="U379" s="593"/>
      <c r="V379" s="593"/>
    </row>
    <row r="380" spans="1:22" ht="19.5" customHeight="1">
      <c r="A380" s="593"/>
      <c r="B380" s="593"/>
      <c r="C380" s="593"/>
      <c r="E380" s="593"/>
      <c r="G380" s="593"/>
      <c r="H380" s="593"/>
      <c r="I380" s="593"/>
      <c r="J380" s="593"/>
      <c r="K380" s="593"/>
      <c r="L380" s="593"/>
      <c r="M380" s="593"/>
      <c r="N380" s="593"/>
      <c r="O380" s="593"/>
      <c r="P380" s="593"/>
      <c r="Q380" s="593"/>
      <c r="R380" s="593"/>
      <c r="S380" s="593"/>
      <c r="T380" s="593"/>
      <c r="U380" s="593"/>
      <c r="V380" s="593"/>
    </row>
    <row r="381" spans="1:22" ht="19.5" customHeight="1">
      <c r="A381" s="593"/>
      <c r="B381" s="593"/>
      <c r="C381" s="593"/>
      <c r="E381" s="593"/>
      <c r="G381" s="593"/>
      <c r="H381" s="593"/>
      <c r="I381" s="593"/>
      <c r="J381" s="593"/>
      <c r="K381" s="593"/>
      <c r="L381" s="593"/>
      <c r="M381" s="593"/>
      <c r="N381" s="593"/>
      <c r="O381" s="593"/>
      <c r="P381" s="593"/>
      <c r="Q381" s="593"/>
      <c r="R381" s="593"/>
      <c r="S381" s="593"/>
      <c r="T381" s="593"/>
      <c r="U381" s="593"/>
      <c r="V381" s="593"/>
    </row>
    <row r="382" spans="1:22" ht="19.5" customHeight="1">
      <c r="A382" s="593"/>
      <c r="B382" s="593"/>
      <c r="C382" s="593"/>
      <c r="E382" s="593"/>
      <c r="G382" s="593"/>
      <c r="H382" s="593"/>
      <c r="I382" s="593"/>
      <c r="J382" s="593"/>
      <c r="K382" s="593"/>
      <c r="L382" s="593"/>
      <c r="M382" s="593"/>
      <c r="N382" s="593"/>
      <c r="O382" s="593"/>
      <c r="P382" s="593"/>
      <c r="Q382" s="593"/>
      <c r="R382" s="593"/>
      <c r="S382" s="593"/>
      <c r="T382" s="593"/>
      <c r="U382" s="593"/>
      <c r="V382" s="593"/>
    </row>
    <row r="383" spans="1:22" ht="19.5" customHeight="1">
      <c r="A383" s="593"/>
      <c r="B383" s="593"/>
      <c r="C383" s="593"/>
      <c r="E383" s="593"/>
      <c r="G383" s="593"/>
      <c r="H383" s="593"/>
      <c r="I383" s="593"/>
      <c r="J383" s="593"/>
      <c r="K383" s="593"/>
      <c r="L383" s="593"/>
      <c r="M383" s="593"/>
      <c r="N383" s="593"/>
      <c r="O383" s="593"/>
      <c r="P383" s="593"/>
      <c r="Q383" s="593"/>
      <c r="R383" s="593"/>
      <c r="S383" s="593"/>
      <c r="T383" s="593"/>
      <c r="U383" s="593"/>
      <c r="V383" s="593"/>
    </row>
    <row r="384" spans="1:22" ht="19.5" customHeight="1">
      <c r="A384" s="593"/>
      <c r="B384" s="593"/>
      <c r="C384" s="593"/>
      <c r="E384" s="593"/>
      <c r="G384" s="593"/>
      <c r="H384" s="593"/>
      <c r="I384" s="593"/>
      <c r="J384" s="593"/>
      <c r="K384" s="593"/>
      <c r="L384" s="593"/>
      <c r="M384" s="593"/>
      <c r="N384" s="593"/>
      <c r="O384" s="593"/>
      <c r="P384" s="593"/>
      <c r="Q384" s="593"/>
      <c r="R384" s="593"/>
      <c r="S384" s="593"/>
      <c r="T384" s="593"/>
      <c r="U384" s="593"/>
      <c r="V384" s="593"/>
    </row>
    <row r="385" spans="1:22" ht="19.5" customHeight="1">
      <c r="A385" s="593"/>
      <c r="B385" s="593"/>
      <c r="C385" s="593"/>
      <c r="E385" s="593"/>
      <c r="G385" s="593"/>
      <c r="H385" s="593"/>
      <c r="I385" s="593"/>
      <c r="J385" s="593"/>
      <c r="K385" s="593"/>
      <c r="L385" s="593"/>
      <c r="M385" s="593"/>
      <c r="N385" s="593"/>
      <c r="O385" s="593"/>
      <c r="P385" s="593"/>
      <c r="Q385" s="593"/>
      <c r="R385" s="593"/>
      <c r="S385" s="593"/>
      <c r="T385" s="593"/>
      <c r="U385" s="593"/>
      <c r="V385" s="593"/>
    </row>
    <row r="386" spans="1:22" ht="19.5" customHeight="1">
      <c r="A386" s="593"/>
      <c r="B386" s="593"/>
      <c r="C386" s="593"/>
      <c r="E386" s="593"/>
      <c r="G386" s="593"/>
      <c r="H386" s="593"/>
      <c r="I386" s="593"/>
      <c r="J386" s="593"/>
      <c r="K386" s="593"/>
      <c r="L386" s="593"/>
      <c r="M386" s="593"/>
      <c r="N386" s="593"/>
      <c r="O386" s="593"/>
      <c r="P386" s="593"/>
      <c r="Q386" s="593"/>
      <c r="R386" s="593"/>
      <c r="S386" s="593"/>
      <c r="T386" s="593"/>
      <c r="U386" s="593"/>
      <c r="V386" s="593"/>
    </row>
    <row r="387" spans="1:22" ht="19.5" customHeight="1">
      <c r="A387" s="593"/>
      <c r="B387" s="593"/>
      <c r="C387" s="593"/>
      <c r="E387" s="593"/>
      <c r="G387" s="593"/>
      <c r="H387" s="593"/>
      <c r="I387" s="593"/>
      <c r="J387" s="593"/>
      <c r="K387" s="593"/>
      <c r="L387" s="593"/>
      <c r="M387" s="593"/>
      <c r="N387" s="593"/>
      <c r="O387" s="593"/>
      <c r="P387" s="593"/>
      <c r="Q387" s="593"/>
      <c r="R387" s="593"/>
      <c r="S387" s="593"/>
      <c r="T387" s="593"/>
      <c r="U387" s="593"/>
      <c r="V387" s="593"/>
    </row>
    <row r="388" spans="1:22" ht="19.5" customHeight="1">
      <c r="A388" s="593"/>
      <c r="B388" s="593"/>
      <c r="C388" s="593"/>
      <c r="E388" s="593"/>
      <c r="G388" s="593"/>
      <c r="H388" s="593"/>
      <c r="I388" s="593"/>
      <c r="J388" s="593"/>
      <c r="K388" s="593"/>
      <c r="L388" s="593"/>
      <c r="M388" s="593"/>
      <c r="N388" s="593"/>
      <c r="O388" s="593"/>
      <c r="P388" s="593"/>
      <c r="Q388" s="593"/>
      <c r="R388" s="593"/>
      <c r="S388" s="593"/>
      <c r="T388" s="593"/>
      <c r="U388" s="593"/>
      <c r="V388" s="593"/>
    </row>
    <row r="389" spans="1:22" ht="19.5" customHeight="1">
      <c r="A389" s="593"/>
      <c r="B389" s="593"/>
      <c r="C389" s="593"/>
      <c r="E389" s="593"/>
      <c r="G389" s="593"/>
      <c r="H389" s="593"/>
      <c r="I389" s="593"/>
      <c r="J389" s="593"/>
      <c r="K389" s="593"/>
      <c r="L389" s="593"/>
      <c r="M389" s="593"/>
      <c r="N389" s="593"/>
      <c r="O389" s="593"/>
      <c r="P389" s="593"/>
      <c r="Q389" s="593"/>
      <c r="R389" s="593"/>
      <c r="S389" s="593"/>
      <c r="T389" s="593"/>
      <c r="U389" s="593"/>
      <c r="V389" s="593"/>
    </row>
    <row r="390" spans="1:22" ht="19.5" customHeight="1">
      <c r="A390" s="593"/>
      <c r="B390" s="593"/>
      <c r="C390" s="593"/>
      <c r="E390" s="593"/>
      <c r="G390" s="593"/>
      <c r="H390" s="593"/>
      <c r="I390" s="593"/>
      <c r="J390" s="593"/>
      <c r="K390" s="593"/>
      <c r="L390" s="593"/>
      <c r="M390" s="593"/>
      <c r="N390" s="593"/>
      <c r="O390" s="593"/>
      <c r="P390" s="593"/>
      <c r="Q390" s="593"/>
      <c r="R390" s="593"/>
      <c r="S390" s="593"/>
      <c r="T390" s="593"/>
      <c r="U390" s="593"/>
      <c r="V390" s="593"/>
    </row>
    <row r="391" spans="1:22" ht="19.5" customHeight="1">
      <c r="A391" s="593"/>
      <c r="B391" s="593"/>
      <c r="C391" s="593"/>
      <c r="E391" s="593"/>
      <c r="G391" s="593"/>
      <c r="H391" s="593"/>
      <c r="I391" s="593"/>
      <c r="J391" s="593"/>
      <c r="K391" s="593"/>
      <c r="L391" s="593"/>
      <c r="M391" s="593"/>
      <c r="N391" s="593"/>
      <c r="O391" s="593"/>
      <c r="P391" s="593"/>
      <c r="Q391" s="593"/>
      <c r="R391" s="593"/>
      <c r="S391" s="593"/>
      <c r="T391" s="593"/>
      <c r="U391" s="593"/>
      <c r="V391" s="593"/>
    </row>
    <row r="392" spans="1:22" ht="19.5" customHeight="1">
      <c r="A392" s="593"/>
      <c r="B392" s="593"/>
      <c r="C392" s="593"/>
      <c r="E392" s="593"/>
      <c r="G392" s="593"/>
      <c r="H392" s="593"/>
      <c r="I392" s="593"/>
      <c r="J392" s="593"/>
      <c r="K392" s="593"/>
      <c r="L392" s="593"/>
      <c r="M392" s="593"/>
      <c r="N392" s="593"/>
      <c r="O392" s="593"/>
      <c r="P392" s="593"/>
      <c r="Q392" s="593"/>
      <c r="R392" s="593"/>
      <c r="S392" s="593"/>
      <c r="T392" s="593"/>
      <c r="U392" s="593"/>
      <c r="V392" s="593"/>
    </row>
    <row r="393" spans="1:22" ht="19.5" customHeight="1">
      <c r="A393" s="593"/>
      <c r="B393" s="593"/>
      <c r="C393" s="593"/>
      <c r="E393" s="593"/>
      <c r="G393" s="593"/>
      <c r="H393" s="593"/>
      <c r="I393" s="593"/>
      <c r="J393" s="593"/>
      <c r="K393" s="593"/>
      <c r="L393" s="593"/>
      <c r="M393" s="593"/>
      <c r="N393" s="593"/>
      <c r="O393" s="593"/>
      <c r="P393" s="593"/>
      <c r="Q393" s="593"/>
      <c r="R393" s="593"/>
      <c r="S393" s="593"/>
      <c r="T393" s="593"/>
      <c r="U393" s="593"/>
      <c r="V393" s="593"/>
    </row>
    <row r="394" spans="1:22" ht="19.5" customHeight="1">
      <c r="A394" s="593"/>
      <c r="B394" s="593"/>
      <c r="C394" s="593"/>
      <c r="E394" s="593"/>
      <c r="G394" s="593"/>
      <c r="H394" s="593"/>
      <c r="I394" s="593"/>
      <c r="J394" s="593"/>
      <c r="K394" s="593"/>
      <c r="L394" s="593"/>
      <c r="M394" s="593"/>
      <c r="N394" s="593"/>
      <c r="O394" s="593"/>
      <c r="P394" s="593"/>
      <c r="Q394" s="593"/>
      <c r="R394" s="593"/>
      <c r="S394" s="593"/>
      <c r="T394" s="593"/>
      <c r="U394" s="593"/>
      <c r="V394" s="593"/>
    </row>
    <row r="395" spans="1:22" ht="19.5" customHeight="1">
      <c r="A395" s="593"/>
      <c r="B395" s="593"/>
      <c r="C395" s="593"/>
      <c r="E395" s="593"/>
      <c r="G395" s="593"/>
      <c r="H395" s="593"/>
      <c r="I395" s="593"/>
      <c r="J395" s="593"/>
      <c r="K395" s="593"/>
      <c r="L395" s="593"/>
      <c r="M395" s="593"/>
      <c r="N395" s="593"/>
      <c r="O395" s="593"/>
      <c r="P395" s="593"/>
      <c r="Q395" s="593"/>
      <c r="R395" s="593"/>
      <c r="S395" s="593"/>
      <c r="T395" s="593"/>
      <c r="U395" s="593"/>
      <c r="V395" s="593"/>
    </row>
    <row r="396" spans="1:22" ht="19.5" customHeight="1">
      <c r="A396" s="593"/>
      <c r="B396" s="593"/>
      <c r="C396" s="593"/>
      <c r="E396" s="593"/>
      <c r="G396" s="593"/>
      <c r="H396" s="593"/>
      <c r="I396" s="593"/>
      <c r="J396" s="593"/>
      <c r="K396" s="593"/>
      <c r="L396" s="593"/>
      <c r="M396" s="593"/>
      <c r="N396" s="593"/>
      <c r="O396" s="593"/>
      <c r="P396" s="593"/>
      <c r="Q396" s="593"/>
      <c r="R396" s="593"/>
      <c r="S396" s="593"/>
      <c r="T396" s="593"/>
      <c r="U396" s="593"/>
      <c r="V396" s="593"/>
    </row>
    <row r="397" spans="1:22" ht="19.5" customHeight="1">
      <c r="A397" s="593"/>
      <c r="B397" s="593"/>
      <c r="C397" s="593"/>
      <c r="E397" s="593"/>
      <c r="G397" s="593"/>
      <c r="H397" s="593"/>
      <c r="I397" s="593"/>
      <c r="J397" s="593"/>
      <c r="K397" s="593"/>
      <c r="L397" s="593"/>
      <c r="M397" s="593"/>
      <c r="N397" s="593"/>
      <c r="O397" s="593"/>
      <c r="P397" s="593"/>
      <c r="Q397" s="593"/>
      <c r="R397" s="593"/>
      <c r="S397" s="593"/>
      <c r="T397" s="593"/>
      <c r="U397" s="593"/>
      <c r="V397" s="593"/>
    </row>
    <row r="398" spans="1:22" ht="19.5" customHeight="1">
      <c r="A398" s="593"/>
      <c r="B398" s="593"/>
      <c r="C398" s="593"/>
      <c r="E398" s="593"/>
      <c r="G398" s="593"/>
      <c r="H398" s="593"/>
      <c r="I398" s="593"/>
      <c r="J398" s="593"/>
      <c r="K398" s="593"/>
      <c r="L398" s="593"/>
      <c r="M398" s="593"/>
      <c r="N398" s="593"/>
      <c r="O398" s="593"/>
      <c r="P398" s="593"/>
      <c r="Q398" s="593"/>
      <c r="R398" s="593"/>
      <c r="S398" s="593"/>
      <c r="T398" s="593"/>
      <c r="U398" s="593"/>
      <c r="V398" s="593"/>
    </row>
    <row r="399" spans="1:22" ht="19.5" customHeight="1">
      <c r="A399" s="593"/>
      <c r="B399" s="593"/>
      <c r="C399" s="593"/>
      <c r="E399" s="593"/>
      <c r="G399" s="593"/>
      <c r="H399" s="593"/>
      <c r="I399" s="593"/>
      <c r="J399" s="593"/>
      <c r="K399" s="593"/>
      <c r="L399" s="593"/>
      <c r="M399" s="593"/>
      <c r="N399" s="593"/>
      <c r="O399" s="593"/>
      <c r="P399" s="593"/>
      <c r="Q399" s="593"/>
      <c r="R399" s="593"/>
      <c r="S399" s="593"/>
      <c r="T399" s="593"/>
      <c r="U399" s="593"/>
      <c r="V399" s="593"/>
    </row>
    <row r="400" spans="1:22" ht="19.5" customHeight="1">
      <c r="A400" s="593"/>
      <c r="B400" s="593"/>
      <c r="C400" s="593"/>
      <c r="E400" s="593"/>
      <c r="G400" s="593"/>
      <c r="H400" s="593"/>
      <c r="I400" s="593"/>
      <c r="J400" s="593"/>
      <c r="K400" s="593"/>
      <c r="L400" s="593"/>
      <c r="M400" s="593"/>
      <c r="N400" s="593"/>
      <c r="O400" s="593"/>
      <c r="P400" s="593"/>
      <c r="Q400" s="593"/>
      <c r="R400" s="593"/>
      <c r="S400" s="593"/>
      <c r="T400" s="593"/>
      <c r="U400" s="593"/>
      <c r="V400" s="593"/>
    </row>
    <row r="401" spans="1:22" ht="19.5" customHeight="1">
      <c r="A401" s="593"/>
      <c r="B401" s="593"/>
      <c r="C401" s="593"/>
      <c r="E401" s="593"/>
      <c r="G401" s="593"/>
      <c r="H401" s="593"/>
      <c r="I401" s="593"/>
      <c r="J401" s="593"/>
      <c r="K401" s="593"/>
      <c r="L401" s="593"/>
      <c r="M401" s="593"/>
      <c r="N401" s="593"/>
      <c r="O401" s="593"/>
      <c r="P401" s="593"/>
      <c r="Q401" s="593"/>
      <c r="R401" s="593"/>
      <c r="S401" s="593"/>
      <c r="T401" s="593"/>
      <c r="U401" s="593"/>
      <c r="V401" s="593"/>
    </row>
    <row r="402" spans="1:22" ht="19.5" customHeight="1">
      <c r="A402" s="593"/>
      <c r="B402" s="593"/>
      <c r="C402" s="593"/>
      <c r="E402" s="593"/>
      <c r="G402" s="593"/>
      <c r="H402" s="593"/>
      <c r="I402" s="593"/>
      <c r="J402" s="593"/>
      <c r="K402" s="593"/>
      <c r="L402" s="593"/>
      <c r="M402" s="593"/>
      <c r="N402" s="593"/>
      <c r="O402" s="593"/>
      <c r="P402" s="593"/>
      <c r="Q402" s="593"/>
      <c r="R402" s="593"/>
      <c r="S402" s="593"/>
      <c r="T402" s="593"/>
      <c r="U402" s="593"/>
      <c r="V402" s="593"/>
    </row>
    <row r="403" spans="1:22" ht="19.5" customHeight="1">
      <c r="A403" s="593"/>
      <c r="B403" s="593"/>
      <c r="C403" s="593"/>
      <c r="E403" s="593"/>
      <c r="G403" s="593"/>
      <c r="H403" s="593"/>
      <c r="I403" s="593"/>
      <c r="J403" s="593"/>
      <c r="K403" s="593"/>
      <c r="L403" s="593"/>
      <c r="M403" s="593"/>
      <c r="N403" s="593"/>
      <c r="O403" s="593"/>
      <c r="P403" s="593"/>
      <c r="Q403" s="593"/>
      <c r="R403" s="593"/>
      <c r="S403" s="593"/>
      <c r="T403" s="593"/>
      <c r="U403" s="593"/>
      <c r="V403" s="593"/>
    </row>
    <row r="404" spans="1:22" ht="19.5" customHeight="1">
      <c r="A404" s="593"/>
      <c r="B404" s="593"/>
      <c r="C404" s="593"/>
      <c r="E404" s="593"/>
      <c r="G404" s="593"/>
      <c r="H404" s="593"/>
      <c r="I404" s="593"/>
      <c r="J404" s="593"/>
      <c r="K404" s="593"/>
      <c r="L404" s="593"/>
      <c r="M404" s="593"/>
      <c r="N404" s="593"/>
      <c r="O404" s="593"/>
      <c r="P404" s="593"/>
      <c r="Q404" s="593"/>
      <c r="R404" s="593"/>
      <c r="S404" s="593"/>
      <c r="T404" s="593"/>
      <c r="U404" s="593"/>
      <c r="V404" s="593"/>
    </row>
    <row r="405" spans="1:22" ht="19.5" customHeight="1">
      <c r="A405" s="593"/>
      <c r="B405" s="593"/>
      <c r="C405" s="593"/>
      <c r="E405" s="593"/>
      <c r="G405" s="593"/>
      <c r="H405" s="593"/>
      <c r="I405" s="593"/>
      <c r="J405" s="593"/>
      <c r="K405" s="593"/>
      <c r="L405" s="593"/>
      <c r="M405" s="593"/>
      <c r="N405" s="593"/>
      <c r="O405" s="593"/>
      <c r="P405" s="593"/>
      <c r="Q405" s="593"/>
      <c r="R405" s="593"/>
      <c r="S405" s="593"/>
      <c r="T405" s="593"/>
      <c r="U405" s="593"/>
      <c r="V405" s="593"/>
    </row>
    <row r="406" spans="1:22" ht="19.5" customHeight="1">
      <c r="A406" s="593"/>
      <c r="B406" s="593"/>
      <c r="C406" s="593"/>
      <c r="E406" s="593"/>
      <c r="G406" s="593"/>
      <c r="H406" s="593"/>
      <c r="I406" s="593"/>
      <c r="J406" s="593"/>
      <c r="K406" s="593"/>
      <c r="L406" s="593"/>
      <c r="M406" s="593"/>
      <c r="N406" s="593"/>
      <c r="O406" s="593"/>
      <c r="P406" s="593"/>
      <c r="Q406" s="593"/>
      <c r="R406" s="593"/>
      <c r="S406" s="593"/>
      <c r="T406" s="593"/>
      <c r="U406" s="593"/>
      <c r="V406" s="593"/>
    </row>
    <row r="407" spans="1:22" ht="19.5" customHeight="1">
      <c r="A407" s="593"/>
      <c r="B407" s="593"/>
      <c r="C407" s="593"/>
      <c r="E407" s="593"/>
      <c r="G407" s="593"/>
      <c r="H407" s="593"/>
      <c r="I407" s="593"/>
      <c r="J407" s="593"/>
      <c r="K407" s="593"/>
      <c r="L407" s="593"/>
      <c r="M407" s="593"/>
      <c r="N407" s="593"/>
      <c r="O407" s="593"/>
      <c r="P407" s="593"/>
      <c r="Q407" s="593"/>
      <c r="R407" s="593"/>
      <c r="S407" s="593"/>
      <c r="T407" s="593"/>
      <c r="U407" s="593"/>
      <c r="V407" s="593"/>
    </row>
    <row r="408" spans="1:22" ht="19.5" customHeight="1">
      <c r="A408" s="593"/>
      <c r="B408" s="593"/>
      <c r="C408" s="593"/>
      <c r="E408" s="593"/>
      <c r="G408" s="593"/>
      <c r="H408" s="593"/>
      <c r="I408" s="593"/>
      <c r="J408" s="593"/>
      <c r="K408" s="593"/>
      <c r="L408" s="593"/>
      <c r="M408" s="593"/>
      <c r="N408" s="593"/>
      <c r="O408" s="593"/>
      <c r="P408" s="593"/>
      <c r="Q408" s="593"/>
      <c r="R408" s="593"/>
      <c r="S408" s="593"/>
      <c r="T408" s="593"/>
      <c r="U408" s="593"/>
      <c r="V408" s="593"/>
    </row>
    <row r="409" spans="1:22" ht="19.5" customHeight="1">
      <c r="A409" s="593"/>
      <c r="B409" s="593"/>
      <c r="C409" s="593"/>
      <c r="E409" s="593"/>
      <c r="G409" s="593"/>
      <c r="H409" s="593"/>
      <c r="I409" s="593"/>
      <c r="J409" s="593"/>
      <c r="K409" s="593"/>
      <c r="L409" s="593"/>
      <c r="M409" s="593"/>
      <c r="N409" s="593"/>
      <c r="O409" s="593"/>
      <c r="P409" s="593"/>
      <c r="Q409" s="593"/>
      <c r="R409" s="593"/>
      <c r="S409" s="593"/>
      <c r="T409" s="593"/>
      <c r="U409" s="593"/>
      <c r="V409" s="593"/>
    </row>
    <row r="410" spans="1:22" ht="19.5" customHeight="1">
      <c r="A410" s="593"/>
      <c r="B410" s="593"/>
      <c r="C410" s="593"/>
      <c r="E410" s="593"/>
      <c r="G410" s="593"/>
      <c r="H410" s="593"/>
      <c r="I410" s="593"/>
      <c r="J410" s="593"/>
      <c r="K410" s="593"/>
      <c r="L410" s="593"/>
      <c r="M410" s="593"/>
      <c r="N410" s="593"/>
      <c r="O410" s="593"/>
      <c r="P410" s="593"/>
      <c r="Q410" s="593"/>
      <c r="R410" s="593"/>
      <c r="S410" s="593"/>
      <c r="T410" s="593"/>
      <c r="U410" s="593"/>
      <c r="V410" s="593"/>
    </row>
    <row r="411" spans="1:22" ht="19.5" customHeight="1">
      <c r="A411" s="593"/>
      <c r="B411" s="593"/>
      <c r="C411" s="593"/>
      <c r="E411" s="593"/>
      <c r="G411" s="593"/>
      <c r="H411" s="593"/>
      <c r="I411" s="593"/>
      <c r="J411" s="593"/>
      <c r="K411" s="593"/>
      <c r="L411" s="593"/>
      <c r="M411" s="593"/>
      <c r="N411" s="593"/>
      <c r="O411" s="593"/>
      <c r="P411" s="593"/>
      <c r="Q411" s="593"/>
      <c r="R411" s="593"/>
      <c r="S411" s="593"/>
      <c r="T411" s="593"/>
      <c r="U411" s="593"/>
      <c r="V411" s="593"/>
    </row>
    <row r="412" spans="1:22" ht="19.5" customHeight="1">
      <c r="A412" s="593"/>
      <c r="B412" s="593"/>
      <c r="C412" s="593"/>
      <c r="E412" s="593"/>
      <c r="G412" s="593"/>
      <c r="H412" s="593"/>
      <c r="I412" s="593"/>
      <c r="J412" s="593"/>
      <c r="K412" s="593"/>
      <c r="L412" s="593"/>
      <c r="M412" s="593"/>
      <c r="N412" s="593"/>
      <c r="O412" s="593"/>
      <c r="P412" s="593"/>
      <c r="Q412" s="593"/>
      <c r="R412" s="593"/>
      <c r="S412" s="593"/>
      <c r="T412" s="593"/>
      <c r="U412" s="593"/>
      <c r="V412" s="593"/>
    </row>
    <row r="413" spans="1:22" ht="19.5" customHeight="1">
      <c r="A413" s="593"/>
      <c r="B413" s="593"/>
      <c r="C413" s="593"/>
      <c r="E413" s="593"/>
      <c r="G413" s="593"/>
      <c r="H413" s="593"/>
      <c r="I413" s="593"/>
      <c r="J413" s="593"/>
      <c r="K413" s="593"/>
      <c r="L413" s="593"/>
      <c r="M413" s="593"/>
      <c r="N413" s="593"/>
      <c r="O413" s="593"/>
      <c r="P413" s="593"/>
      <c r="Q413" s="593"/>
      <c r="R413" s="593"/>
      <c r="S413" s="593"/>
      <c r="T413" s="593"/>
      <c r="U413" s="593"/>
      <c r="V413" s="593"/>
    </row>
    <row r="414" spans="1:22" ht="19.5" customHeight="1">
      <c r="A414" s="593"/>
      <c r="B414" s="593"/>
      <c r="C414" s="593"/>
      <c r="E414" s="593"/>
      <c r="G414" s="593"/>
      <c r="H414" s="593"/>
      <c r="I414" s="593"/>
      <c r="J414" s="593"/>
      <c r="K414" s="593"/>
      <c r="L414" s="593"/>
      <c r="M414" s="593"/>
      <c r="N414" s="593"/>
      <c r="O414" s="593"/>
      <c r="P414" s="593"/>
      <c r="Q414" s="593"/>
      <c r="R414" s="593"/>
      <c r="S414" s="593"/>
      <c r="T414" s="593"/>
      <c r="U414" s="593"/>
      <c r="V414" s="593"/>
    </row>
    <row r="415" spans="1:22" ht="19.5" customHeight="1">
      <c r="A415" s="593"/>
      <c r="B415" s="593"/>
      <c r="C415" s="593"/>
      <c r="E415" s="593"/>
      <c r="G415" s="593"/>
      <c r="H415" s="593"/>
      <c r="I415" s="593"/>
      <c r="J415" s="593"/>
      <c r="K415" s="593"/>
      <c r="L415" s="593"/>
      <c r="M415" s="593"/>
      <c r="N415" s="593"/>
      <c r="O415" s="593"/>
      <c r="P415" s="593"/>
      <c r="Q415" s="593"/>
      <c r="R415" s="593"/>
      <c r="S415" s="593"/>
      <c r="T415" s="593"/>
      <c r="U415" s="593"/>
      <c r="V415" s="593"/>
    </row>
    <row r="416" spans="1:22" ht="19.5" customHeight="1">
      <c r="A416" s="593"/>
      <c r="B416" s="593"/>
      <c r="C416" s="593"/>
      <c r="E416" s="593"/>
      <c r="G416" s="593"/>
      <c r="H416" s="593"/>
      <c r="I416" s="593"/>
      <c r="J416" s="593"/>
      <c r="K416" s="593"/>
      <c r="L416" s="593"/>
      <c r="M416" s="593"/>
      <c r="N416" s="593"/>
      <c r="O416" s="593"/>
      <c r="P416" s="593"/>
      <c r="Q416" s="593"/>
      <c r="R416" s="593"/>
      <c r="S416" s="593"/>
      <c r="T416" s="593"/>
      <c r="U416" s="593"/>
      <c r="V416" s="593"/>
    </row>
    <row r="417" spans="1:22" ht="19.5" customHeight="1">
      <c r="A417" s="593"/>
      <c r="B417" s="593"/>
      <c r="C417" s="593"/>
      <c r="E417" s="593"/>
      <c r="G417" s="593"/>
      <c r="H417" s="593"/>
      <c r="I417" s="593"/>
      <c r="J417" s="593"/>
      <c r="K417" s="593"/>
      <c r="L417" s="593"/>
      <c r="M417" s="593"/>
      <c r="N417" s="593"/>
      <c r="O417" s="593"/>
      <c r="P417" s="593"/>
      <c r="Q417" s="593"/>
      <c r="R417" s="593"/>
      <c r="S417" s="593"/>
      <c r="T417" s="593"/>
      <c r="U417" s="593"/>
      <c r="V417" s="593"/>
    </row>
    <row r="418" spans="1:22" ht="19.5" customHeight="1">
      <c r="A418" s="593"/>
      <c r="B418" s="593"/>
      <c r="C418" s="593"/>
      <c r="E418" s="593"/>
      <c r="G418" s="593"/>
      <c r="H418" s="593"/>
      <c r="I418" s="593"/>
      <c r="J418" s="593"/>
      <c r="K418" s="593"/>
      <c r="L418" s="593"/>
      <c r="M418" s="593"/>
      <c r="N418" s="593"/>
      <c r="O418" s="593"/>
      <c r="P418" s="593"/>
      <c r="Q418" s="593"/>
      <c r="R418" s="593"/>
      <c r="S418" s="593"/>
      <c r="T418" s="593"/>
      <c r="U418" s="593"/>
      <c r="V418" s="593"/>
    </row>
    <row r="419" spans="1:22" ht="19.5" customHeight="1">
      <c r="A419" s="593"/>
      <c r="B419" s="593"/>
      <c r="C419" s="593"/>
      <c r="E419" s="593"/>
      <c r="G419" s="593"/>
      <c r="H419" s="593"/>
      <c r="I419" s="593"/>
      <c r="J419" s="593"/>
      <c r="K419" s="593"/>
      <c r="L419" s="593"/>
      <c r="M419" s="593"/>
      <c r="N419" s="593"/>
      <c r="O419" s="593"/>
      <c r="P419" s="593"/>
      <c r="Q419" s="593"/>
      <c r="R419" s="593"/>
      <c r="S419" s="593"/>
      <c r="T419" s="593"/>
      <c r="U419" s="593"/>
      <c r="V419" s="593"/>
    </row>
    <row r="420" spans="1:22" ht="19.5" customHeight="1">
      <c r="A420" s="593"/>
      <c r="B420" s="593"/>
      <c r="C420" s="593"/>
      <c r="E420" s="593"/>
      <c r="G420" s="593"/>
      <c r="H420" s="593"/>
      <c r="I420" s="593"/>
      <c r="J420" s="593"/>
      <c r="K420" s="593"/>
      <c r="L420" s="593"/>
      <c r="M420" s="593"/>
      <c r="N420" s="593"/>
      <c r="O420" s="593"/>
      <c r="P420" s="593"/>
      <c r="Q420" s="593"/>
      <c r="R420" s="593"/>
      <c r="S420" s="593"/>
      <c r="T420" s="593"/>
      <c r="U420" s="593"/>
      <c r="V420" s="593"/>
    </row>
    <row r="421" spans="1:22" ht="19.5" customHeight="1">
      <c r="A421" s="593"/>
      <c r="B421" s="593"/>
      <c r="C421" s="593"/>
      <c r="E421" s="593"/>
      <c r="G421" s="593"/>
      <c r="H421" s="593"/>
      <c r="I421" s="593"/>
      <c r="J421" s="593"/>
      <c r="K421" s="593"/>
      <c r="L421" s="593"/>
      <c r="M421" s="593"/>
      <c r="N421" s="593"/>
      <c r="O421" s="593"/>
      <c r="P421" s="593"/>
      <c r="Q421" s="593"/>
      <c r="R421" s="593"/>
      <c r="S421" s="593"/>
      <c r="T421" s="593"/>
      <c r="U421" s="593"/>
      <c r="V421" s="593"/>
    </row>
    <row r="422" spans="1:22" ht="19.5" customHeight="1">
      <c r="A422" s="593"/>
      <c r="B422" s="593"/>
      <c r="C422" s="593"/>
      <c r="E422" s="593"/>
      <c r="G422" s="593"/>
      <c r="H422" s="593"/>
      <c r="I422" s="593"/>
      <c r="J422" s="593"/>
      <c r="K422" s="593"/>
      <c r="L422" s="593"/>
      <c r="M422" s="593"/>
      <c r="N422" s="593"/>
      <c r="O422" s="593"/>
      <c r="P422" s="593"/>
      <c r="Q422" s="593"/>
      <c r="R422" s="593"/>
      <c r="S422" s="593"/>
      <c r="T422" s="593"/>
      <c r="U422" s="593"/>
      <c r="V422" s="593"/>
    </row>
    <row r="423" spans="1:22" ht="19.5" customHeight="1">
      <c r="A423" s="593"/>
      <c r="B423" s="593"/>
      <c r="C423" s="593"/>
      <c r="E423" s="593"/>
      <c r="G423" s="593"/>
      <c r="H423" s="593"/>
      <c r="I423" s="593"/>
      <c r="J423" s="593"/>
      <c r="K423" s="593"/>
      <c r="L423" s="593"/>
      <c r="M423" s="593"/>
      <c r="N423" s="593"/>
      <c r="O423" s="593"/>
      <c r="P423" s="593"/>
      <c r="Q423" s="593"/>
      <c r="R423" s="593"/>
      <c r="S423" s="593"/>
      <c r="T423" s="593"/>
      <c r="U423" s="593"/>
      <c r="V423" s="593"/>
    </row>
    <row r="424" spans="1:22" ht="19.5" customHeight="1">
      <c r="A424" s="593"/>
      <c r="B424" s="593"/>
      <c r="C424" s="593"/>
      <c r="E424" s="593"/>
      <c r="G424" s="593"/>
      <c r="H424" s="593"/>
      <c r="I424" s="593"/>
      <c r="J424" s="593"/>
      <c r="K424" s="593"/>
      <c r="L424" s="593"/>
      <c r="M424" s="593"/>
      <c r="N424" s="593"/>
      <c r="O424" s="593"/>
      <c r="P424" s="593"/>
      <c r="Q424" s="593"/>
      <c r="R424" s="593"/>
      <c r="S424" s="593"/>
      <c r="T424" s="593"/>
      <c r="U424" s="593"/>
      <c r="V424" s="593"/>
    </row>
    <row r="425" spans="1:22" ht="19.5" customHeight="1">
      <c r="A425" s="593"/>
      <c r="B425" s="593"/>
      <c r="C425" s="593"/>
      <c r="E425" s="593"/>
      <c r="G425" s="593"/>
      <c r="H425" s="593"/>
      <c r="I425" s="593"/>
      <c r="J425" s="593"/>
      <c r="K425" s="593"/>
      <c r="L425" s="593"/>
      <c r="M425" s="593"/>
      <c r="N425" s="593"/>
      <c r="O425" s="593"/>
      <c r="P425" s="593"/>
      <c r="Q425" s="593"/>
      <c r="R425" s="593"/>
      <c r="S425" s="593"/>
      <c r="T425" s="593"/>
      <c r="U425" s="593"/>
      <c r="V425" s="593"/>
    </row>
    <row r="426" spans="1:22" ht="19.5" customHeight="1">
      <c r="A426" s="593"/>
      <c r="B426" s="593"/>
      <c r="C426" s="593"/>
      <c r="E426" s="593"/>
      <c r="G426" s="593"/>
      <c r="H426" s="593"/>
      <c r="I426" s="593"/>
      <c r="J426" s="593"/>
      <c r="K426" s="593"/>
      <c r="L426" s="593"/>
      <c r="M426" s="593"/>
      <c r="N426" s="593"/>
      <c r="O426" s="593"/>
      <c r="P426" s="593"/>
      <c r="Q426" s="593"/>
      <c r="R426" s="593"/>
      <c r="S426" s="593"/>
      <c r="T426" s="593"/>
      <c r="U426" s="593"/>
      <c r="V426" s="593"/>
    </row>
    <row r="427" spans="1:22" ht="19.5" customHeight="1">
      <c r="A427" s="593"/>
      <c r="B427" s="593"/>
      <c r="C427" s="593"/>
      <c r="E427" s="593"/>
      <c r="G427" s="593"/>
      <c r="H427" s="593"/>
      <c r="I427" s="593"/>
      <c r="J427" s="593"/>
      <c r="K427" s="593"/>
      <c r="L427" s="593"/>
      <c r="M427" s="593"/>
      <c r="N427" s="593"/>
      <c r="O427" s="593"/>
      <c r="P427" s="593"/>
      <c r="Q427" s="593"/>
      <c r="R427" s="593"/>
      <c r="S427" s="593"/>
      <c r="T427" s="593"/>
      <c r="U427" s="593"/>
      <c r="V427" s="593"/>
    </row>
    <row r="428" spans="1:22" ht="19.5" customHeight="1">
      <c r="A428" s="593"/>
      <c r="B428" s="593"/>
      <c r="C428" s="593"/>
      <c r="E428" s="593"/>
      <c r="G428" s="593"/>
      <c r="H428" s="593"/>
      <c r="I428" s="593"/>
      <c r="J428" s="593"/>
      <c r="K428" s="593"/>
      <c r="L428" s="593"/>
      <c r="M428" s="593"/>
      <c r="N428" s="593"/>
      <c r="O428" s="593"/>
      <c r="P428" s="593"/>
      <c r="Q428" s="593"/>
      <c r="R428" s="593"/>
      <c r="S428" s="593"/>
      <c r="T428" s="593"/>
      <c r="U428" s="593"/>
      <c r="V428" s="593"/>
    </row>
    <row r="429" spans="1:22" ht="19.5" customHeight="1">
      <c r="A429" s="593"/>
      <c r="B429" s="593"/>
      <c r="C429" s="593"/>
      <c r="E429" s="593"/>
      <c r="G429" s="593"/>
      <c r="H429" s="593"/>
      <c r="I429" s="593"/>
      <c r="J429" s="593"/>
      <c r="K429" s="593"/>
      <c r="L429" s="593"/>
      <c r="M429" s="593"/>
      <c r="N429" s="593"/>
      <c r="O429" s="593"/>
      <c r="P429" s="593"/>
      <c r="Q429" s="593"/>
      <c r="R429" s="593"/>
      <c r="S429" s="593"/>
      <c r="T429" s="593"/>
      <c r="U429" s="593"/>
      <c r="V429" s="593"/>
    </row>
    <row r="430" spans="1:22" ht="19.5" customHeight="1">
      <c r="A430" s="593"/>
      <c r="B430" s="593"/>
      <c r="C430" s="593"/>
      <c r="E430" s="593"/>
      <c r="G430" s="593"/>
      <c r="H430" s="593"/>
      <c r="I430" s="593"/>
      <c r="J430" s="593"/>
      <c r="K430" s="593"/>
      <c r="L430" s="593"/>
      <c r="M430" s="593"/>
      <c r="N430" s="593"/>
      <c r="O430" s="593"/>
      <c r="P430" s="593"/>
      <c r="Q430" s="593"/>
      <c r="R430" s="593"/>
      <c r="S430" s="593"/>
      <c r="T430" s="593"/>
      <c r="U430" s="593"/>
      <c r="V430" s="593"/>
    </row>
    <row r="431" spans="1:22" ht="19.5" customHeight="1">
      <c r="A431" s="593"/>
      <c r="B431" s="593"/>
      <c r="C431" s="593"/>
      <c r="E431" s="593"/>
      <c r="G431" s="593"/>
      <c r="H431" s="593"/>
      <c r="I431" s="593"/>
      <c r="J431" s="593"/>
      <c r="K431" s="593"/>
      <c r="L431" s="593"/>
      <c r="M431" s="593"/>
      <c r="N431" s="593"/>
      <c r="O431" s="593"/>
      <c r="P431" s="593"/>
      <c r="Q431" s="593"/>
      <c r="R431" s="593"/>
      <c r="S431" s="593"/>
      <c r="T431" s="593"/>
      <c r="U431" s="593"/>
      <c r="V431" s="593"/>
    </row>
    <row r="432" spans="1:22" ht="19.5" customHeight="1">
      <c r="A432" s="593"/>
      <c r="B432" s="593"/>
      <c r="C432" s="593"/>
      <c r="E432" s="593"/>
      <c r="G432" s="593"/>
      <c r="H432" s="593"/>
      <c r="I432" s="593"/>
      <c r="J432" s="593"/>
      <c r="K432" s="593"/>
      <c r="L432" s="593"/>
      <c r="M432" s="593"/>
      <c r="N432" s="593"/>
      <c r="O432" s="593"/>
      <c r="P432" s="593"/>
      <c r="Q432" s="593"/>
      <c r="R432" s="593"/>
      <c r="S432" s="593"/>
      <c r="T432" s="593"/>
      <c r="U432" s="593"/>
      <c r="V432" s="593"/>
    </row>
    <row r="433" spans="1:22" ht="19.5" customHeight="1">
      <c r="A433" s="593"/>
      <c r="B433" s="593"/>
      <c r="C433" s="593"/>
      <c r="E433" s="593"/>
      <c r="G433" s="593"/>
      <c r="H433" s="593"/>
      <c r="I433" s="593"/>
      <c r="J433" s="593"/>
      <c r="K433" s="593"/>
      <c r="L433" s="593"/>
      <c r="M433" s="593"/>
      <c r="N433" s="593"/>
      <c r="O433" s="593"/>
      <c r="P433" s="593"/>
      <c r="Q433" s="593"/>
      <c r="R433" s="593"/>
      <c r="S433" s="593"/>
      <c r="T433" s="593"/>
      <c r="U433" s="593"/>
      <c r="V433" s="593"/>
    </row>
    <row r="434" spans="1:22" ht="19.5" customHeight="1">
      <c r="A434" s="593"/>
      <c r="B434" s="593"/>
      <c r="C434" s="593"/>
      <c r="E434" s="593"/>
      <c r="G434" s="593"/>
      <c r="H434" s="593"/>
      <c r="I434" s="593"/>
      <c r="J434" s="593"/>
      <c r="K434" s="593"/>
      <c r="L434" s="593"/>
      <c r="M434" s="593"/>
      <c r="N434" s="593"/>
      <c r="O434" s="593"/>
      <c r="P434" s="593"/>
      <c r="Q434" s="593"/>
      <c r="R434" s="593"/>
      <c r="S434" s="593"/>
      <c r="T434" s="593"/>
      <c r="U434" s="593"/>
      <c r="V434" s="593"/>
    </row>
    <row r="435" spans="1:22" ht="19.5" customHeight="1">
      <c r="A435" s="593"/>
      <c r="B435" s="593"/>
      <c r="C435" s="593"/>
      <c r="E435" s="593"/>
      <c r="G435" s="593"/>
      <c r="H435" s="593"/>
      <c r="I435" s="593"/>
      <c r="J435" s="593"/>
      <c r="K435" s="593"/>
      <c r="L435" s="593"/>
      <c r="M435" s="593"/>
      <c r="N435" s="593"/>
      <c r="O435" s="593"/>
      <c r="P435" s="593"/>
      <c r="Q435" s="593"/>
      <c r="R435" s="593"/>
      <c r="S435" s="593"/>
      <c r="T435" s="593"/>
      <c r="U435" s="593"/>
      <c r="V435" s="593"/>
    </row>
    <row r="436" spans="1:22" ht="19.5" customHeight="1">
      <c r="A436" s="593"/>
      <c r="B436" s="593"/>
      <c r="C436" s="593"/>
      <c r="E436" s="593"/>
      <c r="G436" s="593"/>
      <c r="H436" s="593"/>
      <c r="I436" s="593"/>
      <c r="J436" s="593"/>
      <c r="K436" s="593"/>
      <c r="L436" s="593"/>
      <c r="M436" s="593"/>
      <c r="N436" s="593"/>
      <c r="O436" s="593"/>
      <c r="P436" s="593"/>
      <c r="Q436" s="593"/>
      <c r="R436" s="593"/>
      <c r="S436" s="593"/>
      <c r="T436" s="593"/>
      <c r="U436" s="593"/>
      <c r="V436" s="593"/>
    </row>
    <row r="437" spans="1:22" ht="19.5" customHeight="1">
      <c r="A437" s="593"/>
      <c r="B437" s="593"/>
      <c r="C437" s="593"/>
      <c r="E437" s="593"/>
      <c r="G437" s="593"/>
      <c r="H437" s="593"/>
      <c r="I437" s="593"/>
      <c r="J437" s="593"/>
      <c r="K437" s="593"/>
      <c r="L437" s="593"/>
      <c r="M437" s="593"/>
      <c r="N437" s="593"/>
      <c r="O437" s="593"/>
      <c r="P437" s="593"/>
      <c r="Q437" s="593"/>
      <c r="R437" s="593"/>
      <c r="S437" s="593"/>
      <c r="T437" s="593"/>
      <c r="U437" s="593"/>
      <c r="V437" s="593"/>
    </row>
    <row r="438" spans="1:22" ht="19.5" customHeight="1">
      <c r="A438" s="593"/>
      <c r="B438" s="593"/>
      <c r="C438" s="593"/>
      <c r="E438" s="593"/>
      <c r="G438" s="593"/>
      <c r="H438" s="593"/>
      <c r="I438" s="593"/>
      <c r="J438" s="593"/>
      <c r="K438" s="593"/>
      <c r="L438" s="593"/>
      <c r="M438" s="593"/>
      <c r="N438" s="593"/>
      <c r="O438" s="593"/>
      <c r="P438" s="593"/>
      <c r="Q438" s="593"/>
      <c r="R438" s="593"/>
      <c r="S438" s="593"/>
      <c r="T438" s="593"/>
      <c r="U438" s="593"/>
      <c r="V438" s="593"/>
    </row>
    <row r="439" spans="1:22" ht="19.5" customHeight="1">
      <c r="A439" s="593"/>
      <c r="B439" s="593"/>
      <c r="C439" s="593"/>
      <c r="E439" s="593"/>
      <c r="G439" s="593"/>
      <c r="H439" s="593"/>
      <c r="I439" s="593"/>
      <c r="J439" s="593"/>
      <c r="K439" s="593"/>
      <c r="L439" s="593"/>
      <c r="M439" s="593"/>
      <c r="N439" s="593"/>
      <c r="O439" s="593"/>
      <c r="P439" s="593"/>
      <c r="Q439" s="593"/>
      <c r="R439" s="593"/>
      <c r="S439" s="593"/>
      <c r="T439" s="593"/>
      <c r="U439" s="593"/>
      <c r="V439" s="593"/>
    </row>
    <row r="440" spans="1:22" ht="19.5" customHeight="1">
      <c r="A440" s="593"/>
      <c r="B440" s="593"/>
      <c r="C440" s="593"/>
      <c r="E440" s="593"/>
      <c r="G440" s="593"/>
      <c r="H440" s="593"/>
      <c r="I440" s="593"/>
      <c r="J440" s="593"/>
      <c r="K440" s="593"/>
      <c r="L440" s="593"/>
      <c r="M440" s="593"/>
      <c r="N440" s="593"/>
      <c r="O440" s="593"/>
      <c r="P440" s="593"/>
      <c r="Q440" s="593"/>
      <c r="R440" s="593"/>
      <c r="S440" s="593"/>
      <c r="T440" s="593"/>
      <c r="U440" s="593"/>
      <c r="V440" s="593"/>
    </row>
    <row r="441" spans="1:22" ht="19.5" customHeight="1">
      <c r="A441" s="593"/>
      <c r="B441" s="593"/>
      <c r="C441" s="593"/>
      <c r="E441" s="593"/>
      <c r="G441" s="593"/>
      <c r="H441" s="593"/>
      <c r="I441" s="593"/>
      <c r="J441" s="593"/>
      <c r="K441" s="593"/>
      <c r="L441" s="593"/>
      <c r="M441" s="593"/>
      <c r="N441" s="593"/>
      <c r="O441" s="593"/>
      <c r="P441" s="593"/>
      <c r="Q441" s="593"/>
      <c r="R441" s="593"/>
      <c r="S441" s="593"/>
      <c r="T441" s="593"/>
      <c r="U441" s="593"/>
      <c r="V441" s="593"/>
    </row>
    <row r="442" spans="1:22" ht="19.5" customHeight="1">
      <c r="A442" s="593"/>
      <c r="B442" s="593"/>
      <c r="C442" s="593"/>
      <c r="E442" s="593"/>
      <c r="G442" s="593"/>
      <c r="H442" s="593"/>
      <c r="I442" s="593"/>
      <c r="J442" s="593"/>
      <c r="K442" s="593"/>
      <c r="L442" s="593"/>
      <c r="M442" s="593"/>
      <c r="N442" s="593"/>
      <c r="O442" s="593"/>
      <c r="P442" s="593"/>
      <c r="Q442" s="593"/>
      <c r="R442" s="593"/>
      <c r="S442" s="593"/>
      <c r="T442" s="593"/>
      <c r="U442" s="593"/>
      <c r="V442" s="593"/>
    </row>
    <row r="443" spans="1:22" ht="19.5" customHeight="1">
      <c r="A443" s="593"/>
      <c r="B443" s="593"/>
      <c r="C443" s="593"/>
      <c r="E443" s="593"/>
      <c r="G443" s="593"/>
      <c r="H443" s="593"/>
      <c r="I443" s="593"/>
      <c r="J443" s="593"/>
      <c r="K443" s="593"/>
      <c r="L443" s="593"/>
      <c r="M443" s="593"/>
      <c r="N443" s="593"/>
      <c r="O443" s="593"/>
      <c r="P443" s="593"/>
      <c r="Q443" s="593"/>
      <c r="R443" s="593"/>
      <c r="S443" s="593"/>
      <c r="T443" s="593"/>
      <c r="U443" s="593"/>
      <c r="V443" s="593"/>
    </row>
    <row r="444" spans="1:22" ht="19.5" customHeight="1">
      <c r="A444" s="593"/>
      <c r="B444" s="593"/>
      <c r="C444" s="593"/>
      <c r="E444" s="593"/>
      <c r="G444" s="593"/>
      <c r="H444" s="593"/>
      <c r="I444" s="593"/>
      <c r="J444" s="593"/>
      <c r="K444" s="593"/>
      <c r="L444" s="593"/>
      <c r="M444" s="593"/>
      <c r="N444" s="593"/>
      <c r="O444" s="593"/>
      <c r="P444" s="593"/>
      <c r="Q444" s="593"/>
      <c r="R444" s="593"/>
      <c r="S444" s="593"/>
      <c r="T444" s="593"/>
      <c r="U444" s="593"/>
      <c r="V444" s="593"/>
    </row>
    <row r="445" spans="1:22" ht="19.5" customHeight="1">
      <c r="A445" s="593"/>
      <c r="B445" s="593"/>
      <c r="C445" s="593"/>
      <c r="E445" s="593"/>
      <c r="G445" s="593"/>
      <c r="H445" s="593"/>
      <c r="I445" s="593"/>
      <c r="J445" s="593"/>
      <c r="K445" s="593"/>
      <c r="L445" s="593"/>
      <c r="M445" s="593"/>
      <c r="N445" s="593"/>
      <c r="O445" s="593"/>
      <c r="P445" s="593"/>
      <c r="Q445" s="593"/>
      <c r="R445" s="593"/>
      <c r="S445" s="593"/>
      <c r="T445" s="593"/>
      <c r="U445" s="593"/>
      <c r="V445" s="593"/>
    </row>
    <row r="446" spans="1:22" ht="19.5" customHeight="1">
      <c r="A446" s="593"/>
      <c r="B446" s="593"/>
      <c r="C446" s="593"/>
      <c r="E446" s="593"/>
      <c r="G446" s="593"/>
      <c r="H446" s="593"/>
      <c r="I446" s="593"/>
      <c r="J446" s="593"/>
      <c r="K446" s="593"/>
      <c r="L446" s="593"/>
      <c r="M446" s="593"/>
      <c r="N446" s="593"/>
      <c r="O446" s="593"/>
      <c r="P446" s="593"/>
      <c r="Q446" s="593"/>
      <c r="R446" s="593"/>
      <c r="S446" s="593"/>
      <c r="T446" s="593"/>
      <c r="U446" s="593"/>
      <c r="V446" s="593"/>
    </row>
    <row r="447" spans="1:22" ht="19.5" customHeight="1">
      <c r="A447" s="593"/>
      <c r="B447" s="593"/>
      <c r="C447" s="593"/>
      <c r="E447" s="593"/>
      <c r="G447" s="593"/>
      <c r="H447" s="593"/>
      <c r="I447" s="593"/>
      <c r="J447" s="593"/>
      <c r="K447" s="593"/>
      <c r="L447" s="593"/>
      <c r="M447" s="593"/>
      <c r="N447" s="593"/>
      <c r="O447" s="593"/>
      <c r="P447" s="593"/>
      <c r="Q447" s="593"/>
      <c r="R447" s="593"/>
      <c r="S447" s="593"/>
      <c r="T447" s="593"/>
      <c r="U447" s="593"/>
      <c r="V447" s="593"/>
    </row>
    <row r="448" spans="1:22" ht="19.5" customHeight="1">
      <c r="A448" s="593"/>
      <c r="B448" s="593"/>
      <c r="C448" s="593"/>
      <c r="E448" s="593"/>
      <c r="G448" s="593"/>
      <c r="H448" s="593"/>
      <c r="I448" s="593"/>
      <c r="J448" s="593"/>
      <c r="K448" s="593"/>
      <c r="L448" s="593"/>
      <c r="M448" s="593"/>
      <c r="N448" s="593"/>
      <c r="O448" s="593"/>
      <c r="P448" s="593"/>
      <c r="Q448" s="593"/>
      <c r="R448" s="593"/>
      <c r="S448" s="593"/>
      <c r="T448" s="593"/>
      <c r="U448" s="593"/>
      <c r="V448" s="593"/>
    </row>
    <row r="449" spans="1:22" ht="19.5" customHeight="1">
      <c r="A449" s="593"/>
      <c r="B449" s="593"/>
      <c r="C449" s="593"/>
      <c r="E449" s="593"/>
      <c r="G449" s="593"/>
      <c r="H449" s="593"/>
      <c r="I449" s="593"/>
      <c r="J449" s="593"/>
      <c r="K449" s="593"/>
      <c r="L449" s="593"/>
      <c r="M449" s="593"/>
      <c r="N449" s="593"/>
      <c r="O449" s="593"/>
      <c r="P449" s="593"/>
      <c r="Q449" s="593"/>
      <c r="R449" s="593"/>
      <c r="S449" s="593"/>
      <c r="T449" s="593"/>
      <c r="U449" s="593"/>
      <c r="V449" s="593"/>
    </row>
    <row r="450" spans="1:22" ht="19.5" customHeight="1">
      <c r="A450" s="593"/>
      <c r="B450" s="593"/>
      <c r="C450" s="593"/>
      <c r="E450" s="593"/>
      <c r="G450" s="593"/>
      <c r="H450" s="593"/>
      <c r="I450" s="593"/>
      <c r="J450" s="593"/>
      <c r="K450" s="593"/>
      <c r="L450" s="593"/>
      <c r="M450" s="593"/>
      <c r="N450" s="593"/>
      <c r="O450" s="593"/>
      <c r="P450" s="593"/>
      <c r="Q450" s="593"/>
      <c r="R450" s="593"/>
      <c r="S450" s="593"/>
      <c r="T450" s="593"/>
      <c r="U450" s="593"/>
      <c r="V450" s="593"/>
    </row>
    <row r="451" spans="1:22" ht="19.5" customHeight="1">
      <c r="A451" s="593"/>
      <c r="B451" s="593"/>
      <c r="C451" s="593"/>
      <c r="E451" s="593"/>
      <c r="G451" s="593"/>
      <c r="H451" s="593"/>
      <c r="I451" s="593"/>
      <c r="J451" s="593"/>
      <c r="K451" s="593"/>
      <c r="L451" s="593"/>
      <c r="M451" s="593"/>
      <c r="N451" s="593"/>
      <c r="O451" s="593"/>
      <c r="P451" s="593"/>
      <c r="Q451" s="593"/>
      <c r="R451" s="593"/>
      <c r="S451" s="593"/>
      <c r="T451" s="593"/>
      <c r="U451" s="593"/>
      <c r="V451" s="593"/>
    </row>
    <row r="452" spans="1:22" ht="19.5" customHeight="1">
      <c r="A452" s="593"/>
      <c r="B452" s="593"/>
      <c r="C452" s="593"/>
      <c r="E452" s="593"/>
      <c r="G452" s="593"/>
      <c r="H452" s="593"/>
      <c r="I452" s="593"/>
      <c r="J452" s="593"/>
      <c r="K452" s="593"/>
      <c r="L452" s="593"/>
      <c r="M452" s="593"/>
      <c r="N452" s="593"/>
      <c r="O452" s="593"/>
      <c r="P452" s="593"/>
      <c r="Q452" s="593"/>
      <c r="R452" s="593"/>
      <c r="S452" s="593"/>
      <c r="T452" s="593"/>
      <c r="U452" s="593"/>
      <c r="V452" s="593"/>
    </row>
    <row r="453" spans="1:22" ht="19.5" customHeight="1">
      <c r="A453" s="593"/>
      <c r="B453" s="593"/>
      <c r="C453" s="593"/>
      <c r="E453" s="593"/>
      <c r="G453" s="593"/>
      <c r="H453" s="593"/>
      <c r="I453" s="593"/>
      <c r="J453" s="593"/>
      <c r="K453" s="593"/>
      <c r="L453" s="593"/>
      <c r="M453" s="593"/>
      <c r="N453" s="593"/>
      <c r="O453" s="593"/>
      <c r="P453" s="593"/>
      <c r="Q453" s="593"/>
      <c r="R453" s="593"/>
      <c r="S453" s="593"/>
      <c r="T453" s="593"/>
      <c r="U453" s="593"/>
      <c r="V453" s="593"/>
    </row>
    <row r="454" spans="1:22" ht="19.5" customHeight="1">
      <c r="A454" s="593"/>
      <c r="B454" s="593"/>
      <c r="C454" s="593"/>
      <c r="E454" s="593"/>
      <c r="G454" s="593"/>
      <c r="H454" s="593"/>
      <c r="I454" s="593"/>
      <c r="J454" s="593"/>
      <c r="K454" s="593"/>
      <c r="L454" s="593"/>
      <c r="M454" s="593"/>
      <c r="N454" s="593"/>
      <c r="O454" s="593"/>
      <c r="P454" s="593"/>
      <c r="Q454" s="593"/>
      <c r="R454" s="593"/>
      <c r="S454" s="593"/>
      <c r="T454" s="593"/>
      <c r="U454" s="593"/>
      <c r="V454" s="593"/>
    </row>
    <row r="455" spans="1:22" ht="19.5" customHeight="1">
      <c r="A455" s="593"/>
      <c r="B455" s="593"/>
      <c r="C455" s="593"/>
      <c r="E455" s="593"/>
      <c r="G455" s="593"/>
      <c r="H455" s="593"/>
      <c r="I455" s="593"/>
      <c r="J455" s="593"/>
      <c r="K455" s="593"/>
      <c r="L455" s="593"/>
      <c r="M455" s="593"/>
      <c r="N455" s="593"/>
      <c r="O455" s="593"/>
      <c r="P455" s="593"/>
      <c r="Q455" s="593"/>
      <c r="R455" s="593"/>
      <c r="S455" s="593"/>
      <c r="T455" s="593"/>
      <c r="U455" s="593"/>
      <c r="V455" s="593"/>
    </row>
    <row r="456" spans="1:22" ht="19.5" customHeight="1">
      <c r="A456" s="593"/>
      <c r="B456" s="593"/>
      <c r="C456" s="593"/>
      <c r="E456" s="593"/>
      <c r="G456" s="593"/>
      <c r="H456" s="593"/>
      <c r="I456" s="593"/>
      <c r="J456" s="593"/>
      <c r="K456" s="593"/>
      <c r="L456" s="593"/>
      <c r="M456" s="593"/>
      <c r="N456" s="593"/>
      <c r="O456" s="593"/>
      <c r="P456" s="593"/>
      <c r="Q456" s="593"/>
      <c r="R456" s="593"/>
      <c r="S456" s="593"/>
      <c r="T456" s="593"/>
      <c r="U456" s="593"/>
      <c r="V456" s="593"/>
    </row>
    <row r="457" spans="1:22" ht="19.5" customHeight="1">
      <c r="A457" s="593"/>
      <c r="B457" s="593"/>
      <c r="C457" s="593"/>
      <c r="E457" s="593"/>
      <c r="G457" s="593"/>
      <c r="H457" s="593"/>
      <c r="I457" s="593"/>
      <c r="J457" s="593"/>
      <c r="K457" s="593"/>
      <c r="L457" s="593"/>
      <c r="M457" s="593"/>
      <c r="N457" s="593"/>
      <c r="O457" s="593"/>
      <c r="P457" s="593"/>
      <c r="Q457" s="593"/>
      <c r="R457" s="593"/>
      <c r="S457" s="593"/>
      <c r="T457" s="593"/>
      <c r="U457" s="593"/>
      <c r="V457" s="593"/>
    </row>
    <row r="458" spans="1:22" ht="19.5" customHeight="1">
      <c r="A458" s="593"/>
      <c r="B458" s="593"/>
      <c r="C458" s="593"/>
      <c r="E458" s="593"/>
      <c r="G458" s="593"/>
      <c r="H458" s="593"/>
      <c r="I458" s="593"/>
      <c r="J458" s="593"/>
      <c r="K458" s="593"/>
      <c r="L458" s="593"/>
      <c r="M458" s="593"/>
      <c r="N458" s="593"/>
      <c r="O458" s="593"/>
      <c r="P458" s="593"/>
      <c r="Q458" s="593"/>
      <c r="R458" s="593"/>
      <c r="S458" s="593"/>
      <c r="T458" s="593"/>
      <c r="U458" s="593"/>
      <c r="V458" s="593"/>
    </row>
    <row r="459" spans="1:22" ht="19.5" customHeight="1">
      <c r="A459" s="593"/>
      <c r="B459" s="593"/>
      <c r="C459" s="593"/>
      <c r="E459" s="593"/>
      <c r="G459" s="593"/>
      <c r="H459" s="593"/>
      <c r="I459" s="593"/>
      <c r="J459" s="593"/>
      <c r="K459" s="593"/>
      <c r="L459" s="593"/>
      <c r="M459" s="593"/>
      <c r="N459" s="593"/>
      <c r="O459" s="593"/>
      <c r="P459" s="593"/>
      <c r="Q459" s="593"/>
      <c r="R459" s="593"/>
      <c r="S459" s="593"/>
      <c r="T459" s="593"/>
      <c r="U459" s="593"/>
      <c r="V459" s="593"/>
    </row>
    <row r="460" spans="1:22" ht="19.5" customHeight="1">
      <c r="A460" s="593"/>
      <c r="B460" s="593"/>
      <c r="C460" s="593"/>
      <c r="E460" s="593"/>
      <c r="G460" s="593"/>
      <c r="H460" s="593"/>
      <c r="I460" s="593"/>
      <c r="J460" s="593"/>
      <c r="K460" s="593"/>
      <c r="L460" s="593"/>
      <c r="M460" s="593"/>
      <c r="N460" s="593"/>
      <c r="O460" s="593"/>
      <c r="P460" s="593"/>
      <c r="Q460" s="593"/>
      <c r="R460" s="593"/>
      <c r="S460" s="593"/>
      <c r="T460" s="593"/>
      <c r="U460" s="593"/>
      <c r="V460" s="593"/>
    </row>
    <row r="461" spans="1:22" ht="19.5" customHeight="1">
      <c r="A461" s="593"/>
      <c r="B461" s="593"/>
      <c r="C461" s="593"/>
      <c r="E461" s="593"/>
      <c r="G461" s="593"/>
      <c r="H461" s="593"/>
      <c r="I461" s="593"/>
      <c r="J461" s="593"/>
      <c r="K461" s="593"/>
      <c r="L461" s="593"/>
      <c r="M461" s="593"/>
      <c r="N461" s="593"/>
      <c r="O461" s="593"/>
      <c r="P461" s="593"/>
      <c r="Q461" s="593"/>
      <c r="R461" s="593"/>
      <c r="S461" s="593"/>
      <c r="T461" s="593"/>
      <c r="U461" s="593"/>
      <c r="V461" s="593"/>
    </row>
    <row r="462" spans="1:22" ht="19.5" customHeight="1">
      <c r="A462" s="593"/>
      <c r="B462" s="593"/>
      <c r="C462" s="593"/>
      <c r="E462" s="593"/>
      <c r="G462" s="593"/>
      <c r="H462" s="593"/>
      <c r="I462" s="593"/>
      <c r="J462" s="593"/>
      <c r="K462" s="593"/>
      <c r="L462" s="593"/>
      <c r="M462" s="593"/>
      <c r="N462" s="593"/>
      <c r="O462" s="593"/>
      <c r="P462" s="593"/>
      <c r="Q462" s="593"/>
      <c r="R462" s="593"/>
      <c r="S462" s="593"/>
      <c r="T462" s="593"/>
      <c r="U462" s="593"/>
      <c r="V462" s="593"/>
    </row>
    <row r="463" spans="1:22" ht="19.5" customHeight="1">
      <c r="A463" s="593"/>
      <c r="B463" s="593"/>
      <c r="C463" s="593"/>
      <c r="E463" s="593"/>
      <c r="G463" s="593"/>
      <c r="H463" s="593"/>
      <c r="I463" s="593"/>
      <c r="J463" s="593"/>
      <c r="K463" s="593"/>
      <c r="L463" s="593"/>
      <c r="M463" s="593"/>
      <c r="N463" s="593"/>
      <c r="O463" s="593"/>
      <c r="P463" s="593"/>
      <c r="Q463" s="593"/>
      <c r="R463" s="593"/>
      <c r="S463" s="593"/>
      <c r="T463" s="593"/>
      <c r="U463" s="593"/>
      <c r="V463" s="593"/>
    </row>
    <row r="464" spans="1:22" ht="19.5" customHeight="1">
      <c r="A464" s="593"/>
      <c r="B464" s="593"/>
      <c r="C464" s="593"/>
      <c r="E464" s="593"/>
      <c r="G464" s="593"/>
      <c r="H464" s="593"/>
      <c r="I464" s="593"/>
      <c r="J464" s="593"/>
      <c r="K464" s="593"/>
      <c r="L464" s="593"/>
      <c r="M464" s="593"/>
      <c r="N464" s="593"/>
      <c r="O464" s="593"/>
      <c r="P464" s="593"/>
      <c r="Q464" s="593"/>
      <c r="R464" s="593"/>
      <c r="S464" s="593"/>
      <c r="T464" s="593"/>
      <c r="U464" s="593"/>
      <c r="V464" s="593"/>
    </row>
    <row r="465" spans="1:22" ht="19.5" customHeight="1">
      <c r="A465" s="593"/>
      <c r="B465" s="593"/>
      <c r="C465" s="593"/>
      <c r="E465" s="593"/>
      <c r="G465" s="593"/>
      <c r="H465" s="593"/>
      <c r="I465" s="593"/>
      <c r="J465" s="593"/>
      <c r="K465" s="593"/>
      <c r="L465" s="593"/>
      <c r="M465" s="593"/>
      <c r="N465" s="593"/>
      <c r="O465" s="593"/>
      <c r="P465" s="593"/>
      <c r="Q465" s="593"/>
      <c r="R465" s="593"/>
      <c r="S465" s="593"/>
      <c r="T465" s="593"/>
      <c r="U465" s="593"/>
      <c r="V465" s="593"/>
    </row>
    <row r="466" spans="1:22" ht="19.5" customHeight="1">
      <c r="A466" s="593"/>
      <c r="B466" s="593"/>
      <c r="C466" s="593"/>
      <c r="E466" s="593"/>
      <c r="G466" s="593"/>
      <c r="H466" s="593"/>
      <c r="I466" s="593"/>
      <c r="J466" s="593"/>
      <c r="K466" s="593"/>
      <c r="L466" s="593"/>
      <c r="M466" s="593"/>
      <c r="N466" s="593"/>
      <c r="O466" s="593"/>
      <c r="P466" s="593"/>
      <c r="Q466" s="593"/>
      <c r="R466" s="593"/>
      <c r="S466" s="593"/>
      <c r="T466" s="593"/>
      <c r="U466" s="593"/>
      <c r="V466" s="593"/>
    </row>
    <row r="467" spans="1:22" ht="19.5" customHeight="1">
      <c r="A467" s="593"/>
      <c r="B467" s="593"/>
      <c r="C467" s="593"/>
      <c r="E467" s="593"/>
      <c r="G467" s="593"/>
      <c r="H467" s="593"/>
      <c r="I467" s="593"/>
      <c r="J467" s="593"/>
      <c r="K467" s="593"/>
      <c r="L467" s="593"/>
      <c r="M467" s="593"/>
      <c r="N467" s="593"/>
      <c r="O467" s="593"/>
      <c r="P467" s="593"/>
      <c r="Q467" s="593"/>
      <c r="R467" s="593"/>
      <c r="S467" s="593"/>
      <c r="T467" s="593"/>
      <c r="U467" s="593"/>
      <c r="V467" s="593"/>
    </row>
    <row r="468" spans="1:22" ht="19.5" customHeight="1">
      <c r="A468" s="593"/>
      <c r="B468" s="593"/>
      <c r="C468" s="593"/>
      <c r="E468" s="593"/>
      <c r="G468" s="593"/>
      <c r="H468" s="593"/>
      <c r="I468" s="593"/>
      <c r="J468" s="593"/>
      <c r="K468" s="593"/>
      <c r="L468" s="593"/>
      <c r="M468" s="593"/>
      <c r="N468" s="593"/>
      <c r="O468" s="593"/>
      <c r="P468" s="593"/>
      <c r="Q468" s="593"/>
      <c r="R468" s="593"/>
      <c r="S468" s="593"/>
      <c r="T468" s="593"/>
      <c r="U468" s="593"/>
      <c r="V468" s="593"/>
    </row>
    <row r="469" spans="1:22" ht="19.5" customHeight="1">
      <c r="A469" s="593"/>
      <c r="B469" s="593"/>
      <c r="C469" s="593"/>
      <c r="E469" s="593"/>
      <c r="G469" s="593"/>
      <c r="H469" s="593"/>
      <c r="I469" s="593"/>
      <c r="J469" s="593"/>
      <c r="K469" s="593"/>
      <c r="L469" s="593"/>
      <c r="M469" s="593"/>
      <c r="N469" s="593"/>
      <c r="O469" s="593"/>
      <c r="P469" s="593"/>
      <c r="Q469" s="593"/>
      <c r="R469" s="593"/>
      <c r="S469" s="593"/>
      <c r="T469" s="593"/>
      <c r="U469" s="593"/>
      <c r="V469" s="593"/>
    </row>
    <row r="470" spans="1:22" ht="19.5" customHeight="1">
      <c r="A470" s="593"/>
      <c r="B470" s="593"/>
      <c r="C470" s="593"/>
      <c r="E470" s="593"/>
      <c r="G470" s="593"/>
      <c r="H470" s="593"/>
      <c r="I470" s="593"/>
      <c r="J470" s="593"/>
      <c r="K470" s="593"/>
      <c r="L470" s="593"/>
      <c r="M470" s="593"/>
      <c r="N470" s="593"/>
      <c r="O470" s="593"/>
      <c r="P470" s="593"/>
      <c r="Q470" s="593"/>
      <c r="R470" s="593"/>
      <c r="S470" s="593"/>
      <c r="T470" s="593"/>
      <c r="U470" s="593"/>
      <c r="V470" s="593"/>
    </row>
    <row r="471" spans="1:22" ht="19.5" customHeight="1">
      <c r="A471" s="593"/>
      <c r="B471" s="593"/>
      <c r="C471" s="593"/>
      <c r="E471" s="593"/>
      <c r="G471" s="593"/>
      <c r="H471" s="593"/>
      <c r="I471" s="593"/>
      <c r="J471" s="593"/>
      <c r="K471" s="593"/>
      <c r="L471" s="593"/>
      <c r="M471" s="593"/>
      <c r="N471" s="593"/>
      <c r="O471" s="593"/>
      <c r="P471" s="593"/>
      <c r="Q471" s="593"/>
      <c r="R471" s="593"/>
      <c r="S471" s="593"/>
      <c r="T471" s="593"/>
      <c r="U471" s="593"/>
      <c r="V471" s="593"/>
    </row>
    <row r="472" spans="1:22" ht="19.5" customHeight="1">
      <c r="A472" s="593"/>
      <c r="B472" s="593"/>
      <c r="C472" s="593"/>
      <c r="E472" s="593"/>
      <c r="G472" s="593"/>
      <c r="H472" s="593"/>
      <c r="I472" s="593"/>
      <c r="J472" s="593"/>
      <c r="K472" s="593"/>
      <c r="L472" s="593"/>
      <c r="M472" s="593"/>
      <c r="N472" s="593"/>
      <c r="O472" s="593"/>
      <c r="P472" s="593"/>
      <c r="Q472" s="593"/>
      <c r="R472" s="593"/>
      <c r="S472" s="593"/>
      <c r="T472" s="593"/>
      <c r="U472" s="593"/>
      <c r="V472" s="593"/>
    </row>
    <row r="473" spans="1:22" ht="19.5" customHeight="1">
      <c r="A473" s="593"/>
      <c r="B473" s="593"/>
      <c r="C473" s="593"/>
      <c r="E473" s="593"/>
      <c r="G473" s="593"/>
      <c r="H473" s="593"/>
      <c r="I473" s="593"/>
      <c r="J473" s="593"/>
      <c r="K473" s="593"/>
      <c r="L473" s="593"/>
      <c r="M473" s="593"/>
      <c r="N473" s="593"/>
      <c r="O473" s="593"/>
      <c r="P473" s="593"/>
      <c r="Q473" s="593"/>
      <c r="R473" s="593"/>
      <c r="S473" s="593"/>
      <c r="T473" s="593"/>
      <c r="U473" s="593"/>
      <c r="V473" s="593"/>
    </row>
    <row r="474" spans="1:22" ht="19.5" customHeight="1">
      <c r="A474" s="593"/>
      <c r="B474" s="593"/>
      <c r="C474" s="593"/>
      <c r="E474" s="593"/>
      <c r="G474" s="593"/>
      <c r="H474" s="593"/>
      <c r="I474" s="593"/>
      <c r="J474" s="593"/>
      <c r="K474" s="593"/>
      <c r="L474" s="593"/>
      <c r="M474" s="593"/>
      <c r="N474" s="593"/>
      <c r="O474" s="593"/>
      <c r="P474" s="593"/>
      <c r="Q474" s="593"/>
      <c r="R474" s="593"/>
      <c r="S474" s="593"/>
      <c r="T474" s="593"/>
      <c r="U474" s="593"/>
      <c r="V474" s="593"/>
    </row>
    <row r="475" spans="1:22" ht="19.5" customHeight="1">
      <c r="A475" s="593"/>
      <c r="B475" s="593"/>
      <c r="C475" s="593"/>
      <c r="E475" s="593"/>
      <c r="G475" s="593"/>
      <c r="H475" s="593"/>
      <c r="I475" s="593"/>
      <c r="J475" s="593"/>
      <c r="K475" s="593"/>
      <c r="L475" s="593"/>
      <c r="M475" s="593"/>
      <c r="N475" s="593"/>
      <c r="O475" s="593"/>
      <c r="P475" s="593"/>
      <c r="Q475" s="593"/>
      <c r="R475" s="593"/>
      <c r="S475" s="593"/>
      <c r="T475" s="593"/>
      <c r="U475" s="593"/>
      <c r="V475" s="593"/>
    </row>
    <row r="476" spans="1:22" ht="19.5" customHeight="1">
      <c r="A476" s="593"/>
      <c r="B476" s="593"/>
      <c r="C476" s="593"/>
      <c r="E476" s="593"/>
      <c r="G476" s="593"/>
      <c r="H476" s="593"/>
      <c r="I476" s="593"/>
      <c r="J476" s="593"/>
      <c r="K476" s="593"/>
      <c r="L476" s="593"/>
      <c r="M476" s="593"/>
      <c r="N476" s="593"/>
      <c r="O476" s="593"/>
      <c r="P476" s="593"/>
      <c r="Q476" s="593"/>
      <c r="R476" s="593"/>
      <c r="S476" s="593"/>
      <c r="T476" s="593"/>
      <c r="U476" s="593"/>
      <c r="V476" s="593"/>
    </row>
    <row r="477" spans="1:22" ht="19.5" customHeight="1">
      <c r="A477" s="593"/>
      <c r="B477" s="593"/>
      <c r="C477" s="593"/>
      <c r="E477" s="593"/>
      <c r="G477" s="593"/>
      <c r="H477" s="593"/>
      <c r="I477" s="593"/>
      <c r="J477" s="593"/>
      <c r="K477" s="593"/>
      <c r="L477" s="593"/>
      <c r="M477" s="593"/>
      <c r="N477" s="593"/>
      <c r="O477" s="593"/>
      <c r="P477" s="593"/>
      <c r="Q477" s="593"/>
      <c r="R477" s="593"/>
      <c r="S477" s="593"/>
      <c r="T477" s="593"/>
      <c r="U477" s="593"/>
      <c r="V477" s="593"/>
    </row>
    <row r="478" spans="1:22" ht="19.5" customHeight="1">
      <c r="A478" s="593"/>
      <c r="B478" s="593"/>
      <c r="C478" s="593"/>
      <c r="E478" s="593"/>
      <c r="G478" s="593"/>
      <c r="H478" s="593"/>
      <c r="I478" s="593"/>
      <c r="J478" s="593"/>
      <c r="K478" s="593"/>
      <c r="L478" s="593"/>
      <c r="M478" s="593"/>
      <c r="N478" s="593"/>
      <c r="O478" s="593"/>
      <c r="P478" s="593"/>
      <c r="Q478" s="593"/>
      <c r="R478" s="593"/>
      <c r="S478" s="593"/>
      <c r="T478" s="593"/>
      <c r="U478" s="593"/>
      <c r="V478" s="593"/>
    </row>
    <row r="479" spans="1:22" ht="19.5" customHeight="1">
      <c r="A479" s="593"/>
      <c r="B479" s="593"/>
      <c r="C479" s="593"/>
      <c r="E479" s="593"/>
      <c r="G479" s="593"/>
      <c r="H479" s="593"/>
      <c r="I479" s="593"/>
      <c r="J479" s="593"/>
      <c r="K479" s="593"/>
      <c r="L479" s="593"/>
      <c r="M479" s="593"/>
      <c r="N479" s="593"/>
      <c r="O479" s="593"/>
      <c r="P479" s="593"/>
      <c r="Q479" s="593"/>
      <c r="R479" s="593"/>
      <c r="S479" s="593"/>
      <c r="T479" s="593"/>
      <c r="U479" s="593"/>
      <c r="V479" s="593"/>
    </row>
    <row r="480" spans="1:22" ht="19.5" customHeight="1">
      <c r="A480" s="593"/>
      <c r="B480" s="593"/>
      <c r="C480" s="593"/>
      <c r="E480" s="593"/>
      <c r="G480" s="593"/>
      <c r="H480" s="593"/>
      <c r="I480" s="593"/>
      <c r="J480" s="593"/>
      <c r="K480" s="593"/>
      <c r="L480" s="593"/>
      <c r="M480" s="593"/>
      <c r="N480" s="593"/>
      <c r="O480" s="593"/>
      <c r="P480" s="593"/>
      <c r="Q480" s="593"/>
      <c r="R480" s="593"/>
      <c r="S480" s="593"/>
      <c r="T480" s="593"/>
      <c r="U480" s="593"/>
      <c r="V480" s="593"/>
    </row>
    <row r="481" spans="1:22" ht="19.5" customHeight="1">
      <c r="A481" s="593"/>
      <c r="B481" s="593"/>
      <c r="C481" s="593"/>
      <c r="E481" s="593"/>
      <c r="G481" s="593"/>
      <c r="H481" s="593"/>
      <c r="I481" s="593"/>
      <c r="J481" s="593"/>
      <c r="K481" s="593"/>
      <c r="L481" s="593"/>
      <c r="M481" s="593"/>
      <c r="N481" s="593"/>
      <c r="O481" s="593"/>
      <c r="P481" s="593"/>
      <c r="Q481" s="593"/>
      <c r="R481" s="593"/>
      <c r="S481" s="593"/>
      <c r="T481" s="593"/>
      <c r="U481" s="593"/>
      <c r="V481" s="593"/>
    </row>
    <row r="482" spans="1:22" ht="19.5" customHeight="1">
      <c r="A482" s="593"/>
      <c r="B482" s="593"/>
      <c r="C482" s="593"/>
      <c r="E482" s="593"/>
      <c r="G482" s="593"/>
      <c r="H482" s="593"/>
      <c r="I482" s="593"/>
      <c r="J482" s="593"/>
      <c r="K482" s="593"/>
      <c r="L482" s="593"/>
      <c r="M482" s="593"/>
      <c r="N482" s="593"/>
      <c r="O482" s="593"/>
      <c r="P482" s="593"/>
      <c r="Q482" s="593"/>
      <c r="R482" s="593"/>
      <c r="S482" s="593"/>
      <c r="T482" s="593"/>
      <c r="U482" s="593"/>
      <c r="V482" s="593"/>
    </row>
    <row r="483" spans="1:22" ht="19.5" customHeight="1">
      <c r="A483" s="593"/>
      <c r="B483" s="593"/>
      <c r="C483" s="593"/>
      <c r="E483" s="593"/>
      <c r="G483" s="593"/>
      <c r="H483" s="593"/>
      <c r="I483" s="593"/>
      <c r="J483" s="593"/>
      <c r="K483" s="593"/>
      <c r="L483" s="593"/>
      <c r="M483" s="593"/>
      <c r="N483" s="593"/>
      <c r="O483" s="593"/>
      <c r="P483" s="593"/>
      <c r="Q483" s="593"/>
      <c r="R483" s="593"/>
      <c r="S483" s="593"/>
      <c r="T483" s="593"/>
      <c r="U483" s="593"/>
      <c r="V483" s="593"/>
    </row>
    <row r="484" spans="1:22" ht="19.5" customHeight="1">
      <c r="A484" s="593"/>
      <c r="B484" s="593"/>
      <c r="C484" s="593"/>
      <c r="E484" s="593"/>
      <c r="G484" s="593"/>
      <c r="H484" s="593"/>
      <c r="I484" s="593"/>
      <c r="J484" s="593"/>
      <c r="K484" s="593"/>
      <c r="L484" s="593"/>
      <c r="M484" s="593"/>
      <c r="N484" s="593"/>
      <c r="O484" s="593"/>
      <c r="P484" s="593"/>
      <c r="Q484" s="593"/>
      <c r="R484" s="593"/>
      <c r="S484" s="593"/>
      <c r="T484" s="593"/>
      <c r="U484" s="593"/>
      <c r="V484" s="593"/>
    </row>
    <row r="485" spans="1:22" ht="19.5" customHeight="1">
      <c r="A485" s="593"/>
      <c r="B485" s="593"/>
      <c r="C485" s="593"/>
      <c r="E485" s="593"/>
      <c r="G485" s="593"/>
      <c r="H485" s="593"/>
      <c r="I485" s="593"/>
      <c r="J485" s="593"/>
      <c r="K485" s="593"/>
      <c r="L485" s="593"/>
      <c r="M485" s="593"/>
      <c r="N485" s="593"/>
      <c r="O485" s="593"/>
      <c r="P485" s="593"/>
      <c r="Q485" s="593"/>
      <c r="R485" s="593"/>
      <c r="S485" s="593"/>
      <c r="T485" s="593"/>
      <c r="U485" s="593"/>
      <c r="V485" s="593"/>
    </row>
    <row r="486" spans="1:22" ht="19.5" customHeight="1">
      <c r="A486" s="593"/>
      <c r="B486" s="593"/>
      <c r="C486" s="593"/>
      <c r="E486" s="593"/>
      <c r="G486" s="593"/>
      <c r="H486" s="593"/>
      <c r="I486" s="593"/>
      <c r="J486" s="593"/>
      <c r="K486" s="593"/>
      <c r="L486" s="593"/>
      <c r="M486" s="593"/>
      <c r="N486" s="593"/>
      <c r="O486" s="593"/>
      <c r="P486" s="593"/>
      <c r="Q486" s="593"/>
      <c r="R486" s="593"/>
      <c r="S486" s="593"/>
      <c r="T486" s="593"/>
      <c r="U486" s="593"/>
      <c r="V486" s="593"/>
    </row>
    <row r="487" spans="1:22" ht="19.5" customHeight="1">
      <c r="A487" s="593"/>
      <c r="B487" s="593"/>
      <c r="C487" s="593"/>
      <c r="E487" s="593"/>
      <c r="G487" s="593"/>
      <c r="H487" s="593"/>
      <c r="I487" s="593"/>
      <c r="J487" s="593"/>
      <c r="K487" s="593"/>
      <c r="L487" s="593"/>
      <c r="M487" s="593"/>
      <c r="N487" s="593"/>
      <c r="O487" s="593"/>
      <c r="P487" s="593"/>
      <c r="Q487" s="593"/>
      <c r="R487" s="593"/>
      <c r="S487" s="593"/>
      <c r="T487" s="593"/>
      <c r="U487" s="593"/>
      <c r="V487" s="593"/>
    </row>
    <row r="488" spans="1:22" ht="19.5" customHeight="1">
      <c r="A488" s="593"/>
      <c r="B488" s="593"/>
      <c r="C488" s="593"/>
      <c r="E488" s="593"/>
      <c r="G488" s="593"/>
      <c r="H488" s="593"/>
      <c r="I488" s="593"/>
      <c r="J488" s="593"/>
      <c r="K488" s="593"/>
      <c r="L488" s="593"/>
      <c r="M488" s="593"/>
      <c r="N488" s="593"/>
      <c r="O488" s="593"/>
      <c r="P488" s="593"/>
      <c r="Q488" s="593"/>
      <c r="R488" s="593"/>
      <c r="S488" s="593"/>
      <c r="T488" s="593"/>
      <c r="U488" s="593"/>
      <c r="V488" s="593"/>
    </row>
    <row r="489" spans="1:22" ht="19.5" customHeight="1">
      <c r="A489" s="593"/>
      <c r="B489" s="593"/>
      <c r="C489" s="593"/>
      <c r="E489" s="593"/>
      <c r="G489" s="593"/>
      <c r="H489" s="593"/>
      <c r="I489" s="593"/>
      <c r="J489" s="593"/>
      <c r="K489" s="593"/>
      <c r="L489" s="593"/>
      <c r="M489" s="593"/>
      <c r="N489" s="593"/>
      <c r="O489" s="593"/>
      <c r="P489" s="593"/>
      <c r="Q489" s="593"/>
      <c r="R489" s="593"/>
      <c r="S489" s="593"/>
      <c r="T489" s="593"/>
      <c r="U489" s="593"/>
      <c r="V489" s="593"/>
    </row>
    <row r="490" spans="1:22" ht="19.5" customHeight="1">
      <c r="A490" s="593"/>
      <c r="B490" s="593"/>
      <c r="C490" s="593"/>
      <c r="E490" s="593"/>
      <c r="G490" s="593"/>
      <c r="H490" s="593"/>
      <c r="I490" s="593"/>
      <c r="J490" s="593"/>
      <c r="K490" s="593"/>
      <c r="L490" s="593"/>
      <c r="M490" s="593"/>
      <c r="N490" s="593"/>
      <c r="O490" s="593"/>
      <c r="P490" s="593"/>
      <c r="Q490" s="593"/>
      <c r="R490" s="593"/>
      <c r="S490" s="593"/>
      <c r="T490" s="593"/>
      <c r="U490" s="593"/>
      <c r="V490" s="593"/>
    </row>
    <row r="491" spans="1:22" ht="19.5" customHeight="1">
      <c r="A491" s="593"/>
      <c r="B491" s="593"/>
      <c r="C491" s="593"/>
      <c r="E491" s="593"/>
      <c r="G491" s="593"/>
      <c r="H491" s="593"/>
      <c r="I491" s="593"/>
      <c r="J491" s="593"/>
      <c r="K491" s="593"/>
      <c r="L491" s="593"/>
      <c r="M491" s="593"/>
      <c r="N491" s="593"/>
      <c r="O491" s="593"/>
      <c r="P491" s="593"/>
      <c r="Q491" s="593"/>
      <c r="R491" s="593"/>
      <c r="S491" s="593"/>
      <c r="T491" s="593"/>
      <c r="U491" s="593"/>
      <c r="V491" s="593"/>
    </row>
    <row r="492" spans="1:22" ht="19.5" customHeight="1">
      <c r="A492" s="593"/>
      <c r="B492" s="593"/>
      <c r="C492" s="593"/>
      <c r="E492" s="593"/>
      <c r="G492" s="593"/>
      <c r="H492" s="593"/>
      <c r="I492" s="593"/>
      <c r="J492" s="593"/>
      <c r="K492" s="593"/>
      <c r="L492" s="593"/>
      <c r="M492" s="593"/>
      <c r="N492" s="593"/>
      <c r="O492" s="593"/>
      <c r="P492" s="593"/>
      <c r="Q492" s="593"/>
      <c r="R492" s="593"/>
      <c r="S492" s="593"/>
      <c r="T492" s="593"/>
      <c r="U492" s="593"/>
      <c r="V492" s="593"/>
    </row>
    <row r="493" spans="1:22" ht="19.5" customHeight="1">
      <c r="A493" s="593"/>
      <c r="B493" s="593"/>
      <c r="C493" s="593"/>
      <c r="E493" s="593"/>
      <c r="G493" s="593"/>
      <c r="H493" s="593"/>
      <c r="I493" s="593"/>
      <c r="J493" s="593"/>
      <c r="K493" s="593"/>
      <c r="L493" s="593"/>
      <c r="M493" s="593"/>
      <c r="N493" s="593"/>
      <c r="O493" s="593"/>
      <c r="P493" s="593"/>
      <c r="Q493" s="593"/>
      <c r="R493" s="593"/>
      <c r="S493" s="593"/>
      <c r="T493" s="593"/>
      <c r="U493" s="593"/>
      <c r="V493" s="593"/>
    </row>
    <row r="494" spans="1:22" ht="19.5" customHeight="1">
      <c r="A494" s="593"/>
      <c r="B494" s="593"/>
      <c r="C494" s="593"/>
      <c r="E494" s="593"/>
      <c r="G494" s="593"/>
      <c r="H494" s="593"/>
      <c r="I494" s="593"/>
      <c r="J494" s="593"/>
      <c r="K494" s="593"/>
      <c r="L494" s="593"/>
      <c r="M494" s="593"/>
      <c r="N494" s="593"/>
      <c r="O494" s="593"/>
      <c r="P494" s="593"/>
      <c r="Q494" s="593"/>
      <c r="R494" s="593"/>
      <c r="S494" s="593"/>
      <c r="T494" s="593"/>
      <c r="U494" s="593"/>
      <c r="V494" s="593"/>
    </row>
    <row r="495" spans="1:22" ht="19.5" customHeight="1">
      <c r="A495" s="593"/>
      <c r="B495" s="593"/>
      <c r="C495" s="593"/>
      <c r="E495" s="593"/>
      <c r="G495" s="593"/>
      <c r="H495" s="593"/>
      <c r="I495" s="593"/>
      <c r="J495" s="593"/>
      <c r="K495" s="593"/>
      <c r="L495" s="593"/>
      <c r="M495" s="593"/>
      <c r="N495" s="593"/>
      <c r="O495" s="593"/>
      <c r="P495" s="593"/>
      <c r="Q495" s="593"/>
      <c r="R495" s="593"/>
      <c r="S495" s="593"/>
      <c r="T495" s="593"/>
      <c r="U495" s="593"/>
      <c r="V495" s="593"/>
    </row>
    <row r="496" spans="1:22" ht="19.5" customHeight="1">
      <c r="A496" s="593"/>
      <c r="B496" s="593"/>
      <c r="C496" s="593"/>
      <c r="E496" s="593"/>
      <c r="G496" s="593"/>
      <c r="H496" s="593"/>
      <c r="I496" s="593"/>
      <c r="J496" s="593"/>
      <c r="K496" s="593"/>
      <c r="L496" s="593"/>
      <c r="M496" s="593"/>
      <c r="N496" s="593"/>
      <c r="O496" s="593"/>
      <c r="P496" s="593"/>
      <c r="Q496" s="593"/>
      <c r="R496" s="593"/>
      <c r="S496" s="593"/>
      <c r="T496" s="593"/>
      <c r="U496" s="593"/>
      <c r="V496" s="593"/>
    </row>
    <row r="497" spans="1:22" ht="19.5" customHeight="1">
      <c r="A497" s="593"/>
      <c r="B497" s="593"/>
      <c r="C497" s="593"/>
      <c r="E497" s="593"/>
      <c r="G497" s="593"/>
      <c r="H497" s="593"/>
      <c r="I497" s="593"/>
      <c r="J497" s="593"/>
      <c r="K497" s="593"/>
      <c r="L497" s="593"/>
      <c r="M497" s="593"/>
      <c r="N497" s="593"/>
      <c r="O497" s="593"/>
      <c r="P497" s="593"/>
      <c r="Q497" s="593"/>
      <c r="R497" s="593"/>
      <c r="S497" s="593"/>
      <c r="T497" s="593"/>
      <c r="U497" s="593"/>
      <c r="V497" s="593"/>
    </row>
    <row r="498" spans="1:22" ht="19.5" customHeight="1">
      <c r="A498" s="593"/>
      <c r="B498" s="593"/>
      <c r="C498" s="593"/>
      <c r="E498" s="593"/>
      <c r="G498" s="593"/>
      <c r="H498" s="593"/>
      <c r="I498" s="593"/>
      <c r="J498" s="593"/>
      <c r="K498" s="593"/>
      <c r="L498" s="593"/>
      <c r="M498" s="593"/>
      <c r="N498" s="593"/>
      <c r="O498" s="593"/>
      <c r="P498" s="593"/>
      <c r="Q498" s="593"/>
      <c r="R498" s="593"/>
      <c r="S498" s="593"/>
      <c r="T498" s="593"/>
      <c r="U498" s="593"/>
      <c r="V498" s="593"/>
    </row>
    <row r="499" spans="1:22" ht="19.5" customHeight="1">
      <c r="A499" s="593"/>
      <c r="B499" s="593"/>
      <c r="C499" s="593"/>
      <c r="E499" s="593"/>
      <c r="G499" s="593"/>
      <c r="H499" s="593"/>
      <c r="I499" s="593"/>
      <c r="J499" s="593"/>
      <c r="K499" s="593"/>
      <c r="L499" s="593"/>
      <c r="M499" s="593"/>
      <c r="N499" s="593"/>
      <c r="O499" s="593"/>
      <c r="P499" s="593"/>
      <c r="Q499" s="593"/>
      <c r="R499" s="593"/>
      <c r="S499" s="593"/>
      <c r="T499" s="593"/>
      <c r="U499" s="593"/>
      <c r="V499" s="593"/>
    </row>
    <row r="500" spans="1:22" ht="19.5" customHeight="1">
      <c r="A500" s="593"/>
      <c r="B500" s="593"/>
      <c r="C500" s="593"/>
      <c r="E500" s="593"/>
      <c r="G500" s="593"/>
      <c r="H500" s="593"/>
      <c r="I500" s="593"/>
      <c r="J500" s="593"/>
      <c r="K500" s="593"/>
      <c r="L500" s="593"/>
      <c r="M500" s="593"/>
      <c r="N500" s="593"/>
      <c r="O500" s="593"/>
      <c r="P500" s="593"/>
      <c r="Q500" s="593"/>
      <c r="R500" s="593"/>
      <c r="S500" s="593"/>
      <c r="T500" s="593"/>
      <c r="U500" s="593"/>
      <c r="V500" s="593"/>
    </row>
    <row r="501" spans="1:22" ht="19.5" customHeight="1">
      <c r="A501" s="593"/>
      <c r="B501" s="593"/>
      <c r="C501" s="593"/>
      <c r="E501" s="593"/>
      <c r="G501" s="593"/>
      <c r="H501" s="593"/>
      <c r="I501" s="593"/>
      <c r="J501" s="593"/>
      <c r="K501" s="593"/>
      <c r="L501" s="593"/>
      <c r="M501" s="593"/>
      <c r="N501" s="593"/>
      <c r="O501" s="593"/>
      <c r="P501" s="593"/>
      <c r="Q501" s="593"/>
      <c r="R501" s="593"/>
      <c r="S501" s="593"/>
      <c r="T501" s="593"/>
      <c r="U501" s="593"/>
      <c r="V501" s="593"/>
    </row>
    <row r="502" spans="1:22" ht="19.5" customHeight="1">
      <c r="A502" s="593"/>
      <c r="B502" s="593"/>
      <c r="C502" s="593"/>
      <c r="E502" s="593"/>
      <c r="G502" s="593"/>
      <c r="H502" s="593"/>
      <c r="I502" s="593"/>
      <c r="J502" s="593"/>
      <c r="K502" s="593"/>
      <c r="L502" s="593"/>
      <c r="M502" s="593"/>
      <c r="N502" s="593"/>
      <c r="O502" s="593"/>
      <c r="P502" s="593"/>
      <c r="Q502" s="593"/>
      <c r="R502" s="593"/>
      <c r="S502" s="593"/>
      <c r="T502" s="593"/>
      <c r="U502" s="593"/>
      <c r="V502" s="593"/>
    </row>
    <row r="503" spans="1:22" ht="19.5" customHeight="1">
      <c r="A503" s="593"/>
      <c r="B503" s="593"/>
      <c r="C503" s="593"/>
      <c r="E503" s="593"/>
      <c r="G503" s="593"/>
      <c r="H503" s="593"/>
      <c r="I503" s="593"/>
      <c r="J503" s="593"/>
      <c r="K503" s="593"/>
      <c r="L503" s="593"/>
      <c r="M503" s="593"/>
      <c r="N503" s="593"/>
      <c r="O503" s="593"/>
      <c r="P503" s="593"/>
      <c r="Q503" s="593"/>
      <c r="R503" s="593"/>
      <c r="S503" s="593"/>
      <c r="T503" s="593"/>
      <c r="U503" s="593"/>
      <c r="V503" s="593"/>
    </row>
    <row r="504" spans="1:22" ht="19.5" customHeight="1">
      <c r="A504" s="593"/>
      <c r="B504" s="593"/>
      <c r="C504" s="593"/>
      <c r="E504" s="593"/>
      <c r="G504" s="593"/>
      <c r="H504" s="593"/>
      <c r="I504" s="593"/>
      <c r="J504" s="593"/>
      <c r="K504" s="593"/>
      <c r="L504" s="593"/>
      <c r="M504" s="593"/>
      <c r="N504" s="593"/>
      <c r="O504" s="593"/>
      <c r="P504" s="593"/>
      <c r="Q504" s="593"/>
      <c r="R504" s="593"/>
      <c r="S504" s="593"/>
      <c r="T504" s="593"/>
      <c r="U504" s="593"/>
      <c r="V504" s="593"/>
    </row>
    <row r="505" spans="1:22" ht="19.5" customHeight="1">
      <c r="A505" s="593"/>
      <c r="B505" s="593"/>
      <c r="C505" s="593"/>
      <c r="E505" s="593"/>
      <c r="G505" s="593"/>
      <c r="H505" s="593"/>
      <c r="I505" s="593"/>
      <c r="J505" s="593"/>
      <c r="K505" s="593"/>
      <c r="L505" s="593"/>
      <c r="M505" s="593"/>
      <c r="N505" s="593"/>
      <c r="O505" s="593"/>
      <c r="P505" s="593"/>
      <c r="Q505" s="593"/>
      <c r="R505" s="593"/>
      <c r="S505" s="593"/>
      <c r="T505" s="593"/>
      <c r="U505" s="593"/>
      <c r="V505" s="593"/>
    </row>
    <row r="506" spans="1:22" ht="19.5" customHeight="1">
      <c r="A506" s="593"/>
      <c r="B506" s="593"/>
      <c r="C506" s="593"/>
      <c r="E506" s="593"/>
      <c r="G506" s="593"/>
      <c r="H506" s="593"/>
      <c r="I506" s="593"/>
      <c r="J506" s="593"/>
      <c r="K506" s="593"/>
      <c r="L506" s="593"/>
      <c r="M506" s="593"/>
      <c r="N506" s="593"/>
      <c r="O506" s="593"/>
      <c r="P506" s="593"/>
      <c r="Q506" s="593"/>
      <c r="R506" s="593"/>
      <c r="S506" s="593"/>
      <c r="T506" s="593"/>
      <c r="U506" s="593"/>
      <c r="V506" s="593"/>
    </row>
    <row r="507" spans="1:22" ht="19.5" customHeight="1">
      <c r="A507" s="593"/>
      <c r="B507" s="593"/>
      <c r="C507" s="593"/>
      <c r="E507" s="593"/>
      <c r="G507" s="593"/>
      <c r="H507" s="593"/>
      <c r="I507" s="593"/>
      <c r="J507" s="593"/>
      <c r="K507" s="593"/>
      <c r="L507" s="593"/>
      <c r="M507" s="593"/>
      <c r="N507" s="593"/>
      <c r="O507" s="593"/>
      <c r="P507" s="593"/>
      <c r="Q507" s="593"/>
      <c r="R507" s="593"/>
      <c r="S507" s="593"/>
      <c r="T507" s="593"/>
      <c r="U507" s="593"/>
      <c r="V507" s="593"/>
    </row>
    <row r="508" spans="1:22" ht="19.5" customHeight="1">
      <c r="A508" s="593"/>
      <c r="B508" s="593"/>
      <c r="C508" s="593"/>
      <c r="E508" s="593"/>
      <c r="G508" s="593"/>
      <c r="H508" s="593"/>
      <c r="I508" s="593"/>
      <c r="J508" s="593"/>
      <c r="K508" s="593"/>
      <c r="L508" s="593"/>
      <c r="M508" s="593"/>
      <c r="N508" s="593"/>
      <c r="O508" s="593"/>
      <c r="P508" s="593"/>
      <c r="Q508" s="593"/>
      <c r="R508" s="593"/>
      <c r="S508" s="593"/>
      <c r="T508" s="593"/>
      <c r="U508" s="593"/>
      <c r="V508" s="593"/>
    </row>
    <row r="509" spans="1:22" ht="19.5" customHeight="1">
      <c r="A509" s="593"/>
      <c r="B509" s="593"/>
      <c r="C509" s="593"/>
      <c r="E509" s="593"/>
      <c r="G509" s="593"/>
      <c r="H509" s="593"/>
      <c r="I509" s="593"/>
      <c r="J509" s="593"/>
      <c r="K509" s="593"/>
      <c r="L509" s="593"/>
      <c r="M509" s="593"/>
      <c r="N509" s="593"/>
      <c r="O509" s="593"/>
      <c r="P509" s="593"/>
      <c r="Q509" s="593"/>
      <c r="R509" s="593"/>
      <c r="S509" s="593"/>
      <c r="T509" s="593"/>
      <c r="U509" s="593"/>
      <c r="V509" s="593"/>
    </row>
    <row r="510" spans="1:22" ht="19.5" customHeight="1">
      <c r="A510" s="593"/>
      <c r="B510" s="593"/>
      <c r="C510" s="593"/>
      <c r="E510" s="593"/>
      <c r="G510" s="593"/>
      <c r="H510" s="593"/>
      <c r="I510" s="593"/>
      <c r="J510" s="593"/>
      <c r="K510" s="593"/>
      <c r="L510" s="593"/>
      <c r="M510" s="593"/>
      <c r="N510" s="593"/>
      <c r="O510" s="593"/>
      <c r="P510" s="593"/>
      <c r="Q510" s="593"/>
      <c r="R510" s="593"/>
      <c r="S510" s="593"/>
      <c r="T510" s="593"/>
      <c r="U510" s="593"/>
      <c r="V510" s="593"/>
    </row>
    <row r="511" spans="1:22" ht="19.5" customHeight="1">
      <c r="A511" s="593"/>
      <c r="B511" s="593"/>
      <c r="C511" s="593"/>
      <c r="E511" s="593"/>
      <c r="G511" s="593"/>
      <c r="H511" s="593"/>
      <c r="I511" s="593"/>
      <c r="J511" s="593"/>
      <c r="K511" s="593"/>
      <c r="L511" s="593"/>
      <c r="M511" s="593"/>
      <c r="N511" s="593"/>
      <c r="O511" s="593"/>
      <c r="P511" s="593"/>
      <c r="Q511" s="593"/>
      <c r="R511" s="593"/>
      <c r="S511" s="593"/>
      <c r="T511" s="593"/>
      <c r="U511" s="593"/>
      <c r="V511" s="593"/>
    </row>
    <row r="512" spans="1:22" ht="19.5" customHeight="1">
      <c r="A512" s="593"/>
      <c r="B512" s="593"/>
      <c r="C512" s="593"/>
      <c r="E512" s="593"/>
      <c r="G512" s="593"/>
      <c r="H512" s="593"/>
      <c r="I512" s="593"/>
      <c r="J512" s="593"/>
      <c r="K512" s="593"/>
      <c r="L512" s="593"/>
      <c r="M512" s="593"/>
      <c r="N512" s="593"/>
      <c r="O512" s="593"/>
      <c r="P512" s="593"/>
      <c r="Q512" s="593"/>
      <c r="R512" s="593"/>
      <c r="S512" s="593"/>
      <c r="T512" s="593"/>
      <c r="U512" s="593"/>
      <c r="V512" s="593"/>
    </row>
    <row r="513" spans="1:22" ht="19.5" customHeight="1">
      <c r="A513" s="593"/>
      <c r="B513" s="593"/>
      <c r="C513" s="593"/>
      <c r="E513" s="593"/>
      <c r="G513" s="593"/>
      <c r="H513" s="593"/>
      <c r="I513" s="593"/>
      <c r="J513" s="593"/>
      <c r="K513" s="593"/>
      <c r="L513" s="593"/>
      <c r="M513" s="593"/>
      <c r="N513" s="593"/>
      <c r="O513" s="593"/>
      <c r="P513" s="593"/>
      <c r="Q513" s="593"/>
      <c r="R513" s="593"/>
      <c r="S513" s="593"/>
      <c r="T513" s="593"/>
      <c r="U513" s="593"/>
      <c r="V513" s="593"/>
    </row>
    <row r="514" spans="1:22" ht="19.5" customHeight="1">
      <c r="A514" s="593"/>
      <c r="B514" s="593"/>
      <c r="C514" s="593"/>
      <c r="E514" s="593"/>
      <c r="G514" s="593"/>
      <c r="H514" s="593"/>
      <c r="I514" s="593"/>
      <c r="J514" s="593"/>
      <c r="K514" s="593"/>
      <c r="L514" s="593"/>
      <c r="M514" s="593"/>
      <c r="N514" s="593"/>
      <c r="O514" s="593"/>
      <c r="P514" s="593"/>
      <c r="Q514" s="593"/>
      <c r="R514" s="593"/>
      <c r="S514" s="593"/>
      <c r="T514" s="593"/>
      <c r="U514" s="593"/>
      <c r="V514" s="593"/>
    </row>
    <row r="515" spans="1:22" ht="19.5" customHeight="1">
      <c r="A515" s="593"/>
      <c r="B515" s="593"/>
      <c r="C515" s="593"/>
      <c r="E515" s="593"/>
      <c r="G515" s="593"/>
      <c r="H515" s="593"/>
      <c r="I515" s="593"/>
      <c r="J515" s="593"/>
      <c r="K515" s="593"/>
      <c r="L515" s="593"/>
      <c r="M515" s="593"/>
      <c r="N515" s="593"/>
      <c r="O515" s="593"/>
      <c r="P515" s="593"/>
      <c r="Q515" s="593"/>
      <c r="R515" s="593"/>
      <c r="S515" s="593"/>
      <c r="T515" s="593"/>
      <c r="U515" s="593"/>
      <c r="V515" s="593"/>
    </row>
    <row r="516" spans="1:22" ht="19.5" customHeight="1">
      <c r="A516" s="593"/>
      <c r="B516" s="593"/>
      <c r="C516" s="593"/>
      <c r="E516" s="593"/>
      <c r="G516" s="593"/>
      <c r="H516" s="593"/>
      <c r="I516" s="593"/>
      <c r="J516" s="593"/>
      <c r="K516" s="593"/>
      <c r="L516" s="593"/>
      <c r="M516" s="593"/>
      <c r="N516" s="593"/>
      <c r="O516" s="593"/>
      <c r="P516" s="593"/>
      <c r="Q516" s="593"/>
      <c r="R516" s="593"/>
      <c r="S516" s="593"/>
      <c r="T516" s="593"/>
      <c r="U516" s="593"/>
      <c r="V516" s="593"/>
    </row>
    <row r="517" spans="1:22" ht="19.5" customHeight="1">
      <c r="A517" s="593"/>
      <c r="B517" s="593"/>
      <c r="C517" s="593"/>
      <c r="E517" s="593"/>
      <c r="G517" s="593"/>
      <c r="H517" s="593"/>
      <c r="I517" s="593"/>
      <c r="J517" s="593"/>
      <c r="K517" s="593"/>
      <c r="L517" s="593"/>
      <c r="M517" s="593"/>
      <c r="N517" s="593"/>
      <c r="O517" s="593"/>
      <c r="P517" s="593"/>
      <c r="Q517" s="593"/>
      <c r="R517" s="593"/>
      <c r="S517" s="593"/>
      <c r="T517" s="593"/>
      <c r="U517" s="593"/>
      <c r="V517" s="593"/>
    </row>
    <row r="518" spans="1:22" ht="19.5" customHeight="1">
      <c r="A518" s="593"/>
      <c r="B518" s="593"/>
      <c r="C518" s="593"/>
      <c r="E518" s="593"/>
      <c r="G518" s="593"/>
      <c r="H518" s="593"/>
      <c r="I518" s="593"/>
      <c r="J518" s="593"/>
      <c r="K518" s="593"/>
      <c r="L518" s="593"/>
      <c r="M518" s="593"/>
      <c r="N518" s="593"/>
      <c r="O518" s="593"/>
      <c r="P518" s="593"/>
      <c r="Q518" s="593"/>
      <c r="R518" s="593"/>
      <c r="S518" s="593"/>
      <c r="T518" s="593"/>
      <c r="U518" s="593"/>
      <c r="V518" s="593"/>
    </row>
    <row r="519" spans="1:22" ht="19.5" customHeight="1">
      <c r="A519" s="593"/>
      <c r="B519" s="593"/>
      <c r="C519" s="593"/>
      <c r="E519" s="593"/>
      <c r="G519" s="593"/>
      <c r="H519" s="593"/>
      <c r="I519" s="593"/>
      <c r="J519" s="593"/>
      <c r="K519" s="593"/>
      <c r="L519" s="593"/>
      <c r="M519" s="593"/>
      <c r="N519" s="593"/>
      <c r="O519" s="593"/>
      <c r="P519" s="593"/>
      <c r="Q519" s="593"/>
      <c r="R519" s="593"/>
      <c r="S519" s="593"/>
      <c r="T519" s="593"/>
      <c r="U519" s="593"/>
      <c r="V519" s="593"/>
    </row>
    <row r="520" spans="1:22" ht="19.5" customHeight="1">
      <c r="A520" s="593"/>
      <c r="B520" s="593"/>
      <c r="C520" s="593"/>
      <c r="E520" s="593"/>
      <c r="G520" s="593"/>
      <c r="H520" s="593"/>
      <c r="I520" s="593"/>
      <c r="J520" s="593"/>
      <c r="K520" s="593"/>
      <c r="L520" s="593"/>
      <c r="M520" s="593"/>
      <c r="N520" s="593"/>
      <c r="O520" s="593"/>
      <c r="P520" s="593"/>
      <c r="Q520" s="593"/>
      <c r="R520" s="593"/>
      <c r="S520" s="593"/>
      <c r="T520" s="593"/>
      <c r="U520" s="593"/>
      <c r="V520" s="593"/>
    </row>
    <row r="521" spans="1:22" ht="19.5" customHeight="1">
      <c r="A521" s="593"/>
      <c r="B521" s="593"/>
      <c r="C521" s="593"/>
      <c r="E521" s="593"/>
      <c r="G521" s="593"/>
      <c r="H521" s="593"/>
      <c r="I521" s="593"/>
      <c r="J521" s="593"/>
      <c r="K521" s="593"/>
      <c r="L521" s="593"/>
      <c r="M521" s="593"/>
      <c r="N521" s="593"/>
      <c r="O521" s="593"/>
      <c r="P521" s="593"/>
      <c r="Q521" s="593"/>
      <c r="R521" s="593"/>
      <c r="S521" s="593"/>
      <c r="T521" s="593"/>
      <c r="U521" s="593"/>
      <c r="V521" s="593"/>
    </row>
    <row r="522" spans="1:22" ht="19.5" customHeight="1">
      <c r="A522" s="593"/>
      <c r="B522" s="593"/>
      <c r="C522" s="593"/>
      <c r="E522" s="593"/>
      <c r="G522" s="593"/>
      <c r="H522" s="593"/>
      <c r="I522" s="593"/>
      <c r="J522" s="593"/>
      <c r="K522" s="593"/>
      <c r="L522" s="593"/>
      <c r="M522" s="593"/>
      <c r="N522" s="593"/>
      <c r="O522" s="593"/>
      <c r="P522" s="593"/>
      <c r="Q522" s="593"/>
      <c r="R522" s="593"/>
      <c r="S522" s="593"/>
      <c r="T522" s="593"/>
      <c r="U522" s="593"/>
      <c r="V522" s="593"/>
    </row>
    <row r="523" spans="1:22" ht="19.5" customHeight="1">
      <c r="A523" s="593"/>
      <c r="B523" s="593"/>
      <c r="C523" s="593"/>
      <c r="E523" s="593"/>
      <c r="G523" s="593"/>
      <c r="H523" s="593"/>
      <c r="I523" s="593"/>
      <c r="J523" s="593"/>
      <c r="K523" s="593"/>
      <c r="L523" s="593"/>
      <c r="M523" s="593"/>
      <c r="N523" s="593"/>
      <c r="O523" s="593"/>
      <c r="P523" s="593"/>
      <c r="Q523" s="593"/>
      <c r="R523" s="593"/>
      <c r="S523" s="593"/>
      <c r="T523" s="593"/>
      <c r="U523" s="593"/>
      <c r="V523" s="593"/>
    </row>
    <row r="524" spans="1:22" ht="19.5" customHeight="1">
      <c r="A524" s="593"/>
      <c r="B524" s="593"/>
      <c r="C524" s="593"/>
      <c r="E524" s="593"/>
      <c r="G524" s="593"/>
      <c r="H524" s="593"/>
      <c r="I524" s="593"/>
      <c r="J524" s="593"/>
      <c r="K524" s="593"/>
      <c r="L524" s="593"/>
      <c r="M524" s="593"/>
      <c r="N524" s="593"/>
      <c r="O524" s="593"/>
      <c r="P524" s="593"/>
      <c r="Q524" s="593"/>
      <c r="R524" s="593"/>
      <c r="S524" s="593"/>
      <c r="T524" s="593"/>
      <c r="U524" s="593"/>
      <c r="V524" s="593"/>
    </row>
    <row r="525" spans="1:22" ht="19.5" customHeight="1">
      <c r="A525" s="593"/>
      <c r="B525" s="593"/>
      <c r="C525" s="593"/>
      <c r="E525" s="593"/>
      <c r="G525" s="593"/>
      <c r="H525" s="593"/>
      <c r="I525" s="593"/>
      <c r="J525" s="593"/>
      <c r="K525" s="593"/>
      <c r="L525" s="593"/>
      <c r="M525" s="593"/>
      <c r="N525" s="593"/>
      <c r="O525" s="593"/>
      <c r="P525" s="593"/>
      <c r="Q525" s="593"/>
      <c r="R525" s="593"/>
      <c r="S525" s="593"/>
      <c r="T525" s="593"/>
      <c r="U525" s="593"/>
      <c r="V525" s="593"/>
    </row>
    <row r="526" spans="1:22" ht="19.5" customHeight="1">
      <c r="A526" s="593"/>
      <c r="B526" s="593"/>
      <c r="C526" s="593"/>
      <c r="E526" s="593"/>
      <c r="G526" s="593"/>
      <c r="H526" s="593"/>
      <c r="I526" s="593"/>
      <c r="J526" s="593"/>
      <c r="K526" s="593"/>
      <c r="L526" s="593"/>
      <c r="M526" s="593"/>
      <c r="N526" s="593"/>
      <c r="O526" s="593"/>
      <c r="P526" s="593"/>
      <c r="Q526" s="593"/>
      <c r="R526" s="593"/>
      <c r="S526" s="593"/>
      <c r="T526" s="593"/>
      <c r="U526" s="593"/>
      <c r="V526" s="593"/>
    </row>
    <row r="527" spans="1:22" ht="19.5" customHeight="1">
      <c r="A527" s="593"/>
      <c r="B527" s="593"/>
      <c r="C527" s="593"/>
      <c r="E527" s="593"/>
      <c r="G527" s="593"/>
      <c r="H527" s="593"/>
      <c r="I527" s="593"/>
      <c r="J527" s="593"/>
      <c r="K527" s="593"/>
      <c r="L527" s="593"/>
      <c r="M527" s="593"/>
      <c r="N527" s="593"/>
      <c r="O527" s="593"/>
      <c r="P527" s="593"/>
      <c r="Q527" s="593"/>
      <c r="R527" s="593"/>
      <c r="S527" s="593"/>
      <c r="T527" s="593"/>
      <c r="U527" s="593"/>
      <c r="V527" s="593"/>
    </row>
    <row r="528" spans="1:22" ht="19.5" customHeight="1">
      <c r="A528" s="593"/>
      <c r="B528" s="593"/>
      <c r="C528" s="593"/>
      <c r="E528" s="593"/>
      <c r="G528" s="593"/>
      <c r="H528" s="593"/>
      <c r="I528" s="593"/>
      <c r="J528" s="593"/>
      <c r="K528" s="593"/>
      <c r="L528" s="593"/>
      <c r="M528" s="593"/>
      <c r="N528" s="593"/>
      <c r="O528" s="593"/>
      <c r="P528" s="593"/>
      <c r="Q528" s="593"/>
      <c r="R528" s="593"/>
      <c r="S528" s="593"/>
      <c r="T528" s="593"/>
      <c r="U528" s="593"/>
      <c r="V528" s="593"/>
    </row>
    <row r="529" spans="1:22" ht="19.5" customHeight="1">
      <c r="A529" s="593"/>
      <c r="B529" s="593"/>
      <c r="C529" s="593"/>
      <c r="E529" s="593"/>
      <c r="G529" s="593"/>
      <c r="H529" s="593"/>
      <c r="I529" s="593"/>
      <c r="J529" s="593"/>
      <c r="K529" s="593"/>
      <c r="L529" s="593"/>
      <c r="M529" s="593"/>
      <c r="N529" s="593"/>
      <c r="O529" s="593"/>
      <c r="P529" s="593"/>
      <c r="Q529" s="593"/>
      <c r="R529" s="593"/>
      <c r="S529" s="593"/>
      <c r="T529" s="593"/>
      <c r="U529" s="593"/>
      <c r="V529" s="593"/>
    </row>
    <row r="530" spans="1:22" ht="19.5" customHeight="1">
      <c r="A530" s="593"/>
      <c r="B530" s="593"/>
      <c r="C530" s="593"/>
      <c r="E530" s="593"/>
      <c r="G530" s="593"/>
      <c r="H530" s="593"/>
      <c r="I530" s="593"/>
      <c r="J530" s="593"/>
      <c r="K530" s="593"/>
      <c r="L530" s="593"/>
      <c r="M530" s="593"/>
      <c r="N530" s="593"/>
      <c r="O530" s="593"/>
      <c r="P530" s="593"/>
      <c r="Q530" s="593"/>
      <c r="R530" s="593"/>
      <c r="S530" s="593"/>
      <c r="T530" s="593"/>
      <c r="U530" s="593"/>
      <c r="V530" s="593"/>
    </row>
    <row r="531" spans="1:22" ht="19.5" customHeight="1">
      <c r="A531" s="593"/>
      <c r="B531" s="593"/>
      <c r="C531" s="593"/>
      <c r="E531" s="593"/>
      <c r="G531" s="593"/>
      <c r="H531" s="593"/>
      <c r="I531" s="593"/>
      <c r="J531" s="593"/>
      <c r="K531" s="593"/>
      <c r="L531" s="593"/>
      <c r="M531" s="593"/>
      <c r="N531" s="593"/>
      <c r="O531" s="593"/>
      <c r="P531" s="593"/>
      <c r="Q531" s="593"/>
      <c r="R531" s="593"/>
      <c r="S531" s="593"/>
      <c r="T531" s="593"/>
      <c r="U531" s="593"/>
      <c r="V531" s="593"/>
    </row>
    <row r="532" spans="1:22" ht="19.5" customHeight="1">
      <c r="A532" s="593"/>
      <c r="B532" s="593"/>
      <c r="C532" s="593"/>
      <c r="E532" s="593"/>
      <c r="G532" s="593"/>
      <c r="H532" s="593"/>
      <c r="I532" s="593"/>
      <c r="J532" s="593"/>
      <c r="K532" s="593"/>
      <c r="L532" s="593"/>
      <c r="M532" s="593"/>
      <c r="N532" s="593"/>
      <c r="O532" s="593"/>
      <c r="P532" s="593"/>
      <c r="Q532" s="593"/>
      <c r="R532" s="593"/>
      <c r="S532" s="593"/>
      <c r="T532" s="593"/>
      <c r="U532" s="593"/>
      <c r="V532" s="593"/>
    </row>
    <row r="533" spans="1:22" ht="19.5" customHeight="1">
      <c r="A533" s="593"/>
      <c r="B533" s="593"/>
      <c r="C533" s="593"/>
      <c r="E533" s="593"/>
      <c r="G533" s="593"/>
      <c r="H533" s="593"/>
      <c r="I533" s="593"/>
      <c r="J533" s="593"/>
      <c r="K533" s="593"/>
      <c r="L533" s="593"/>
      <c r="M533" s="593"/>
      <c r="N533" s="593"/>
      <c r="O533" s="593"/>
      <c r="P533" s="593"/>
      <c r="Q533" s="593"/>
      <c r="R533" s="593"/>
      <c r="S533" s="593"/>
      <c r="T533" s="593"/>
      <c r="U533" s="593"/>
      <c r="V533" s="593"/>
    </row>
    <row r="534" spans="1:22" ht="19.5" customHeight="1">
      <c r="A534" s="593"/>
      <c r="B534" s="593"/>
      <c r="C534" s="593"/>
      <c r="E534" s="593"/>
      <c r="G534" s="593"/>
      <c r="H534" s="593"/>
      <c r="I534" s="593"/>
      <c r="J534" s="593"/>
      <c r="K534" s="593"/>
      <c r="L534" s="593"/>
      <c r="M534" s="593"/>
      <c r="N534" s="593"/>
      <c r="O534" s="593"/>
      <c r="P534" s="593"/>
      <c r="Q534" s="593"/>
      <c r="R534" s="593"/>
      <c r="S534" s="593"/>
      <c r="T534" s="593"/>
      <c r="U534" s="593"/>
      <c r="V534" s="593"/>
    </row>
    <row r="535" spans="1:22" ht="19.5" customHeight="1">
      <c r="A535" s="593"/>
      <c r="B535" s="593"/>
      <c r="C535" s="593"/>
      <c r="E535" s="593"/>
      <c r="G535" s="593"/>
      <c r="H535" s="593"/>
      <c r="I535" s="593"/>
      <c r="J535" s="593"/>
      <c r="K535" s="593"/>
      <c r="L535" s="593"/>
      <c r="M535" s="593"/>
      <c r="N535" s="593"/>
      <c r="O535" s="593"/>
      <c r="P535" s="593"/>
      <c r="Q535" s="593"/>
      <c r="R535" s="593"/>
      <c r="S535" s="593"/>
      <c r="T535" s="593"/>
      <c r="U535" s="593"/>
      <c r="V535" s="593"/>
    </row>
    <row r="536" spans="1:22" ht="19.5" customHeight="1">
      <c r="A536" s="593"/>
      <c r="B536" s="593"/>
      <c r="C536" s="593"/>
      <c r="E536" s="593"/>
      <c r="G536" s="593"/>
      <c r="H536" s="593"/>
      <c r="I536" s="593"/>
      <c r="J536" s="593"/>
      <c r="K536" s="593"/>
      <c r="L536" s="593"/>
      <c r="M536" s="593"/>
      <c r="N536" s="593"/>
      <c r="O536" s="593"/>
      <c r="P536" s="593"/>
      <c r="Q536" s="593"/>
      <c r="R536" s="593"/>
      <c r="S536" s="593"/>
      <c r="T536" s="593"/>
      <c r="U536" s="593"/>
      <c r="V536" s="593"/>
    </row>
    <row r="537" spans="1:22" ht="19.5" customHeight="1">
      <c r="A537" s="593"/>
      <c r="B537" s="593"/>
      <c r="C537" s="593"/>
      <c r="E537" s="593"/>
      <c r="G537" s="593"/>
      <c r="H537" s="593"/>
      <c r="I537" s="593"/>
      <c r="J537" s="593"/>
      <c r="K537" s="593"/>
      <c r="L537" s="593"/>
      <c r="M537" s="593"/>
      <c r="N537" s="593"/>
      <c r="O537" s="593"/>
      <c r="P537" s="593"/>
      <c r="Q537" s="593"/>
      <c r="R537" s="593"/>
      <c r="S537" s="593"/>
      <c r="T537" s="593"/>
      <c r="U537" s="593"/>
      <c r="V537" s="593"/>
    </row>
    <row r="538" spans="1:22" ht="19.5" customHeight="1">
      <c r="A538" s="593"/>
      <c r="B538" s="593"/>
      <c r="C538" s="593"/>
      <c r="E538" s="593"/>
      <c r="G538" s="593"/>
      <c r="H538" s="593"/>
      <c r="I538" s="593"/>
      <c r="J538" s="593"/>
      <c r="K538" s="593"/>
      <c r="L538" s="593"/>
      <c r="M538" s="593"/>
      <c r="N538" s="593"/>
      <c r="O538" s="593"/>
      <c r="P538" s="593"/>
      <c r="Q538" s="593"/>
      <c r="R538" s="593"/>
      <c r="S538" s="593"/>
      <c r="T538" s="593"/>
      <c r="U538" s="593"/>
      <c r="V538" s="593"/>
    </row>
    <row r="539" spans="1:22" ht="19.5" customHeight="1">
      <c r="A539" s="593"/>
      <c r="B539" s="593"/>
      <c r="C539" s="593"/>
      <c r="E539" s="593"/>
      <c r="G539" s="593"/>
      <c r="H539" s="593"/>
      <c r="I539" s="593"/>
      <c r="J539" s="593"/>
      <c r="K539" s="593"/>
      <c r="L539" s="593"/>
      <c r="M539" s="593"/>
      <c r="N539" s="593"/>
      <c r="O539" s="593"/>
      <c r="P539" s="593"/>
      <c r="Q539" s="593"/>
      <c r="R539" s="593"/>
      <c r="S539" s="593"/>
      <c r="T539" s="593"/>
      <c r="U539" s="593"/>
      <c r="V539" s="593"/>
    </row>
    <row r="540" spans="1:22" ht="19.5" customHeight="1">
      <c r="A540" s="593"/>
      <c r="B540" s="593"/>
      <c r="C540" s="593"/>
      <c r="E540" s="593"/>
      <c r="G540" s="593"/>
      <c r="H540" s="593"/>
      <c r="I540" s="593"/>
      <c r="J540" s="593"/>
      <c r="K540" s="593"/>
      <c r="L540" s="593"/>
      <c r="M540" s="593"/>
      <c r="N540" s="593"/>
      <c r="O540" s="593"/>
      <c r="P540" s="593"/>
      <c r="Q540" s="593"/>
      <c r="R540" s="593"/>
      <c r="S540" s="593"/>
      <c r="T540" s="593"/>
      <c r="U540" s="593"/>
      <c r="V540" s="593"/>
    </row>
    <row r="541" spans="1:22" ht="19.5" customHeight="1">
      <c r="A541" s="593"/>
      <c r="B541" s="593"/>
      <c r="C541" s="593"/>
      <c r="E541" s="593"/>
      <c r="G541" s="593"/>
      <c r="H541" s="593"/>
      <c r="I541" s="593"/>
      <c r="J541" s="593"/>
      <c r="K541" s="593"/>
      <c r="L541" s="593"/>
      <c r="M541" s="593"/>
      <c r="N541" s="593"/>
      <c r="O541" s="593"/>
      <c r="P541" s="593"/>
      <c r="Q541" s="593"/>
      <c r="R541" s="593"/>
      <c r="S541" s="593"/>
      <c r="T541" s="593"/>
      <c r="U541" s="593"/>
      <c r="V541" s="593"/>
    </row>
    <row r="542" spans="1:22" ht="19.5" customHeight="1">
      <c r="A542" s="593"/>
      <c r="B542" s="593"/>
      <c r="C542" s="593"/>
      <c r="E542" s="593"/>
      <c r="G542" s="593"/>
      <c r="H542" s="593"/>
      <c r="I542" s="593"/>
      <c r="J542" s="593"/>
      <c r="K542" s="593"/>
      <c r="L542" s="593"/>
      <c r="M542" s="593"/>
      <c r="N542" s="593"/>
      <c r="O542" s="593"/>
      <c r="P542" s="593"/>
      <c r="Q542" s="593"/>
      <c r="R542" s="593"/>
      <c r="S542" s="593"/>
      <c r="T542" s="593"/>
      <c r="U542" s="593"/>
      <c r="V542" s="593"/>
    </row>
    <row r="543" spans="1:22" ht="19.5" customHeight="1">
      <c r="A543" s="593"/>
      <c r="B543" s="593"/>
      <c r="C543" s="593"/>
      <c r="E543" s="593"/>
      <c r="G543" s="593"/>
      <c r="H543" s="593"/>
      <c r="I543" s="593"/>
      <c r="J543" s="593"/>
      <c r="K543" s="593"/>
      <c r="L543" s="593"/>
      <c r="M543" s="593"/>
      <c r="N543" s="593"/>
      <c r="O543" s="593"/>
      <c r="P543" s="593"/>
      <c r="Q543" s="593"/>
      <c r="R543" s="593"/>
      <c r="S543" s="593"/>
      <c r="T543" s="593"/>
      <c r="U543" s="593"/>
      <c r="V543" s="593"/>
    </row>
    <row r="544" spans="1:22" ht="19.5" customHeight="1">
      <c r="A544" s="593"/>
      <c r="B544" s="593"/>
      <c r="C544" s="593"/>
      <c r="E544" s="593"/>
      <c r="G544" s="593"/>
      <c r="H544" s="593"/>
      <c r="I544" s="593"/>
      <c r="J544" s="593"/>
      <c r="K544" s="593"/>
      <c r="L544" s="593"/>
      <c r="M544" s="593"/>
      <c r="N544" s="593"/>
      <c r="O544" s="593"/>
      <c r="P544" s="593"/>
      <c r="Q544" s="593"/>
      <c r="R544" s="593"/>
      <c r="S544" s="593"/>
      <c r="T544" s="593"/>
      <c r="U544" s="593"/>
      <c r="V544" s="593"/>
    </row>
    <row r="545" spans="1:22" ht="19.5" customHeight="1">
      <c r="A545" s="593"/>
      <c r="B545" s="593"/>
      <c r="C545" s="593"/>
      <c r="E545" s="593"/>
      <c r="G545" s="593"/>
      <c r="H545" s="593"/>
      <c r="I545" s="593"/>
      <c r="J545" s="593"/>
      <c r="K545" s="593"/>
      <c r="L545" s="593"/>
      <c r="M545" s="593"/>
      <c r="N545" s="593"/>
      <c r="O545" s="593"/>
      <c r="P545" s="593"/>
      <c r="Q545" s="593"/>
      <c r="R545" s="593"/>
      <c r="S545" s="593"/>
      <c r="T545" s="593"/>
      <c r="U545" s="593"/>
      <c r="V545" s="593"/>
    </row>
    <row r="546" spans="1:22" ht="19.5" customHeight="1">
      <c r="A546" s="593"/>
      <c r="B546" s="593"/>
      <c r="C546" s="593"/>
      <c r="E546" s="593"/>
      <c r="G546" s="593"/>
      <c r="H546" s="593"/>
      <c r="I546" s="593"/>
      <c r="J546" s="593"/>
      <c r="K546" s="593"/>
      <c r="L546" s="593"/>
      <c r="M546" s="593"/>
      <c r="N546" s="593"/>
      <c r="O546" s="593"/>
      <c r="P546" s="593"/>
      <c r="Q546" s="593"/>
      <c r="R546" s="593"/>
      <c r="S546" s="593"/>
      <c r="T546" s="593"/>
      <c r="U546" s="593"/>
      <c r="V546" s="593"/>
    </row>
    <row r="547" spans="1:22" ht="19.5" customHeight="1">
      <c r="A547" s="593"/>
      <c r="B547" s="593"/>
      <c r="C547" s="593"/>
      <c r="E547" s="593"/>
      <c r="G547" s="593"/>
      <c r="H547" s="593"/>
      <c r="I547" s="593"/>
      <c r="J547" s="593"/>
      <c r="K547" s="593"/>
      <c r="L547" s="593"/>
      <c r="M547" s="593"/>
      <c r="N547" s="593"/>
      <c r="O547" s="593"/>
      <c r="P547" s="593"/>
      <c r="Q547" s="593"/>
      <c r="R547" s="593"/>
      <c r="S547" s="593"/>
      <c r="T547" s="593"/>
      <c r="U547" s="593"/>
      <c r="V547" s="593"/>
    </row>
    <row r="548" spans="1:22" ht="19.5" customHeight="1">
      <c r="A548" s="593"/>
      <c r="B548" s="593"/>
      <c r="C548" s="593"/>
      <c r="E548" s="593"/>
      <c r="G548" s="593"/>
      <c r="H548" s="593"/>
      <c r="I548" s="593"/>
      <c r="J548" s="593"/>
      <c r="K548" s="593"/>
      <c r="L548" s="593"/>
      <c r="M548" s="593"/>
      <c r="N548" s="593"/>
      <c r="O548" s="593"/>
      <c r="P548" s="593"/>
      <c r="Q548" s="593"/>
      <c r="R548" s="593"/>
      <c r="S548" s="593"/>
      <c r="T548" s="593"/>
      <c r="U548" s="593"/>
      <c r="V548" s="593"/>
    </row>
    <row r="549" spans="1:22" ht="19.5" customHeight="1">
      <c r="A549" s="593"/>
      <c r="B549" s="593"/>
      <c r="C549" s="593"/>
      <c r="E549" s="593"/>
      <c r="G549" s="593"/>
      <c r="H549" s="593"/>
      <c r="I549" s="593"/>
      <c r="J549" s="593"/>
      <c r="K549" s="593"/>
      <c r="L549" s="593"/>
      <c r="M549" s="593"/>
      <c r="N549" s="593"/>
      <c r="O549" s="593"/>
      <c r="P549" s="593"/>
      <c r="Q549" s="593"/>
      <c r="R549" s="593"/>
      <c r="S549" s="593"/>
      <c r="T549" s="593"/>
      <c r="U549" s="593"/>
      <c r="V549" s="593"/>
    </row>
    <row r="550" spans="1:22" ht="19.5" customHeight="1">
      <c r="A550" s="593"/>
      <c r="B550" s="593"/>
      <c r="C550" s="593"/>
      <c r="E550" s="593"/>
      <c r="G550" s="593"/>
      <c r="H550" s="593"/>
      <c r="I550" s="593"/>
      <c r="J550" s="593"/>
      <c r="K550" s="593"/>
      <c r="L550" s="593"/>
      <c r="M550" s="593"/>
      <c r="N550" s="593"/>
      <c r="O550" s="593"/>
      <c r="P550" s="593"/>
      <c r="Q550" s="593"/>
      <c r="R550" s="593"/>
      <c r="S550" s="593"/>
      <c r="T550" s="593"/>
      <c r="U550" s="593"/>
      <c r="V550" s="593"/>
    </row>
    <row r="551" spans="1:22" ht="19.5" customHeight="1">
      <c r="A551" s="593"/>
      <c r="B551" s="593"/>
      <c r="C551" s="593"/>
      <c r="E551" s="593"/>
      <c r="G551" s="593"/>
      <c r="H551" s="593"/>
      <c r="I551" s="593"/>
      <c r="J551" s="593"/>
      <c r="K551" s="593"/>
      <c r="L551" s="593"/>
      <c r="M551" s="593"/>
      <c r="N551" s="593"/>
      <c r="O551" s="593"/>
      <c r="P551" s="593"/>
      <c r="Q551" s="593"/>
      <c r="R551" s="593"/>
      <c r="S551" s="593"/>
      <c r="T551" s="593"/>
      <c r="U551" s="593"/>
      <c r="V551" s="593"/>
    </row>
    <row r="552" spans="1:22" ht="19.5" customHeight="1">
      <c r="A552" s="593"/>
      <c r="B552" s="593"/>
      <c r="C552" s="593"/>
      <c r="E552" s="593"/>
      <c r="G552" s="593"/>
      <c r="H552" s="593"/>
      <c r="I552" s="593"/>
      <c r="J552" s="593"/>
      <c r="K552" s="593"/>
      <c r="L552" s="593"/>
      <c r="M552" s="593"/>
      <c r="N552" s="593"/>
      <c r="O552" s="593"/>
      <c r="P552" s="593"/>
      <c r="Q552" s="593"/>
      <c r="R552" s="593"/>
      <c r="S552" s="593"/>
      <c r="T552" s="593"/>
      <c r="U552" s="593"/>
      <c r="V552" s="593"/>
    </row>
    <row r="553" spans="1:22" ht="19.5" customHeight="1">
      <c r="A553" s="593"/>
      <c r="B553" s="593"/>
      <c r="C553" s="593"/>
      <c r="E553" s="593"/>
      <c r="G553" s="593"/>
      <c r="H553" s="593"/>
      <c r="I553" s="593"/>
      <c r="J553" s="593"/>
      <c r="K553" s="593"/>
      <c r="L553" s="593"/>
      <c r="M553" s="593"/>
      <c r="N553" s="593"/>
      <c r="O553" s="593"/>
      <c r="P553" s="593"/>
      <c r="Q553" s="593"/>
      <c r="R553" s="593"/>
      <c r="S553" s="593"/>
      <c r="T553" s="593"/>
      <c r="U553" s="593"/>
      <c r="V553" s="593"/>
    </row>
    <row r="554" spans="1:22" ht="19.5" customHeight="1">
      <c r="A554" s="593"/>
      <c r="B554" s="593"/>
      <c r="C554" s="593"/>
      <c r="E554" s="593"/>
      <c r="G554" s="593"/>
      <c r="H554" s="593"/>
      <c r="I554" s="593"/>
      <c r="J554" s="593"/>
      <c r="K554" s="593"/>
      <c r="L554" s="593"/>
      <c r="M554" s="593"/>
      <c r="N554" s="593"/>
      <c r="O554" s="593"/>
      <c r="P554" s="593"/>
      <c r="Q554" s="593"/>
      <c r="R554" s="593"/>
      <c r="S554" s="593"/>
      <c r="T554" s="593"/>
      <c r="U554" s="593"/>
      <c r="V554" s="593"/>
    </row>
    <row r="555" spans="1:22" ht="19.5" customHeight="1">
      <c r="A555" s="593"/>
      <c r="B555" s="593"/>
      <c r="C555" s="593"/>
      <c r="E555" s="593"/>
      <c r="G555" s="593"/>
      <c r="H555" s="593"/>
      <c r="I555" s="593"/>
      <c r="J555" s="593"/>
      <c r="K555" s="593"/>
      <c r="L555" s="593"/>
      <c r="M555" s="593"/>
      <c r="N555" s="593"/>
      <c r="O555" s="593"/>
      <c r="P555" s="593"/>
      <c r="Q555" s="593"/>
      <c r="R555" s="593"/>
      <c r="S555" s="593"/>
      <c r="T555" s="593"/>
      <c r="U555" s="593"/>
      <c r="V555" s="593"/>
    </row>
    <row r="556" spans="1:22" ht="19.5" customHeight="1">
      <c r="A556" s="593"/>
      <c r="B556" s="593"/>
      <c r="C556" s="593"/>
      <c r="E556" s="593"/>
      <c r="G556" s="593"/>
      <c r="H556" s="593"/>
      <c r="I556" s="593"/>
      <c r="J556" s="593"/>
      <c r="K556" s="593"/>
      <c r="L556" s="593"/>
      <c r="M556" s="593"/>
      <c r="N556" s="593"/>
      <c r="O556" s="593"/>
      <c r="P556" s="593"/>
      <c r="Q556" s="593"/>
      <c r="R556" s="593"/>
      <c r="S556" s="593"/>
      <c r="T556" s="593"/>
      <c r="U556" s="593"/>
      <c r="V556" s="593"/>
    </row>
    <row r="557" spans="1:22" ht="19.5" customHeight="1">
      <c r="A557" s="593"/>
      <c r="B557" s="593"/>
      <c r="C557" s="593"/>
      <c r="E557" s="593"/>
      <c r="G557" s="593"/>
      <c r="H557" s="593"/>
      <c r="I557" s="593"/>
      <c r="J557" s="593"/>
      <c r="K557" s="593"/>
      <c r="L557" s="593"/>
      <c r="M557" s="593"/>
      <c r="N557" s="593"/>
      <c r="O557" s="593"/>
      <c r="P557" s="593"/>
      <c r="Q557" s="593"/>
      <c r="R557" s="593"/>
      <c r="S557" s="593"/>
      <c r="T557" s="593"/>
      <c r="U557" s="593"/>
      <c r="V557" s="593"/>
    </row>
    <row r="558" spans="1:22" ht="19.5" customHeight="1">
      <c r="A558" s="593"/>
      <c r="B558" s="593"/>
      <c r="C558" s="593"/>
      <c r="E558" s="593"/>
      <c r="G558" s="593"/>
      <c r="H558" s="593"/>
      <c r="I558" s="593"/>
      <c r="J558" s="593"/>
      <c r="K558" s="593"/>
      <c r="L558" s="593"/>
      <c r="M558" s="593"/>
      <c r="N558" s="593"/>
      <c r="O558" s="593"/>
      <c r="P558" s="593"/>
      <c r="Q558" s="593"/>
      <c r="R558" s="593"/>
      <c r="S558" s="593"/>
      <c r="T558" s="593"/>
      <c r="U558" s="593"/>
      <c r="V558" s="593"/>
    </row>
    <row r="559" spans="1:22" ht="19.5" customHeight="1">
      <c r="A559" s="593"/>
      <c r="B559" s="593"/>
      <c r="C559" s="593"/>
      <c r="E559" s="593"/>
      <c r="G559" s="593"/>
      <c r="H559" s="593"/>
      <c r="I559" s="593"/>
      <c r="J559" s="593"/>
      <c r="K559" s="593"/>
      <c r="L559" s="593"/>
      <c r="M559" s="593"/>
      <c r="N559" s="593"/>
      <c r="O559" s="593"/>
      <c r="P559" s="593"/>
      <c r="Q559" s="593"/>
      <c r="R559" s="593"/>
      <c r="S559" s="593"/>
      <c r="T559" s="593"/>
      <c r="U559" s="593"/>
      <c r="V559" s="593"/>
    </row>
    <row r="560" spans="1:22" ht="19.5" customHeight="1">
      <c r="A560" s="593"/>
      <c r="B560" s="593"/>
      <c r="C560" s="593"/>
      <c r="E560" s="593"/>
      <c r="G560" s="593"/>
      <c r="H560" s="593"/>
      <c r="I560" s="593"/>
      <c r="J560" s="593"/>
      <c r="K560" s="593"/>
      <c r="L560" s="593"/>
      <c r="M560" s="593"/>
      <c r="N560" s="593"/>
      <c r="O560" s="593"/>
      <c r="P560" s="593"/>
      <c r="Q560" s="593"/>
      <c r="R560" s="593"/>
      <c r="S560" s="593"/>
      <c r="T560" s="593"/>
      <c r="U560" s="593"/>
      <c r="V560" s="593"/>
    </row>
    <row r="561" spans="1:22" ht="19.5" customHeight="1">
      <c r="A561" s="593"/>
      <c r="B561" s="593"/>
      <c r="C561" s="593"/>
      <c r="E561" s="593"/>
      <c r="G561" s="593"/>
      <c r="H561" s="593"/>
      <c r="I561" s="593"/>
      <c r="J561" s="593"/>
      <c r="K561" s="593"/>
      <c r="L561" s="593"/>
      <c r="M561" s="593"/>
      <c r="N561" s="593"/>
      <c r="O561" s="593"/>
      <c r="P561" s="593"/>
      <c r="Q561" s="593"/>
      <c r="R561" s="593"/>
      <c r="S561" s="593"/>
      <c r="T561" s="593"/>
      <c r="U561" s="593"/>
      <c r="V561" s="593"/>
    </row>
    <row r="562" spans="1:22" ht="19.5" customHeight="1">
      <c r="A562" s="593"/>
      <c r="B562" s="593"/>
      <c r="C562" s="593"/>
      <c r="E562" s="593"/>
      <c r="G562" s="593"/>
      <c r="H562" s="593"/>
      <c r="I562" s="593"/>
      <c r="J562" s="593"/>
      <c r="K562" s="593"/>
      <c r="L562" s="593"/>
      <c r="M562" s="593"/>
      <c r="N562" s="593"/>
      <c r="O562" s="593"/>
      <c r="P562" s="593"/>
      <c r="Q562" s="593"/>
      <c r="R562" s="593"/>
      <c r="S562" s="593"/>
      <c r="T562" s="593"/>
      <c r="U562" s="593"/>
      <c r="V562" s="593"/>
    </row>
    <row r="563" spans="1:22" ht="19.5" customHeight="1">
      <c r="A563" s="593"/>
      <c r="B563" s="593"/>
      <c r="C563" s="593"/>
      <c r="E563" s="593"/>
      <c r="G563" s="593"/>
      <c r="H563" s="593"/>
      <c r="I563" s="593"/>
      <c r="J563" s="593"/>
      <c r="K563" s="593"/>
      <c r="L563" s="593"/>
      <c r="M563" s="593"/>
      <c r="N563" s="593"/>
      <c r="O563" s="593"/>
      <c r="P563" s="593"/>
      <c r="Q563" s="593"/>
      <c r="R563" s="593"/>
      <c r="S563" s="593"/>
      <c r="T563" s="593"/>
      <c r="U563" s="593"/>
      <c r="V563" s="593"/>
    </row>
    <row r="564" spans="1:22" ht="19.5" customHeight="1">
      <c r="A564" s="593"/>
      <c r="B564" s="593"/>
      <c r="C564" s="593"/>
      <c r="E564" s="593"/>
      <c r="G564" s="593"/>
      <c r="H564" s="593"/>
      <c r="I564" s="593"/>
      <c r="J564" s="593"/>
      <c r="K564" s="593"/>
      <c r="L564" s="593"/>
      <c r="M564" s="593"/>
      <c r="N564" s="593"/>
      <c r="O564" s="593"/>
      <c r="P564" s="593"/>
      <c r="Q564" s="593"/>
      <c r="R564" s="593"/>
      <c r="S564" s="593"/>
      <c r="T564" s="593"/>
      <c r="U564" s="593"/>
      <c r="V564" s="593"/>
    </row>
    <row r="565" spans="1:22" ht="19.5" customHeight="1">
      <c r="A565" s="593"/>
      <c r="B565" s="593"/>
      <c r="C565" s="593"/>
      <c r="E565" s="593"/>
      <c r="G565" s="593"/>
      <c r="H565" s="593"/>
      <c r="I565" s="593"/>
      <c r="J565" s="593"/>
      <c r="K565" s="593"/>
      <c r="L565" s="593"/>
      <c r="M565" s="593"/>
      <c r="N565" s="593"/>
      <c r="O565" s="593"/>
      <c r="P565" s="593"/>
      <c r="Q565" s="593"/>
      <c r="R565" s="593"/>
      <c r="S565" s="593"/>
      <c r="T565" s="593"/>
      <c r="U565" s="593"/>
      <c r="V565" s="593"/>
    </row>
    <row r="566" spans="1:22" ht="19.5" customHeight="1">
      <c r="A566" s="593"/>
      <c r="B566" s="593"/>
      <c r="C566" s="593"/>
      <c r="E566" s="593"/>
      <c r="G566" s="593"/>
      <c r="H566" s="593"/>
      <c r="I566" s="593"/>
      <c r="J566" s="593"/>
      <c r="K566" s="593"/>
      <c r="L566" s="593"/>
      <c r="M566" s="593"/>
      <c r="N566" s="593"/>
      <c r="O566" s="593"/>
      <c r="P566" s="593"/>
      <c r="Q566" s="593"/>
      <c r="R566" s="593"/>
      <c r="S566" s="593"/>
      <c r="T566" s="593"/>
      <c r="U566" s="593"/>
      <c r="V566" s="593"/>
    </row>
    <row r="567" spans="1:22" ht="19.5" customHeight="1">
      <c r="A567" s="593"/>
      <c r="B567" s="593"/>
      <c r="C567" s="593"/>
      <c r="E567" s="593"/>
      <c r="G567" s="593"/>
      <c r="H567" s="593"/>
      <c r="I567" s="593"/>
      <c r="J567" s="593"/>
      <c r="K567" s="593"/>
      <c r="L567" s="593"/>
      <c r="M567" s="593"/>
      <c r="N567" s="593"/>
      <c r="O567" s="593"/>
      <c r="P567" s="593"/>
      <c r="Q567" s="593"/>
      <c r="R567" s="593"/>
      <c r="S567" s="593"/>
      <c r="T567" s="593"/>
      <c r="U567" s="593"/>
      <c r="V567" s="593"/>
    </row>
    <row r="568" spans="1:22" ht="19.5" customHeight="1">
      <c r="A568" s="593"/>
      <c r="B568" s="593"/>
      <c r="C568" s="593"/>
      <c r="E568" s="593"/>
      <c r="G568" s="593"/>
      <c r="H568" s="593"/>
      <c r="I568" s="593"/>
      <c r="J568" s="593"/>
      <c r="K568" s="593"/>
      <c r="L568" s="593"/>
      <c r="M568" s="593"/>
      <c r="N568" s="593"/>
      <c r="O568" s="593"/>
      <c r="P568" s="593"/>
      <c r="Q568" s="593"/>
      <c r="R568" s="593"/>
      <c r="S568" s="593"/>
      <c r="T568" s="593"/>
      <c r="U568" s="593"/>
      <c r="V568" s="593"/>
    </row>
    <row r="569" spans="1:22" ht="19.5" customHeight="1">
      <c r="A569" s="593"/>
      <c r="B569" s="593"/>
      <c r="C569" s="593"/>
      <c r="E569" s="593"/>
      <c r="G569" s="593"/>
      <c r="H569" s="593"/>
      <c r="I569" s="593"/>
      <c r="J569" s="593"/>
      <c r="K569" s="593"/>
      <c r="L569" s="593"/>
      <c r="M569" s="593"/>
      <c r="N569" s="593"/>
      <c r="O569" s="593"/>
      <c r="P569" s="593"/>
      <c r="Q569" s="593"/>
      <c r="R569" s="593"/>
      <c r="S569" s="593"/>
      <c r="T569" s="593"/>
      <c r="U569" s="593"/>
      <c r="V569" s="593"/>
    </row>
    <row r="570" spans="1:22" ht="19.5" customHeight="1">
      <c r="A570" s="593"/>
      <c r="B570" s="593"/>
      <c r="C570" s="593"/>
      <c r="E570" s="593"/>
      <c r="G570" s="593"/>
      <c r="H570" s="593"/>
      <c r="I570" s="593"/>
      <c r="J570" s="593"/>
      <c r="K570" s="593"/>
      <c r="L570" s="593"/>
      <c r="M570" s="593"/>
      <c r="N570" s="593"/>
      <c r="O570" s="593"/>
      <c r="P570" s="593"/>
      <c r="Q570" s="593"/>
      <c r="R570" s="593"/>
      <c r="S570" s="593"/>
      <c r="T570" s="593"/>
      <c r="U570" s="593"/>
      <c r="V570" s="593"/>
    </row>
    <row r="571" spans="1:22" ht="19.5" customHeight="1">
      <c r="A571" s="593"/>
      <c r="B571" s="593"/>
      <c r="C571" s="593"/>
      <c r="E571" s="593"/>
      <c r="G571" s="593"/>
      <c r="H571" s="593"/>
      <c r="I571" s="593"/>
      <c r="J571" s="593"/>
      <c r="K571" s="593"/>
      <c r="L571" s="593"/>
      <c r="M571" s="593"/>
      <c r="N571" s="593"/>
      <c r="O571" s="593"/>
      <c r="P571" s="593"/>
      <c r="Q571" s="593"/>
      <c r="R571" s="593"/>
      <c r="S571" s="593"/>
      <c r="T571" s="593"/>
      <c r="U571" s="593"/>
      <c r="V571" s="593"/>
    </row>
    <row r="572" spans="1:22" ht="19.5" customHeight="1">
      <c r="A572" s="593"/>
      <c r="B572" s="593"/>
      <c r="C572" s="593"/>
      <c r="E572" s="593"/>
      <c r="G572" s="593"/>
      <c r="H572" s="593"/>
      <c r="I572" s="593"/>
      <c r="J572" s="593"/>
      <c r="K572" s="593"/>
      <c r="L572" s="593"/>
      <c r="M572" s="593"/>
      <c r="N572" s="593"/>
      <c r="O572" s="593"/>
      <c r="P572" s="593"/>
      <c r="Q572" s="593"/>
      <c r="R572" s="593"/>
      <c r="S572" s="593"/>
      <c r="T572" s="593"/>
      <c r="U572" s="593"/>
      <c r="V572" s="593"/>
    </row>
    <row r="573" spans="1:22" ht="19.5" customHeight="1">
      <c r="A573" s="593"/>
      <c r="B573" s="593"/>
      <c r="C573" s="593"/>
      <c r="E573" s="593"/>
      <c r="G573" s="593"/>
      <c r="H573" s="593"/>
      <c r="I573" s="593"/>
      <c r="J573" s="593"/>
      <c r="K573" s="593"/>
      <c r="L573" s="593"/>
      <c r="M573" s="593"/>
      <c r="N573" s="593"/>
      <c r="O573" s="593"/>
      <c r="P573" s="593"/>
      <c r="Q573" s="593"/>
      <c r="R573" s="593"/>
      <c r="S573" s="593"/>
      <c r="T573" s="593"/>
      <c r="U573" s="593"/>
      <c r="V573" s="593"/>
    </row>
    <row r="574" spans="1:22" ht="19.5" customHeight="1">
      <c r="A574" s="593"/>
      <c r="B574" s="593"/>
      <c r="C574" s="593"/>
      <c r="E574" s="593"/>
      <c r="G574" s="593"/>
      <c r="H574" s="593"/>
      <c r="I574" s="593"/>
      <c r="J574" s="593"/>
      <c r="K574" s="593"/>
      <c r="L574" s="593"/>
      <c r="M574" s="593"/>
      <c r="N574" s="593"/>
      <c r="O574" s="593"/>
      <c r="P574" s="593"/>
      <c r="Q574" s="593"/>
      <c r="R574" s="593"/>
      <c r="S574" s="593"/>
      <c r="T574" s="593"/>
      <c r="U574" s="593"/>
      <c r="V574" s="593"/>
    </row>
    <row r="575" spans="1:22" ht="19.5" customHeight="1">
      <c r="A575" s="593"/>
      <c r="B575" s="593"/>
      <c r="C575" s="593"/>
      <c r="E575" s="593"/>
      <c r="G575" s="593"/>
      <c r="H575" s="593"/>
      <c r="I575" s="593"/>
      <c r="J575" s="593"/>
      <c r="K575" s="593"/>
      <c r="L575" s="593"/>
      <c r="M575" s="593"/>
      <c r="N575" s="593"/>
      <c r="O575" s="593"/>
      <c r="P575" s="593"/>
      <c r="Q575" s="593"/>
      <c r="R575" s="593"/>
      <c r="S575" s="593"/>
      <c r="T575" s="593"/>
      <c r="U575" s="593"/>
      <c r="V575" s="593"/>
    </row>
    <row r="576" spans="1:22" ht="19.5" customHeight="1">
      <c r="A576" s="593"/>
      <c r="B576" s="593"/>
      <c r="C576" s="593"/>
      <c r="E576" s="593"/>
      <c r="G576" s="593"/>
      <c r="H576" s="593"/>
      <c r="I576" s="593"/>
      <c r="J576" s="593"/>
      <c r="K576" s="593"/>
      <c r="L576" s="593"/>
      <c r="M576" s="593"/>
      <c r="N576" s="593"/>
      <c r="O576" s="593"/>
      <c r="P576" s="593"/>
      <c r="Q576" s="593"/>
      <c r="R576" s="593"/>
      <c r="S576" s="593"/>
      <c r="T576" s="593"/>
      <c r="U576" s="593"/>
      <c r="V576" s="593"/>
    </row>
    <row r="577" spans="1:22" ht="19.5" customHeight="1">
      <c r="A577" s="593"/>
      <c r="B577" s="593"/>
      <c r="C577" s="593"/>
      <c r="E577" s="593"/>
      <c r="G577" s="593"/>
      <c r="H577" s="593"/>
      <c r="I577" s="593"/>
      <c r="J577" s="593"/>
      <c r="K577" s="593"/>
      <c r="L577" s="593"/>
      <c r="M577" s="593"/>
      <c r="N577" s="593"/>
      <c r="O577" s="593"/>
      <c r="P577" s="593"/>
      <c r="Q577" s="593"/>
      <c r="R577" s="593"/>
      <c r="S577" s="593"/>
      <c r="T577" s="593"/>
      <c r="U577" s="593"/>
      <c r="V577" s="593"/>
    </row>
    <row r="578" spans="1:22" ht="19.5" customHeight="1">
      <c r="A578" s="593"/>
      <c r="B578" s="593"/>
      <c r="C578" s="593"/>
      <c r="E578" s="593"/>
      <c r="G578" s="593"/>
      <c r="H578" s="593"/>
      <c r="I578" s="593"/>
      <c r="J578" s="593"/>
      <c r="K578" s="593"/>
      <c r="L578" s="593"/>
      <c r="M578" s="593"/>
      <c r="N578" s="593"/>
      <c r="O578" s="593"/>
      <c r="P578" s="593"/>
      <c r="Q578" s="593"/>
      <c r="R578" s="593"/>
      <c r="S578" s="593"/>
      <c r="T578" s="593"/>
      <c r="U578" s="593"/>
      <c r="V578" s="593"/>
    </row>
    <row r="579" spans="1:22" ht="19.5" customHeight="1">
      <c r="A579" s="593"/>
      <c r="B579" s="593"/>
      <c r="C579" s="593"/>
      <c r="E579" s="593"/>
      <c r="G579" s="593"/>
      <c r="H579" s="593"/>
      <c r="I579" s="593"/>
      <c r="J579" s="593"/>
      <c r="K579" s="593"/>
      <c r="L579" s="593"/>
      <c r="M579" s="593"/>
      <c r="N579" s="593"/>
      <c r="O579" s="593"/>
      <c r="P579" s="593"/>
      <c r="Q579" s="593"/>
      <c r="R579" s="593"/>
      <c r="S579" s="593"/>
      <c r="T579" s="593"/>
      <c r="U579" s="593"/>
      <c r="V579" s="593"/>
    </row>
    <row r="580" spans="1:22" ht="19.5" customHeight="1">
      <c r="A580" s="593"/>
      <c r="B580" s="593"/>
      <c r="C580" s="593"/>
      <c r="E580" s="593"/>
      <c r="G580" s="593"/>
      <c r="H580" s="593"/>
      <c r="I580" s="593"/>
      <c r="J580" s="593"/>
      <c r="K580" s="593"/>
      <c r="L580" s="593"/>
      <c r="M580" s="593"/>
      <c r="N580" s="593"/>
      <c r="O580" s="593"/>
      <c r="P580" s="593"/>
      <c r="Q580" s="593"/>
      <c r="R580" s="593"/>
      <c r="S580" s="593"/>
      <c r="T580" s="593"/>
      <c r="U580" s="593"/>
      <c r="V580" s="593"/>
    </row>
    <row r="581" spans="1:22" ht="19.5" customHeight="1">
      <c r="A581" s="593"/>
      <c r="B581" s="593"/>
      <c r="C581" s="593"/>
      <c r="E581" s="593"/>
      <c r="G581" s="593"/>
      <c r="H581" s="593"/>
      <c r="I581" s="593"/>
      <c r="J581" s="593"/>
      <c r="K581" s="593"/>
      <c r="L581" s="593"/>
      <c r="M581" s="593"/>
      <c r="N581" s="593"/>
      <c r="O581" s="593"/>
      <c r="P581" s="593"/>
      <c r="Q581" s="593"/>
      <c r="R581" s="593"/>
      <c r="S581" s="593"/>
      <c r="T581" s="593"/>
      <c r="U581" s="593"/>
      <c r="V581" s="593"/>
    </row>
    <row r="582" spans="1:22" ht="19.5" customHeight="1">
      <c r="A582" s="593"/>
      <c r="B582" s="593"/>
      <c r="C582" s="593"/>
      <c r="E582" s="593"/>
      <c r="G582" s="593"/>
      <c r="H582" s="593"/>
      <c r="I582" s="593"/>
      <c r="J582" s="593"/>
      <c r="K582" s="593"/>
      <c r="L582" s="593"/>
      <c r="M582" s="593"/>
      <c r="N582" s="593"/>
      <c r="O582" s="593"/>
      <c r="P582" s="593"/>
      <c r="Q582" s="593"/>
      <c r="R582" s="593"/>
      <c r="S582" s="593"/>
      <c r="T582" s="593"/>
      <c r="U582" s="593"/>
      <c r="V582" s="593"/>
    </row>
    <row r="583" spans="1:22" ht="19.5" customHeight="1">
      <c r="A583" s="593"/>
      <c r="B583" s="593"/>
      <c r="C583" s="593"/>
      <c r="E583" s="593"/>
      <c r="G583" s="593"/>
      <c r="H583" s="593"/>
      <c r="I583" s="593"/>
      <c r="J583" s="593"/>
      <c r="K583" s="593"/>
      <c r="L583" s="593"/>
      <c r="M583" s="593"/>
      <c r="N583" s="593"/>
      <c r="O583" s="593"/>
      <c r="P583" s="593"/>
      <c r="Q583" s="593"/>
      <c r="R583" s="593"/>
      <c r="S583" s="593"/>
      <c r="T583" s="593"/>
      <c r="U583" s="593"/>
      <c r="V583" s="593"/>
    </row>
    <row r="584" spans="1:22" ht="19.5" customHeight="1">
      <c r="A584" s="593"/>
      <c r="B584" s="593"/>
      <c r="C584" s="593"/>
      <c r="E584" s="593"/>
      <c r="G584" s="593"/>
      <c r="H584" s="593"/>
      <c r="I584" s="593"/>
      <c r="J584" s="593"/>
      <c r="K584" s="593"/>
      <c r="L584" s="593"/>
      <c r="M584" s="593"/>
      <c r="N584" s="593"/>
      <c r="O584" s="593"/>
      <c r="P584" s="593"/>
      <c r="Q584" s="593"/>
      <c r="R584" s="593"/>
      <c r="S584" s="593"/>
      <c r="T584" s="593"/>
      <c r="U584" s="593"/>
      <c r="V584" s="593"/>
    </row>
    <row r="585" spans="1:22" ht="19.5" customHeight="1">
      <c r="A585" s="593"/>
      <c r="B585" s="593"/>
      <c r="C585" s="593"/>
      <c r="E585" s="593"/>
      <c r="G585" s="593"/>
      <c r="H585" s="593"/>
      <c r="I585" s="593"/>
      <c r="J585" s="593"/>
      <c r="K585" s="593"/>
      <c r="L585" s="593"/>
      <c r="M585" s="593"/>
      <c r="N585" s="593"/>
      <c r="O585" s="593"/>
      <c r="P585" s="593"/>
      <c r="Q585" s="593"/>
      <c r="R585" s="593"/>
      <c r="S585" s="593"/>
      <c r="T585" s="593"/>
      <c r="U585" s="593"/>
      <c r="V585" s="593"/>
    </row>
    <row r="586" spans="1:22" ht="19.5" customHeight="1">
      <c r="A586" s="593"/>
      <c r="B586" s="593"/>
      <c r="C586" s="593"/>
      <c r="E586" s="593"/>
      <c r="G586" s="593"/>
      <c r="H586" s="593"/>
      <c r="I586" s="593"/>
      <c r="J586" s="593"/>
      <c r="K586" s="593"/>
      <c r="L586" s="593"/>
      <c r="M586" s="593"/>
      <c r="N586" s="593"/>
      <c r="O586" s="593"/>
      <c r="P586" s="593"/>
      <c r="Q586" s="593"/>
      <c r="R586" s="593"/>
      <c r="S586" s="593"/>
      <c r="T586" s="593"/>
      <c r="U586" s="593"/>
      <c r="V586" s="593"/>
    </row>
    <row r="587" spans="1:22" ht="19.5" customHeight="1">
      <c r="A587" s="593"/>
      <c r="B587" s="593"/>
      <c r="C587" s="593"/>
      <c r="E587" s="593"/>
      <c r="G587" s="593"/>
      <c r="H587" s="593"/>
      <c r="I587" s="593"/>
      <c r="J587" s="593"/>
      <c r="K587" s="593"/>
      <c r="L587" s="593"/>
      <c r="M587" s="593"/>
      <c r="N587" s="593"/>
      <c r="O587" s="593"/>
      <c r="P587" s="593"/>
      <c r="Q587" s="593"/>
      <c r="R587" s="593"/>
      <c r="S587" s="593"/>
      <c r="T587" s="593"/>
      <c r="U587" s="593"/>
      <c r="V587" s="593"/>
    </row>
    <row r="588" spans="1:22" ht="19.5" customHeight="1">
      <c r="A588" s="593"/>
      <c r="B588" s="593"/>
      <c r="C588" s="593"/>
      <c r="E588" s="593"/>
      <c r="G588" s="593"/>
      <c r="H588" s="593"/>
      <c r="I588" s="593"/>
      <c r="J588" s="593"/>
      <c r="K588" s="593"/>
      <c r="L588" s="593"/>
      <c r="M588" s="593"/>
      <c r="N588" s="593"/>
      <c r="O588" s="593"/>
      <c r="P588" s="593"/>
      <c r="Q588" s="593"/>
      <c r="R588" s="593"/>
      <c r="S588" s="593"/>
      <c r="T588" s="593"/>
      <c r="U588" s="593"/>
      <c r="V588" s="593"/>
    </row>
    <row r="589" spans="1:22" ht="19.5" customHeight="1">
      <c r="A589" s="593"/>
      <c r="B589" s="593"/>
      <c r="C589" s="593"/>
      <c r="E589" s="593"/>
      <c r="G589" s="593"/>
      <c r="H589" s="593"/>
      <c r="I589" s="593"/>
      <c r="J589" s="593"/>
      <c r="K589" s="593"/>
      <c r="L589" s="593"/>
      <c r="M589" s="593"/>
      <c r="N589" s="593"/>
      <c r="O589" s="593"/>
      <c r="P589" s="593"/>
      <c r="Q589" s="593"/>
      <c r="R589" s="593"/>
      <c r="S589" s="593"/>
      <c r="T589" s="593"/>
      <c r="U589" s="593"/>
      <c r="V589" s="593"/>
    </row>
    <row r="590" spans="1:22" ht="19.5" customHeight="1">
      <c r="A590" s="593"/>
      <c r="B590" s="593"/>
      <c r="C590" s="593"/>
      <c r="E590" s="593"/>
      <c r="G590" s="593"/>
      <c r="H590" s="593"/>
      <c r="I590" s="593"/>
      <c r="J590" s="593"/>
      <c r="K590" s="593"/>
      <c r="L590" s="593"/>
      <c r="M590" s="593"/>
      <c r="N590" s="593"/>
      <c r="O590" s="593"/>
      <c r="P590" s="593"/>
      <c r="Q590" s="593"/>
      <c r="R590" s="593"/>
      <c r="S590" s="593"/>
      <c r="T590" s="593"/>
      <c r="U590" s="593"/>
      <c r="V590" s="593"/>
    </row>
    <row r="591" spans="1:22" ht="19.5" customHeight="1">
      <c r="A591" s="593"/>
      <c r="B591" s="593"/>
      <c r="C591" s="593"/>
      <c r="E591" s="593"/>
      <c r="G591" s="593"/>
      <c r="H591" s="593"/>
      <c r="I591" s="593"/>
      <c r="J591" s="593"/>
      <c r="K591" s="593"/>
      <c r="L591" s="593"/>
      <c r="M591" s="593"/>
      <c r="N591" s="593"/>
      <c r="O591" s="593"/>
      <c r="P591" s="593"/>
      <c r="Q591" s="593"/>
      <c r="R591" s="593"/>
      <c r="S591" s="593"/>
      <c r="T591" s="593"/>
      <c r="U591" s="593"/>
      <c r="V591" s="593"/>
    </row>
    <row r="592" spans="1:22" ht="19.5" customHeight="1">
      <c r="A592" s="593"/>
      <c r="B592" s="593"/>
      <c r="C592" s="593"/>
      <c r="E592" s="593"/>
      <c r="G592" s="593"/>
      <c r="H592" s="593"/>
      <c r="I592" s="593"/>
      <c r="J592" s="593"/>
      <c r="K592" s="593"/>
      <c r="L592" s="593"/>
      <c r="M592" s="593"/>
      <c r="N592" s="593"/>
      <c r="O592" s="593"/>
      <c r="P592" s="593"/>
      <c r="Q592" s="593"/>
      <c r="R592" s="593"/>
      <c r="S592" s="593"/>
      <c r="T592" s="593"/>
      <c r="U592" s="593"/>
      <c r="V592" s="593"/>
    </row>
    <row r="593" spans="1:22" ht="19.5" customHeight="1">
      <c r="A593" s="593"/>
      <c r="B593" s="593"/>
      <c r="C593" s="593"/>
      <c r="E593" s="593"/>
      <c r="G593" s="593"/>
      <c r="H593" s="593"/>
      <c r="I593" s="593"/>
      <c r="J593" s="593"/>
      <c r="K593" s="593"/>
      <c r="L593" s="593"/>
      <c r="M593" s="593"/>
      <c r="N593" s="593"/>
      <c r="O593" s="593"/>
      <c r="P593" s="593"/>
      <c r="Q593" s="593"/>
      <c r="R593" s="593"/>
      <c r="S593" s="593"/>
      <c r="T593" s="593"/>
      <c r="U593" s="593"/>
      <c r="V593" s="593"/>
    </row>
    <row r="594" spans="1:22" ht="19.5" customHeight="1">
      <c r="A594" s="593"/>
      <c r="B594" s="593"/>
      <c r="C594" s="593"/>
      <c r="E594" s="593"/>
      <c r="G594" s="593"/>
      <c r="H594" s="593"/>
      <c r="I594" s="593"/>
      <c r="J594" s="593"/>
      <c r="K594" s="593"/>
      <c r="L594" s="593"/>
      <c r="M594" s="593"/>
      <c r="N594" s="593"/>
      <c r="O594" s="593"/>
      <c r="P594" s="593"/>
      <c r="Q594" s="593"/>
      <c r="R594" s="593"/>
      <c r="S594" s="593"/>
      <c r="T594" s="593"/>
      <c r="U594" s="593"/>
      <c r="V594" s="593"/>
    </row>
    <row r="595" spans="1:22" ht="19.5" customHeight="1">
      <c r="A595" s="593"/>
      <c r="B595" s="593"/>
      <c r="C595" s="593"/>
      <c r="E595" s="593"/>
      <c r="G595" s="593"/>
      <c r="H595" s="593"/>
      <c r="I595" s="593"/>
      <c r="J595" s="593"/>
      <c r="K595" s="593"/>
      <c r="L595" s="593"/>
      <c r="M595" s="593"/>
      <c r="N595" s="593"/>
      <c r="O595" s="593"/>
      <c r="P595" s="593"/>
      <c r="Q595" s="593"/>
      <c r="R595" s="593"/>
      <c r="S595" s="593"/>
      <c r="T595" s="593"/>
      <c r="U595" s="593"/>
      <c r="V595" s="593"/>
    </row>
    <row r="596" spans="1:22" ht="19.5" customHeight="1">
      <c r="A596" s="593"/>
      <c r="B596" s="593"/>
      <c r="C596" s="593"/>
      <c r="E596" s="593"/>
      <c r="G596" s="593"/>
      <c r="H596" s="593"/>
      <c r="I596" s="593"/>
      <c r="J596" s="593"/>
      <c r="K596" s="593"/>
      <c r="L596" s="593"/>
      <c r="M596" s="593"/>
      <c r="N596" s="593"/>
      <c r="O596" s="593"/>
      <c r="P596" s="593"/>
      <c r="Q596" s="593"/>
      <c r="R596" s="593"/>
      <c r="S596" s="593"/>
      <c r="T596" s="593"/>
      <c r="U596" s="593"/>
      <c r="V596" s="593"/>
    </row>
    <row r="597" spans="1:22" ht="19.5" customHeight="1">
      <c r="A597" s="593"/>
      <c r="B597" s="593"/>
      <c r="C597" s="593"/>
      <c r="E597" s="593"/>
      <c r="G597" s="593"/>
      <c r="H597" s="593"/>
      <c r="I597" s="593"/>
      <c r="J597" s="593"/>
      <c r="K597" s="593"/>
      <c r="L597" s="593"/>
      <c r="M597" s="593"/>
      <c r="N597" s="593"/>
      <c r="O597" s="593"/>
      <c r="P597" s="593"/>
      <c r="Q597" s="593"/>
      <c r="R597" s="593"/>
      <c r="S597" s="593"/>
      <c r="T597" s="593"/>
      <c r="U597" s="593"/>
      <c r="V597" s="593"/>
    </row>
    <row r="598" spans="1:22" ht="19.5" customHeight="1">
      <c r="A598" s="593"/>
      <c r="B598" s="593"/>
      <c r="C598" s="593"/>
      <c r="E598" s="593"/>
      <c r="G598" s="593"/>
      <c r="H598" s="593"/>
      <c r="I598" s="593"/>
      <c r="J598" s="593"/>
      <c r="K598" s="593"/>
      <c r="L598" s="593"/>
      <c r="M598" s="593"/>
      <c r="N598" s="593"/>
      <c r="O598" s="593"/>
      <c r="P598" s="593"/>
      <c r="Q598" s="593"/>
      <c r="R598" s="593"/>
      <c r="S598" s="593"/>
      <c r="T598" s="593"/>
      <c r="U598" s="593"/>
      <c r="V598" s="593"/>
    </row>
    <row r="599" spans="1:22" ht="19.5" customHeight="1">
      <c r="A599" s="593"/>
      <c r="B599" s="593"/>
      <c r="C599" s="593"/>
      <c r="E599" s="593"/>
      <c r="G599" s="593"/>
      <c r="H599" s="593"/>
      <c r="I599" s="593"/>
      <c r="J599" s="593"/>
      <c r="K599" s="593"/>
      <c r="L599" s="593"/>
      <c r="M599" s="593"/>
      <c r="N599" s="593"/>
      <c r="O599" s="593"/>
      <c r="P599" s="593"/>
      <c r="Q599" s="593"/>
      <c r="R599" s="593"/>
      <c r="S599" s="593"/>
      <c r="T599" s="593"/>
      <c r="U599" s="593"/>
      <c r="V599" s="593"/>
    </row>
    <row r="600" spans="1:22" ht="19.5" customHeight="1">
      <c r="A600" s="593"/>
      <c r="B600" s="593"/>
      <c r="C600" s="593"/>
      <c r="E600" s="593"/>
      <c r="G600" s="593"/>
      <c r="H600" s="593"/>
      <c r="I600" s="593"/>
      <c r="J600" s="593"/>
      <c r="K600" s="593"/>
      <c r="L600" s="593"/>
      <c r="M600" s="593"/>
      <c r="N600" s="593"/>
      <c r="O600" s="593"/>
      <c r="P600" s="593"/>
      <c r="Q600" s="593"/>
      <c r="R600" s="593"/>
      <c r="S600" s="593"/>
      <c r="T600" s="593"/>
      <c r="U600" s="593"/>
      <c r="V600" s="593"/>
    </row>
    <row r="601" spans="1:22" ht="19.5" customHeight="1">
      <c r="A601" s="593"/>
      <c r="B601" s="593"/>
      <c r="C601" s="593"/>
      <c r="E601" s="593"/>
      <c r="G601" s="593"/>
      <c r="H601" s="593"/>
      <c r="I601" s="593"/>
      <c r="J601" s="593"/>
      <c r="K601" s="593"/>
      <c r="L601" s="593"/>
      <c r="M601" s="593"/>
      <c r="N601" s="593"/>
      <c r="O601" s="593"/>
      <c r="P601" s="593"/>
      <c r="Q601" s="593"/>
      <c r="R601" s="593"/>
      <c r="S601" s="593"/>
      <c r="T601" s="593"/>
      <c r="U601" s="593"/>
      <c r="V601" s="593"/>
    </row>
    <row r="602" spans="1:22" ht="19.5" customHeight="1">
      <c r="A602" s="593"/>
      <c r="B602" s="593"/>
      <c r="C602" s="593"/>
      <c r="E602" s="593"/>
      <c r="G602" s="593"/>
      <c r="H602" s="593"/>
      <c r="I602" s="593"/>
      <c r="J602" s="593"/>
      <c r="K602" s="593"/>
      <c r="L602" s="593"/>
      <c r="M602" s="593"/>
      <c r="N602" s="593"/>
      <c r="O602" s="593"/>
      <c r="P602" s="593"/>
      <c r="Q602" s="593"/>
      <c r="R602" s="593"/>
      <c r="S602" s="593"/>
      <c r="T602" s="593"/>
      <c r="U602" s="593"/>
      <c r="V602" s="593"/>
    </row>
    <row r="603" spans="1:22" ht="19.5" customHeight="1">
      <c r="A603" s="593"/>
      <c r="B603" s="593"/>
      <c r="C603" s="593"/>
      <c r="E603" s="593"/>
      <c r="G603" s="593"/>
      <c r="H603" s="593"/>
      <c r="I603" s="593"/>
      <c r="J603" s="593"/>
      <c r="K603" s="593"/>
      <c r="L603" s="593"/>
      <c r="M603" s="593"/>
      <c r="N603" s="593"/>
      <c r="O603" s="593"/>
      <c r="P603" s="593"/>
      <c r="Q603" s="593"/>
      <c r="R603" s="593"/>
      <c r="S603" s="593"/>
      <c r="T603" s="593"/>
      <c r="U603" s="593"/>
      <c r="V603" s="593"/>
    </row>
    <row r="604" spans="1:22" ht="19.5" customHeight="1">
      <c r="A604" s="593"/>
      <c r="B604" s="593"/>
      <c r="C604" s="593"/>
      <c r="E604" s="593"/>
      <c r="G604" s="593"/>
      <c r="H604" s="593"/>
      <c r="I604" s="593"/>
      <c r="J604" s="593"/>
      <c r="K604" s="593"/>
      <c r="L604" s="593"/>
      <c r="M604" s="593"/>
      <c r="N604" s="593"/>
      <c r="O604" s="593"/>
      <c r="P604" s="593"/>
      <c r="Q604" s="593"/>
      <c r="R604" s="593"/>
      <c r="S604" s="593"/>
      <c r="T604" s="593"/>
      <c r="U604" s="593"/>
      <c r="V604" s="593"/>
    </row>
    <row r="605" spans="1:22" ht="19.5" customHeight="1">
      <c r="A605" s="593"/>
      <c r="B605" s="593"/>
      <c r="C605" s="593"/>
      <c r="E605" s="593"/>
      <c r="G605" s="593"/>
      <c r="H605" s="593"/>
      <c r="I605" s="593"/>
      <c r="J605" s="593"/>
      <c r="K605" s="593"/>
      <c r="L605" s="593"/>
      <c r="M605" s="593"/>
      <c r="N605" s="593"/>
      <c r="O605" s="593"/>
      <c r="P605" s="593"/>
      <c r="Q605" s="593"/>
      <c r="R605" s="593"/>
      <c r="S605" s="593"/>
      <c r="T605" s="593"/>
      <c r="U605" s="593"/>
      <c r="V605" s="593"/>
    </row>
    <row r="606" spans="1:22" ht="19.5" customHeight="1">
      <c r="A606" s="593"/>
      <c r="B606" s="593"/>
      <c r="C606" s="593"/>
      <c r="E606" s="593"/>
      <c r="G606" s="593"/>
      <c r="H606" s="593"/>
      <c r="I606" s="593"/>
      <c r="J606" s="593"/>
      <c r="K606" s="593"/>
      <c r="L606" s="593"/>
      <c r="M606" s="593"/>
      <c r="N606" s="593"/>
      <c r="O606" s="593"/>
      <c r="P606" s="593"/>
      <c r="Q606" s="593"/>
      <c r="R606" s="593"/>
      <c r="S606" s="593"/>
      <c r="T606" s="593"/>
      <c r="U606" s="593"/>
      <c r="V606" s="593"/>
    </row>
    <row r="607" spans="1:22" ht="19.5" customHeight="1">
      <c r="A607" s="593"/>
      <c r="B607" s="593"/>
      <c r="C607" s="593"/>
      <c r="E607" s="593"/>
      <c r="G607" s="593"/>
      <c r="H607" s="593"/>
      <c r="I607" s="593"/>
      <c r="J607" s="593"/>
      <c r="K607" s="593"/>
      <c r="L607" s="593"/>
      <c r="M607" s="593"/>
      <c r="N607" s="593"/>
      <c r="O607" s="593"/>
      <c r="P607" s="593"/>
      <c r="Q607" s="593"/>
      <c r="R607" s="593"/>
      <c r="S607" s="593"/>
      <c r="T607" s="593"/>
      <c r="U607" s="593"/>
      <c r="V607" s="593"/>
    </row>
    <row r="608" spans="1:22" ht="19.5" customHeight="1">
      <c r="A608" s="593"/>
      <c r="B608" s="593"/>
      <c r="C608" s="593"/>
      <c r="E608" s="593"/>
      <c r="G608" s="593"/>
      <c r="H608" s="593"/>
      <c r="I608" s="593"/>
      <c r="J608" s="593"/>
      <c r="K608" s="593"/>
      <c r="L608" s="593"/>
      <c r="M608" s="593"/>
      <c r="N608" s="593"/>
      <c r="O608" s="593"/>
      <c r="P608" s="593"/>
      <c r="Q608" s="593"/>
      <c r="R608" s="593"/>
      <c r="S608" s="593"/>
      <c r="T608" s="593"/>
      <c r="U608" s="593"/>
      <c r="V608" s="593"/>
    </row>
    <row r="609" spans="1:22" ht="19.5" customHeight="1">
      <c r="A609" s="593"/>
      <c r="B609" s="593"/>
      <c r="C609" s="593"/>
      <c r="E609" s="593"/>
      <c r="G609" s="593"/>
      <c r="H609" s="593"/>
      <c r="I609" s="593"/>
      <c r="J609" s="593"/>
      <c r="K609" s="593"/>
      <c r="L609" s="593"/>
      <c r="M609" s="593"/>
      <c r="N609" s="593"/>
      <c r="O609" s="593"/>
      <c r="P609" s="593"/>
      <c r="Q609" s="593"/>
      <c r="R609" s="593"/>
      <c r="S609" s="593"/>
      <c r="T609" s="593"/>
      <c r="U609" s="593"/>
      <c r="V609" s="593"/>
    </row>
    <row r="610" spans="1:22" ht="19.5" customHeight="1">
      <c r="A610" s="593"/>
      <c r="B610" s="593"/>
      <c r="C610" s="593"/>
      <c r="E610" s="593"/>
      <c r="G610" s="593"/>
      <c r="H610" s="593"/>
      <c r="I610" s="593"/>
      <c r="J610" s="593"/>
      <c r="K610" s="593"/>
      <c r="L610" s="593"/>
      <c r="M610" s="593"/>
      <c r="N610" s="593"/>
      <c r="O610" s="593"/>
      <c r="P610" s="593"/>
      <c r="Q610" s="593"/>
      <c r="R610" s="593"/>
      <c r="S610" s="593"/>
      <c r="T610" s="593"/>
      <c r="U610" s="593"/>
      <c r="V610" s="593"/>
    </row>
    <row r="611" spans="1:22" ht="19.5" customHeight="1">
      <c r="A611" s="593"/>
      <c r="B611" s="593"/>
      <c r="C611" s="593"/>
      <c r="E611" s="593"/>
      <c r="G611" s="593"/>
      <c r="H611" s="593"/>
      <c r="I611" s="593"/>
      <c r="J611" s="593"/>
      <c r="K611" s="593"/>
      <c r="L611" s="593"/>
      <c r="M611" s="593"/>
      <c r="N611" s="593"/>
      <c r="O611" s="593"/>
      <c r="P611" s="593"/>
      <c r="Q611" s="593"/>
      <c r="R611" s="593"/>
      <c r="S611" s="593"/>
      <c r="T611" s="593"/>
      <c r="U611" s="593"/>
      <c r="V611" s="593"/>
    </row>
    <row r="612" spans="1:22" ht="19.5" customHeight="1">
      <c r="A612" s="593"/>
      <c r="B612" s="593"/>
      <c r="C612" s="593"/>
      <c r="E612" s="593"/>
      <c r="G612" s="593"/>
      <c r="H612" s="593"/>
      <c r="I612" s="593"/>
      <c r="J612" s="593"/>
      <c r="K612" s="593"/>
      <c r="L612" s="593"/>
      <c r="M612" s="593"/>
      <c r="N612" s="593"/>
      <c r="O612" s="593"/>
      <c r="P612" s="593"/>
      <c r="Q612" s="593"/>
      <c r="R612" s="593"/>
      <c r="S612" s="593"/>
      <c r="T612" s="593"/>
      <c r="U612" s="593"/>
      <c r="V612" s="593"/>
    </row>
    <row r="613" spans="1:22" ht="19.5" customHeight="1">
      <c r="A613" s="593"/>
      <c r="B613" s="593"/>
      <c r="C613" s="593"/>
      <c r="E613" s="593"/>
      <c r="G613" s="593"/>
      <c r="H613" s="593"/>
      <c r="I613" s="593"/>
      <c r="J613" s="593"/>
      <c r="K613" s="593"/>
      <c r="L613" s="593"/>
      <c r="M613" s="593"/>
      <c r="N613" s="593"/>
      <c r="O613" s="593"/>
      <c r="P613" s="593"/>
      <c r="Q613" s="593"/>
      <c r="R613" s="593"/>
      <c r="S613" s="593"/>
      <c r="T613" s="593"/>
      <c r="U613" s="593"/>
      <c r="V613" s="593"/>
    </row>
    <row r="614" spans="1:22" ht="19.5" customHeight="1">
      <c r="A614" s="593"/>
      <c r="B614" s="593"/>
      <c r="C614" s="593"/>
      <c r="E614" s="593"/>
      <c r="G614" s="593"/>
      <c r="H614" s="593"/>
      <c r="I614" s="593"/>
      <c r="J614" s="593"/>
      <c r="K614" s="593"/>
      <c r="L614" s="593"/>
      <c r="M614" s="593"/>
      <c r="N614" s="593"/>
      <c r="O614" s="593"/>
      <c r="P614" s="593"/>
      <c r="Q614" s="593"/>
      <c r="R614" s="593"/>
      <c r="S614" s="593"/>
      <c r="T614" s="593"/>
      <c r="U614" s="593"/>
      <c r="V614" s="593"/>
    </row>
    <row r="615" spans="1:22" ht="19.5" customHeight="1">
      <c r="A615" s="593"/>
      <c r="B615" s="593"/>
      <c r="C615" s="593"/>
      <c r="E615" s="593"/>
      <c r="G615" s="593"/>
      <c r="H615" s="593"/>
      <c r="I615" s="593"/>
      <c r="J615" s="593"/>
      <c r="K615" s="593"/>
      <c r="L615" s="593"/>
      <c r="M615" s="593"/>
      <c r="N615" s="593"/>
      <c r="O615" s="593"/>
      <c r="P615" s="593"/>
      <c r="Q615" s="593"/>
      <c r="R615" s="593"/>
      <c r="S615" s="593"/>
      <c r="T615" s="593"/>
      <c r="U615" s="593"/>
      <c r="V615" s="593"/>
    </row>
    <row r="616" spans="1:22" ht="19.5" customHeight="1">
      <c r="A616" s="593"/>
      <c r="B616" s="593"/>
      <c r="C616" s="593"/>
      <c r="E616" s="593"/>
      <c r="G616" s="593"/>
      <c r="H616" s="593"/>
      <c r="I616" s="593"/>
      <c r="J616" s="593"/>
      <c r="K616" s="593"/>
      <c r="L616" s="593"/>
      <c r="M616" s="593"/>
      <c r="N616" s="593"/>
      <c r="O616" s="593"/>
      <c r="P616" s="593"/>
      <c r="Q616" s="593"/>
      <c r="R616" s="593"/>
      <c r="S616" s="593"/>
      <c r="T616" s="593"/>
      <c r="U616" s="593"/>
      <c r="V616" s="593"/>
    </row>
    <row r="617" spans="1:22" ht="19.5" customHeight="1">
      <c r="A617" s="593"/>
      <c r="B617" s="593"/>
      <c r="C617" s="593"/>
      <c r="E617" s="593"/>
      <c r="G617" s="593"/>
      <c r="H617" s="593"/>
      <c r="I617" s="593"/>
      <c r="J617" s="593"/>
      <c r="K617" s="593"/>
      <c r="L617" s="593"/>
      <c r="M617" s="593"/>
      <c r="N617" s="593"/>
      <c r="O617" s="593"/>
      <c r="P617" s="593"/>
      <c r="Q617" s="593"/>
      <c r="R617" s="593"/>
      <c r="S617" s="593"/>
      <c r="T617" s="593"/>
      <c r="U617" s="593"/>
      <c r="V617" s="593"/>
    </row>
    <row r="618" spans="1:22" ht="19.5" customHeight="1">
      <c r="A618" s="593"/>
      <c r="B618" s="593"/>
      <c r="C618" s="593"/>
      <c r="E618" s="593"/>
      <c r="G618" s="593"/>
      <c r="H618" s="593"/>
      <c r="I618" s="593"/>
      <c r="J618" s="593"/>
      <c r="K618" s="593"/>
      <c r="L618" s="593"/>
      <c r="M618" s="593"/>
      <c r="N618" s="593"/>
      <c r="O618" s="593"/>
      <c r="P618" s="593"/>
      <c r="Q618" s="593"/>
      <c r="R618" s="593"/>
      <c r="S618" s="593"/>
      <c r="T618" s="593"/>
      <c r="U618" s="593"/>
      <c r="V618" s="593"/>
    </row>
    <row r="619" spans="1:22" ht="19.5" customHeight="1">
      <c r="A619" s="593"/>
      <c r="B619" s="593"/>
      <c r="C619" s="593"/>
      <c r="E619" s="593"/>
      <c r="G619" s="593"/>
      <c r="H619" s="593"/>
      <c r="I619" s="593"/>
      <c r="J619" s="593"/>
      <c r="K619" s="593"/>
      <c r="L619" s="593"/>
      <c r="M619" s="593"/>
      <c r="N619" s="593"/>
      <c r="O619" s="593"/>
      <c r="P619" s="593"/>
      <c r="Q619" s="593"/>
      <c r="R619" s="593"/>
      <c r="S619" s="593"/>
      <c r="T619" s="593"/>
      <c r="U619" s="593"/>
      <c r="V619" s="593"/>
    </row>
    <row r="620" spans="1:22" ht="19.5" customHeight="1">
      <c r="A620" s="593"/>
      <c r="B620" s="593"/>
      <c r="C620" s="593"/>
      <c r="E620" s="593"/>
      <c r="G620" s="593"/>
      <c r="H620" s="593"/>
      <c r="I620" s="593"/>
      <c r="J620" s="593"/>
      <c r="K620" s="593"/>
      <c r="L620" s="593"/>
      <c r="M620" s="593"/>
      <c r="N620" s="593"/>
      <c r="O620" s="593"/>
      <c r="P620" s="593"/>
      <c r="Q620" s="593"/>
      <c r="R620" s="593"/>
      <c r="S620" s="593"/>
      <c r="T620" s="593"/>
      <c r="U620" s="593"/>
      <c r="V620" s="593"/>
    </row>
    <row r="621" spans="1:22" ht="19.5" customHeight="1">
      <c r="A621" s="593"/>
      <c r="B621" s="593"/>
      <c r="C621" s="593"/>
      <c r="E621" s="593"/>
      <c r="G621" s="593"/>
      <c r="H621" s="593"/>
      <c r="I621" s="593"/>
      <c r="J621" s="593"/>
      <c r="K621" s="593"/>
      <c r="L621" s="593"/>
      <c r="M621" s="593"/>
      <c r="N621" s="593"/>
      <c r="O621" s="593"/>
      <c r="P621" s="593"/>
      <c r="Q621" s="593"/>
      <c r="R621" s="593"/>
      <c r="S621" s="593"/>
      <c r="T621" s="593"/>
      <c r="U621" s="593"/>
      <c r="V621" s="593"/>
    </row>
    <row r="622" spans="1:22" ht="19.5" customHeight="1">
      <c r="A622" s="593"/>
      <c r="B622" s="593"/>
      <c r="C622" s="593"/>
      <c r="E622" s="593"/>
      <c r="G622" s="593"/>
      <c r="H622" s="593"/>
      <c r="I622" s="593"/>
      <c r="J622" s="593"/>
      <c r="K622" s="593"/>
      <c r="L622" s="593"/>
      <c r="M622" s="593"/>
      <c r="N622" s="593"/>
      <c r="O622" s="593"/>
      <c r="P622" s="593"/>
      <c r="Q622" s="593"/>
      <c r="R622" s="593"/>
      <c r="S622" s="593"/>
      <c r="T622" s="593"/>
      <c r="U622" s="593"/>
      <c r="V622" s="593"/>
    </row>
    <row r="623" spans="1:22" ht="19.5" customHeight="1">
      <c r="A623" s="593"/>
      <c r="B623" s="593"/>
      <c r="C623" s="593"/>
      <c r="E623" s="593"/>
      <c r="G623" s="593"/>
      <c r="H623" s="593"/>
      <c r="I623" s="593"/>
      <c r="J623" s="593"/>
      <c r="K623" s="593"/>
      <c r="L623" s="593"/>
      <c r="M623" s="593"/>
      <c r="N623" s="593"/>
      <c r="O623" s="593"/>
      <c r="P623" s="593"/>
      <c r="Q623" s="593"/>
      <c r="R623" s="593"/>
      <c r="S623" s="593"/>
      <c r="T623" s="593"/>
      <c r="U623" s="593"/>
      <c r="V623" s="593"/>
    </row>
    <row r="624" spans="1:22" ht="19.5" customHeight="1">
      <c r="A624" s="593"/>
      <c r="B624" s="593"/>
      <c r="C624" s="593"/>
      <c r="E624" s="593"/>
      <c r="G624" s="593"/>
      <c r="H624" s="593"/>
      <c r="I624" s="593"/>
      <c r="J624" s="593"/>
      <c r="K624" s="593"/>
      <c r="L624" s="593"/>
      <c r="M624" s="593"/>
      <c r="N624" s="593"/>
      <c r="O624" s="593"/>
      <c r="P624" s="593"/>
      <c r="Q624" s="593"/>
      <c r="R624" s="593"/>
      <c r="S624" s="593"/>
      <c r="T624" s="593"/>
      <c r="U624" s="593"/>
      <c r="V624" s="593"/>
    </row>
    <row r="625" spans="1:22" ht="19.5" customHeight="1">
      <c r="A625" s="593"/>
      <c r="B625" s="593"/>
      <c r="C625" s="593"/>
      <c r="E625" s="593"/>
      <c r="G625" s="593"/>
      <c r="H625" s="593"/>
      <c r="I625" s="593"/>
      <c r="J625" s="593"/>
      <c r="K625" s="593"/>
      <c r="L625" s="593"/>
      <c r="M625" s="593"/>
      <c r="N625" s="593"/>
      <c r="O625" s="593"/>
      <c r="P625" s="593"/>
      <c r="Q625" s="593"/>
      <c r="R625" s="593"/>
      <c r="S625" s="593"/>
      <c r="T625" s="593"/>
      <c r="U625" s="593"/>
      <c r="V625" s="593"/>
    </row>
    <row r="626" spans="1:22" ht="19.5" customHeight="1">
      <c r="A626" s="593"/>
      <c r="B626" s="593"/>
      <c r="C626" s="593"/>
      <c r="E626" s="593"/>
      <c r="G626" s="593"/>
      <c r="H626" s="593"/>
      <c r="I626" s="593"/>
      <c r="J626" s="593"/>
      <c r="K626" s="593"/>
      <c r="L626" s="593"/>
      <c r="M626" s="593"/>
      <c r="N626" s="593"/>
      <c r="O626" s="593"/>
      <c r="P626" s="593"/>
      <c r="Q626" s="593"/>
      <c r="R626" s="593"/>
      <c r="S626" s="593"/>
      <c r="T626" s="593"/>
      <c r="U626" s="593"/>
      <c r="V626" s="593"/>
    </row>
    <row r="627" spans="1:22" ht="19.5" customHeight="1">
      <c r="A627" s="593"/>
      <c r="B627" s="593"/>
      <c r="C627" s="593"/>
      <c r="E627" s="593"/>
      <c r="G627" s="593"/>
      <c r="H627" s="593"/>
      <c r="I627" s="593"/>
      <c r="J627" s="593"/>
      <c r="K627" s="593"/>
      <c r="L627" s="593"/>
      <c r="M627" s="593"/>
      <c r="N627" s="593"/>
      <c r="O627" s="593"/>
      <c r="P627" s="593"/>
      <c r="Q627" s="593"/>
      <c r="R627" s="593"/>
      <c r="S627" s="593"/>
      <c r="T627" s="593"/>
      <c r="U627" s="593"/>
      <c r="V627" s="593"/>
    </row>
    <row r="628" spans="1:22" ht="19.5" customHeight="1">
      <c r="A628" s="593"/>
      <c r="B628" s="593"/>
      <c r="C628" s="593"/>
      <c r="E628" s="593"/>
      <c r="G628" s="593"/>
      <c r="H628" s="593"/>
      <c r="I628" s="593"/>
      <c r="J628" s="593"/>
      <c r="K628" s="593"/>
      <c r="L628" s="593"/>
      <c r="M628" s="593"/>
      <c r="N628" s="593"/>
      <c r="O628" s="593"/>
      <c r="P628" s="593"/>
      <c r="Q628" s="593"/>
      <c r="R628" s="593"/>
      <c r="S628" s="593"/>
      <c r="T628" s="593"/>
      <c r="U628" s="593"/>
      <c r="V628" s="593"/>
    </row>
    <row r="629" spans="1:22" ht="19.5" customHeight="1">
      <c r="A629" s="593"/>
      <c r="B629" s="593"/>
      <c r="C629" s="593"/>
      <c r="E629" s="593"/>
      <c r="G629" s="593"/>
      <c r="H629" s="593"/>
      <c r="I629" s="593"/>
      <c r="J629" s="593"/>
      <c r="K629" s="593"/>
      <c r="L629" s="593"/>
      <c r="M629" s="593"/>
      <c r="N629" s="593"/>
      <c r="O629" s="593"/>
      <c r="P629" s="593"/>
      <c r="Q629" s="593"/>
      <c r="R629" s="593"/>
      <c r="S629" s="593"/>
      <c r="T629" s="593"/>
      <c r="U629" s="593"/>
      <c r="V629" s="593"/>
    </row>
    <row r="630" spans="1:22" ht="19.5" customHeight="1">
      <c r="A630" s="593"/>
      <c r="B630" s="593"/>
      <c r="C630" s="593"/>
      <c r="E630" s="593"/>
      <c r="G630" s="593"/>
      <c r="H630" s="593"/>
      <c r="I630" s="593"/>
      <c r="J630" s="593"/>
      <c r="K630" s="593"/>
      <c r="L630" s="593"/>
      <c r="M630" s="593"/>
      <c r="N630" s="593"/>
      <c r="O630" s="593"/>
      <c r="P630" s="593"/>
      <c r="Q630" s="593"/>
      <c r="R630" s="593"/>
      <c r="S630" s="593"/>
      <c r="T630" s="593"/>
      <c r="U630" s="593"/>
      <c r="V630" s="593"/>
    </row>
    <row r="631" spans="1:22" ht="19.5" customHeight="1">
      <c r="A631" s="593"/>
      <c r="B631" s="593"/>
      <c r="C631" s="593"/>
      <c r="E631" s="593"/>
      <c r="G631" s="593"/>
      <c r="H631" s="593"/>
      <c r="I631" s="593"/>
      <c r="J631" s="593"/>
      <c r="K631" s="593"/>
      <c r="L631" s="593"/>
      <c r="M631" s="593"/>
      <c r="N631" s="593"/>
      <c r="O631" s="593"/>
      <c r="P631" s="593"/>
      <c r="Q631" s="593"/>
      <c r="R631" s="593"/>
      <c r="S631" s="593"/>
      <c r="T631" s="593"/>
      <c r="U631" s="593"/>
      <c r="V631" s="593"/>
    </row>
    <row r="632" spans="1:22" ht="19.5" customHeight="1">
      <c r="A632" s="593"/>
      <c r="B632" s="593"/>
      <c r="C632" s="593"/>
      <c r="E632" s="593"/>
      <c r="G632" s="593"/>
      <c r="H632" s="593"/>
      <c r="I632" s="593"/>
      <c r="J632" s="593"/>
      <c r="K632" s="593"/>
      <c r="L632" s="593"/>
      <c r="M632" s="593"/>
      <c r="N632" s="593"/>
      <c r="O632" s="593"/>
      <c r="P632" s="593"/>
      <c r="Q632" s="593"/>
      <c r="R632" s="593"/>
      <c r="S632" s="593"/>
      <c r="T632" s="593"/>
      <c r="U632" s="593"/>
      <c r="V632" s="593"/>
    </row>
    <row r="633" spans="1:22" ht="19.5" customHeight="1">
      <c r="A633" s="593"/>
      <c r="B633" s="593"/>
      <c r="C633" s="593"/>
      <c r="E633" s="593"/>
      <c r="G633" s="593"/>
      <c r="H633" s="593"/>
      <c r="I633" s="593"/>
      <c r="J633" s="593"/>
      <c r="K633" s="593"/>
      <c r="L633" s="593"/>
      <c r="M633" s="593"/>
      <c r="N633" s="593"/>
      <c r="O633" s="593"/>
      <c r="P633" s="593"/>
      <c r="Q633" s="593"/>
      <c r="R633" s="593"/>
      <c r="S633" s="593"/>
      <c r="T633" s="593"/>
      <c r="U633" s="593"/>
      <c r="V633" s="593"/>
    </row>
    <row r="634" spans="1:22" ht="19.5" customHeight="1">
      <c r="A634" s="593"/>
      <c r="B634" s="593"/>
      <c r="C634" s="593"/>
      <c r="E634" s="593"/>
      <c r="G634" s="593"/>
      <c r="H634" s="593"/>
      <c r="I634" s="593"/>
      <c r="J634" s="593"/>
      <c r="K634" s="593"/>
      <c r="L634" s="593"/>
      <c r="M634" s="593"/>
      <c r="N634" s="593"/>
      <c r="O634" s="593"/>
      <c r="P634" s="593"/>
      <c r="Q634" s="593"/>
      <c r="R634" s="593"/>
      <c r="S634" s="593"/>
      <c r="T634" s="593"/>
      <c r="U634" s="593"/>
      <c r="V634" s="593"/>
    </row>
    <row r="635" spans="1:22" ht="19.5" customHeight="1">
      <c r="A635" s="593"/>
      <c r="B635" s="593"/>
      <c r="C635" s="593"/>
      <c r="E635" s="593"/>
      <c r="G635" s="593"/>
      <c r="H635" s="593"/>
      <c r="I635" s="593"/>
      <c r="J635" s="593"/>
      <c r="K635" s="593"/>
      <c r="L635" s="593"/>
      <c r="M635" s="593"/>
      <c r="N635" s="593"/>
      <c r="O635" s="593"/>
      <c r="P635" s="593"/>
      <c r="Q635" s="593"/>
      <c r="R635" s="593"/>
      <c r="S635" s="593"/>
      <c r="T635" s="593"/>
      <c r="U635" s="593"/>
      <c r="V635" s="593"/>
    </row>
    <row r="636" spans="1:22" ht="19.5" customHeight="1">
      <c r="A636" s="593"/>
      <c r="B636" s="593"/>
      <c r="C636" s="593"/>
      <c r="E636" s="593"/>
      <c r="G636" s="593"/>
      <c r="H636" s="593"/>
      <c r="I636" s="593"/>
      <c r="J636" s="593"/>
      <c r="K636" s="593"/>
      <c r="L636" s="593"/>
      <c r="M636" s="593"/>
      <c r="N636" s="593"/>
      <c r="O636" s="593"/>
      <c r="P636" s="593"/>
      <c r="Q636" s="593"/>
      <c r="R636" s="593"/>
      <c r="S636" s="593"/>
      <c r="T636" s="593"/>
      <c r="U636" s="593"/>
      <c r="V636" s="593"/>
    </row>
    <row r="637" spans="1:22" ht="19.5" customHeight="1">
      <c r="A637" s="593"/>
      <c r="B637" s="593"/>
      <c r="C637" s="593"/>
      <c r="E637" s="593"/>
      <c r="G637" s="593"/>
      <c r="H637" s="593"/>
      <c r="I637" s="593"/>
      <c r="J637" s="593"/>
      <c r="K637" s="593"/>
      <c r="L637" s="593"/>
      <c r="M637" s="593"/>
      <c r="N637" s="593"/>
      <c r="O637" s="593"/>
      <c r="P637" s="593"/>
      <c r="Q637" s="593"/>
      <c r="R637" s="593"/>
      <c r="S637" s="593"/>
      <c r="T637" s="593"/>
      <c r="U637" s="593"/>
      <c r="V637" s="593"/>
    </row>
    <row r="638" spans="1:22" ht="19.5" customHeight="1">
      <c r="A638" s="593"/>
      <c r="B638" s="593"/>
      <c r="C638" s="593"/>
      <c r="E638" s="593"/>
      <c r="G638" s="593"/>
      <c r="H638" s="593"/>
      <c r="I638" s="593"/>
      <c r="J638" s="593"/>
      <c r="K638" s="593"/>
      <c r="L638" s="593"/>
      <c r="M638" s="593"/>
      <c r="N638" s="593"/>
      <c r="O638" s="593"/>
      <c r="P638" s="593"/>
      <c r="Q638" s="593"/>
      <c r="R638" s="593"/>
      <c r="S638" s="593"/>
      <c r="T638" s="593"/>
      <c r="U638" s="593"/>
      <c r="V638" s="593"/>
    </row>
    <row r="639" spans="1:22" ht="19.5" customHeight="1">
      <c r="A639" s="593"/>
      <c r="B639" s="593"/>
      <c r="C639" s="593"/>
      <c r="E639" s="593"/>
      <c r="G639" s="593"/>
      <c r="H639" s="593"/>
      <c r="I639" s="593"/>
      <c r="J639" s="593"/>
      <c r="K639" s="593"/>
      <c r="L639" s="593"/>
      <c r="M639" s="593"/>
      <c r="N639" s="593"/>
      <c r="O639" s="593"/>
      <c r="P639" s="593"/>
      <c r="Q639" s="593"/>
      <c r="R639" s="593"/>
      <c r="S639" s="593"/>
      <c r="T639" s="593"/>
      <c r="U639" s="593"/>
      <c r="V639" s="593"/>
    </row>
    <row r="640" spans="1:22" ht="19.5" customHeight="1">
      <c r="A640" s="593"/>
      <c r="B640" s="593"/>
      <c r="C640" s="593"/>
      <c r="E640" s="593"/>
      <c r="G640" s="593"/>
      <c r="H640" s="593"/>
      <c r="I640" s="593"/>
      <c r="J640" s="593"/>
      <c r="K640" s="593"/>
      <c r="L640" s="593"/>
      <c r="M640" s="593"/>
      <c r="N640" s="593"/>
      <c r="O640" s="593"/>
      <c r="P640" s="593"/>
      <c r="Q640" s="593"/>
      <c r="R640" s="593"/>
      <c r="S640" s="593"/>
      <c r="T640" s="593"/>
      <c r="U640" s="593"/>
      <c r="V640" s="593"/>
    </row>
    <row r="641" spans="1:22" ht="19.5" customHeight="1">
      <c r="A641" s="593"/>
      <c r="B641" s="593"/>
      <c r="C641" s="593"/>
      <c r="E641" s="593"/>
      <c r="G641" s="593"/>
      <c r="H641" s="593"/>
      <c r="I641" s="593"/>
      <c r="J641" s="593"/>
      <c r="K641" s="593"/>
      <c r="L641" s="593"/>
      <c r="M641" s="593"/>
      <c r="N641" s="593"/>
      <c r="O641" s="593"/>
      <c r="P641" s="593"/>
      <c r="Q641" s="593"/>
      <c r="R641" s="593"/>
      <c r="S641" s="593"/>
      <c r="T641" s="593"/>
      <c r="U641" s="593"/>
      <c r="V641" s="593"/>
    </row>
    <row r="642" spans="1:22" ht="19.5" customHeight="1">
      <c r="A642" s="593"/>
      <c r="B642" s="593"/>
      <c r="C642" s="593"/>
      <c r="E642" s="593"/>
      <c r="G642" s="593"/>
      <c r="H642" s="593"/>
      <c r="I642" s="593"/>
      <c r="J642" s="593"/>
      <c r="K642" s="593"/>
      <c r="L642" s="593"/>
      <c r="M642" s="593"/>
      <c r="N642" s="593"/>
      <c r="O642" s="593"/>
      <c r="P642" s="593"/>
      <c r="Q642" s="593"/>
      <c r="R642" s="593"/>
      <c r="S642" s="593"/>
      <c r="T642" s="593"/>
      <c r="U642" s="593"/>
      <c r="V642" s="593"/>
    </row>
    <row r="643" spans="1:22" ht="19.5" customHeight="1">
      <c r="A643" s="593"/>
      <c r="B643" s="593"/>
      <c r="C643" s="593"/>
      <c r="E643" s="593"/>
      <c r="G643" s="593"/>
      <c r="H643" s="593"/>
      <c r="I643" s="593"/>
      <c r="J643" s="593"/>
      <c r="K643" s="593"/>
      <c r="L643" s="593"/>
      <c r="M643" s="593"/>
      <c r="N643" s="593"/>
      <c r="O643" s="593"/>
      <c r="P643" s="593"/>
      <c r="Q643" s="593"/>
      <c r="R643" s="593"/>
      <c r="S643" s="593"/>
      <c r="T643" s="593"/>
      <c r="U643" s="593"/>
      <c r="V643" s="593"/>
    </row>
    <row r="644" spans="1:22" ht="19.5" customHeight="1">
      <c r="A644" s="593"/>
      <c r="B644" s="593"/>
      <c r="C644" s="593"/>
      <c r="E644" s="593"/>
      <c r="G644" s="593"/>
      <c r="H644" s="593"/>
      <c r="I644" s="593"/>
      <c r="J644" s="593"/>
      <c r="K644" s="593"/>
      <c r="L644" s="593"/>
      <c r="M644" s="593"/>
      <c r="N644" s="593"/>
      <c r="O644" s="593"/>
      <c r="P644" s="593"/>
      <c r="Q644" s="593"/>
      <c r="R644" s="593"/>
      <c r="S644" s="593"/>
      <c r="T644" s="593"/>
      <c r="U644" s="593"/>
      <c r="V644" s="593"/>
    </row>
    <row r="645" spans="1:22" ht="19.5" customHeight="1">
      <c r="A645" s="593"/>
      <c r="B645" s="593"/>
      <c r="C645" s="593"/>
      <c r="E645" s="593"/>
      <c r="G645" s="593"/>
      <c r="H645" s="593"/>
      <c r="I645" s="593"/>
      <c r="J645" s="593"/>
      <c r="K645" s="593"/>
      <c r="L645" s="593"/>
      <c r="M645" s="593"/>
      <c r="N645" s="593"/>
      <c r="O645" s="593"/>
      <c r="P645" s="593"/>
      <c r="Q645" s="593"/>
      <c r="R645" s="593"/>
      <c r="S645" s="593"/>
      <c r="T645" s="593"/>
      <c r="U645" s="593"/>
      <c r="V645" s="593"/>
    </row>
    <row r="646" spans="1:22" ht="19.5" customHeight="1">
      <c r="A646" s="593"/>
      <c r="B646" s="593"/>
      <c r="C646" s="593"/>
      <c r="E646" s="593"/>
      <c r="G646" s="593"/>
      <c r="H646" s="593"/>
      <c r="I646" s="593"/>
      <c r="J646" s="593"/>
      <c r="K646" s="593"/>
      <c r="L646" s="593"/>
      <c r="M646" s="593"/>
      <c r="N646" s="593"/>
      <c r="O646" s="593"/>
      <c r="P646" s="593"/>
      <c r="Q646" s="593"/>
      <c r="R646" s="593"/>
      <c r="S646" s="593"/>
      <c r="T646" s="593"/>
      <c r="U646" s="593"/>
      <c r="V646" s="593"/>
    </row>
    <row r="647" spans="1:22" ht="19.5" customHeight="1">
      <c r="A647" s="593"/>
      <c r="B647" s="593"/>
      <c r="C647" s="593"/>
      <c r="E647" s="593"/>
      <c r="G647" s="593"/>
      <c r="H647" s="593"/>
      <c r="I647" s="593"/>
      <c r="J647" s="593"/>
      <c r="K647" s="593"/>
      <c r="L647" s="593"/>
      <c r="M647" s="593"/>
      <c r="N647" s="593"/>
      <c r="O647" s="593"/>
      <c r="P647" s="593"/>
      <c r="Q647" s="593"/>
      <c r="R647" s="593"/>
      <c r="S647" s="593"/>
      <c r="T647" s="593"/>
      <c r="U647" s="593"/>
      <c r="V647" s="593"/>
    </row>
    <row r="648" spans="1:22" ht="19.5" customHeight="1">
      <c r="A648" s="593"/>
      <c r="B648" s="593"/>
      <c r="C648" s="593"/>
      <c r="E648" s="593"/>
      <c r="G648" s="593"/>
      <c r="H648" s="593"/>
      <c r="I648" s="593"/>
      <c r="J648" s="593"/>
      <c r="K648" s="593"/>
      <c r="L648" s="593"/>
      <c r="M648" s="593"/>
      <c r="N648" s="593"/>
      <c r="O648" s="593"/>
      <c r="P648" s="593"/>
      <c r="Q648" s="593"/>
      <c r="R648" s="593"/>
      <c r="S648" s="593"/>
      <c r="T648" s="593"/>
      <c r="U648" s="593"/>
      <c r="V648" s="593"/>
    </row>
    <row r="649" spans="1:22" ht="19.5" customHeight="1">
      <c r="A649" s="593"/>
      <c r="B649" s="593"/>
      <c r="C649" s="593"/>
      <c r="E649" s="593"/>
      <c r="G649" s="593"/>
      <c r="H649" s="593"/>
      <c r="I649" s="593"/>
      <c r="J649" s="593"/>
      <c r="K649" s="593"/>
      <c r="L649" s="593"/>
      <c r="M649" s="593"/>
      <c r="N649" s="593"/>
      <c r="O649" s="593"/>
      <c r="P649" s="593"/>
      <c r="Q649" s="593"/>
      <c r="R649" s="593"/>
      <c r="S649" s="593"/>
      <c r="T649" s="593"/>
      <c r="U649" s="593"/>
      <c r="V649" s="593"/>
    </row>
    <row r="650" spans="1:22" ht="19.5" customHeight="1">
      <c r="A650" s="593"/>
      <c r="B650" s="593"/>
      <c r="C650" s="593"/>
      <c r="E650" s="593"/>
      <c r="G650" s="593"/>
      <c r="H650" s="593"/>
      <c r="I650" s="593"/>
      <c r="J650" s="593"/>
      <c r="K650" s="593"/>
      <c r="L650" s="593"/>
      <c r="M650" s="593"/>
      <c r="N650" s="593"/>
      <c r="O650" s="593"/>
      <c r="P650" s="593"/>
      <c r="Q650" s="593"/>
      <c r="R650" s="593"/>
      <c r="S650" s="593"/>
      <c r="T650" s="593"/>
      <c r="U650" s="593"/>
      <c r="V650" s="593"/>
    </row>
    <row r="651" spans="1:22" ht="19.5" customHeight="1">
      <c r="A651" s="593"/>
      <c r="B651" s="593"/>
      <c r="C651" s="593"/>
      <c r="E651" s="593"/>
      <c r="G651" s="593"/>
      <c r="H651" s="593"/>
      <c r="I651" s="593"/>
      <c r="J651" s="593"/>
      <c r="K651" s="593"/>
      <c r="L651" s="593"/>
      <c r="M651" s="593"/>
      <c r="N651" s="593"/>
      <c r="O651" s="593"/>
      <c r="P651" s="593"/>
      <c r="Q651" s="593"/>
      <c r="R651" s="593"/>
      <c r="S651" s="593"/>
      <c r="T651" s="593"/>
      <c r="U651" s="593"/>
      <c r="V651" s="593"/>
    </row>
    <row r="652" spans="1:22" ht="19.5" customHeight="1">
      <c r="A652" s="593"/>
      <c r="B652" s="593"/>
      <c r="C652" s="593"/>
      <c r="E652" s="593"/>
      <c r="G652" s="593"/>
      <c r="H652" s="593"/>
      <c r="I652" s="593"/>
      <c r="J652" s="593"/>
      <c r="K652" s="593"/>
      <c r="L652" s="593"/>
      <c r="M652" s="593"/>
      <c r="N652" s="593"/>
      <c r="O652" s="593"/>
      <c r="P652" s="593"/>
      <c r="Q652" s="593"/>
      <c r="R652" s="593"/>
      <c r="S652" s="593"/>
      <c r="T652" s="593"/>
      <c r="U652" s="593"/>
      <c r="V652" s="593"/>
    </row>
    <row r="653" spans="1:22" ht="19.5" customHeight="1">
      <c r="A653" s="593"/>
      <c r="B653" s="593"/>
      <c r="C653" s="593"/>
      <c r="E653" s="593"/>
      <c r="G653" s="593"/>
      <c r="H653" s="593"/>
      <c r="I653" s="593"/>
      <c r="J653" s="593"/>
      <c r="K653" s="593"/>
      <c r="L653" s="593"/>
      <c r="M653" s="593"/>
      <c r="N653" s="593"/>
      <c r="O653" s="593"/>
      <c r="P653" s="593"/>
      <c r="Q653" s="593"/>
      <c r="R653" s="593"/>
      <c r="S653" s="593"/>
      <c r="T653" s="593"/>
      <c r="U653" s="593"/>
      <c r="V653" s="593"/>
    </row>
    <row r="654" spans="1:22" ht="19.5" customHeight="1">
      <c r="A654" s="593"/>
      <c r="B654" s="593"/>
      <c r="C654" s="593"/>
      <c r="E654" s="593"/>
      <c r="G654" s="593"/>
      <c r="H654" s="593"/>
      <c r="I654" s="593"/>
      <c r="J654" s="593"/>
      <c r="K654" s="593"/>
      <c r="L654" s="593"/>
      <c r="M654" s="593"/>
      <c r="N654" s="593"/>
      <c r="O654" s="593"/>
      <c r="P654" s="593"/>
      <c r="Q654" s="593"/>
      <c r="R654" s="593"/>
      <c r="S654" s="593"/>
      <c r="T654" s="593"/>
      <c r="U654" s="593"/>
      <c r="V654" s="593"/>
    </row>
    <row r="655" spans="1:22" ht="19.5" customHeight="1">
      <c r="A655" s="593"/>
      <c r="B655" s="593"/>
      <c r="C655" s="593"/>
      <c r="E655" s="593"/>
      <c r="G655" s="593"/>
      <c r="H655" s="593"/>
      <c r="I655" s="593"/>
      <c r="J655" s="593"/>
      <c r="K655" s="593"/>
      <c r="L655" s="593"/>
      <c r="M655" s="593"/>
      <c r="N655" s="593"/>
      <c r="O655" s="593"/>
      <c r="P655" s="593"/>
      <c r="Q655" s="593"/>
      <c r="R655" s="593"/>
      <c r="S655" s="593"/>
      <c r="T655" s="593"/>
      <c r="U655" s="593"/>
      <c r="V655" s="593"/>
    </row>
    <row r="656" spans="1:22" ht="19.5" customHeight="1">
      <c r="A656" s="593"/>
      <c r="B656" s="593"/>
      <c r="C656" s="593"/>
      <c r="E656" s="593"/>
      <c r="G656" s="593"/>
      <c r="H656" s="593"/>
      <c r="I656" s="593"/>
      <c r="J656" s="593"/>
      <c r="K656" s="593"/>
      <c r="L656" s="593"/>
      <c r="M656" s="593"/>
      <c r="N656" s="593"/>
      <c r="O656" s="593"/>
      <c r="P656" s="593"/>
      <c r="Q656" s="593"/>
      <c r="R656" s="593"/>
      <c r="S656" s="593"/>
      <c r="T656" s="593"/>
      <c r="U656" s="593"/>
      <c r="V656" s="593"/>
    </row>
    <row r="657" spans="1:22" ht="19.5" customHeight="1">
      <c r="A657" s="593"/>
      <c r="B657" s="593"/>
      <c r="C657" s="593"/>
      <c r="E657" s="593"/>
      <c r="G657" s="593"/>
      <c r="H657" s="593"/>
      <c r="I657" s="593"/>
      <c r="J657" s="593"/>
      <c r="K657" s="593"/>
      <c r="L657" s="593"/>
      <c r="M657" s="593"/>
      <c r="N657" s="593"/>
      <c r="O657" s="593"/>
      <c r="P657" s="593"/>
      <c r="Q657" s="593"/>
      <c r="R657" s="593"/>
      <c r="S657" s="593"/>
      <c r="T657" s="593"/>
      <c r="U657" s="593"/>
      <c r="V657" s="593"/>
    </row>
    <row r="658" spans="1:22" ht="19.5" customHeight="1">
      <c r="A658" s="593"/>
      <c r="B658" s="593"/>
      <c r="C658" s="593"/>
      <c r="E658" s="593"/>
      <c r="G658" s="593"/>
      <c r="H658" s="593"/>
      <c r="I658" s="593"/>
      <c r="J658" s="593"/>
      <c r="K658" s="593"/>
      <c r="L658" s="593"/>
      <c r="M658" s="593"/>
      <c r="N658" s="593"/>
      <c r="O658" s="593"/>
      <c r="P658" s="593"/>
      <c r="Q658" s="593"/>
      <c r="R658" s="593"/>
      <c r="S658" s="593"/>
      <c r="T658" s="593"/>
      <c r="U658" s="593"/>
      <c r="V658" s="593"/>
    </row>
    <row r="659" spans="1:22" ht="19.5" customHeight="1">
      <c r="A659" s="593"/>
      <c r="B659" s="593"/>
      <c r="C659" s="593"/>
      <c r="E659" s="593"/>
      <c r="G659" s="593"/>
      <c r="H659" s="593"/>
      <c r="I659" s="593"/>
      <c r="J659" s="593"/>
      <c r="K659" s="593"/>
      <c r="L659" s="593"/>
      <c r="M659" s="593"/>
      <c r="N659" s="593"/>
      <c r="O659" s="593"/>
      <c r="P659" s="593"/>
      <c r="Q659" s="593"/>
      <c r="R659" s="593"/>
      <c r="S659" s="593"/>
      <c r="T659" s="593"/>
      <c r="U659" s="593"/>
      <c r="V659" s="593"/>
    </row>
    <row r="660" spans="1:22" ht="19.5" customHeight="1">
      <c r="A660" s="593"/>
      <c r="B660" s="593"/>
      <c r="C660" s="593"/>
      <c r="E660" s="593"/>
      <c r="G660" s="593"/>
      <c r="H660" s="593"/>
      <c r="I660" s="593"/>
      <c r="J660" s="593"/>
      <c r="K660" s="593"/>
      <c r="L660" s="593"/>
      <c r="M660" s="593"/>
      <c r="N660" s="593"/>
      <c r="O660" s="593"/>
      <c r="P660" s="593"/>
      <c r="Q660" s="593"/>
      <c r="R660" s="593"/>
      <c r="S660" s="593"/>
      <c r="T660" s="593"/>
      <c r="U660" s="593"/>
      <c r="V660" s="593"/>
    </row>
    <row r="661" spans="1:22" ht="19.5" customHeight="1">
      <c r="A661" s="593"/>
      <c r="B661" s="593"/>
      <c r="C661" s="593"/>
      <c r="E661" s="593"/>
      <c r="G661" s="593"/>
      <c r="H661" s="593"/>
      <c r="I661" s="593"/>
      <c r="J661" s="593"/>
      <c r="K661" s="593"/>
      <c r="L661" s="593"/>
      <c r="M661" s="593"/>
      <c r="N661" s="593"/>
      <c r="O661" s="593"/>
      <c r="P661" s="593"/>
      <c r="Q661" s="593"/>
      <c r="R661" s="593"/>
      <c r="S661" s="593"/>
      <c r="T661" s="593"/>
      <c r="U661" s="593"/>
      <c r="V661" s="593"/>
    </row>
    <row r="662" spans="1:22" ht="19.5" customHeight="1">
      <c r="A662" s="593"/>
      <c r="B662" s="593"/>
      <c r="C662" s="593"/>
      <c r="E662" s="593"/>
      <c r="G662" s="593"/>
      <c r="H662" s="593"/>
      <c r="I662" s="593"/>
      <c r="J662" s="593"/>
      <c r="K662" s="593"/>
      <c r="L662" s="593"/>
      <c r="M662" s="593"/>
      <c r="N662" s="593"/>
      <c r="O662" s="593"/>
      <c r="P662" s="593"/>
      <c r="Q662" s="593"/>
      <c r="R662" s="593"/>
      <c r="S662" s="593"/>
      <c r="T662" s="593"/>
      <c r="U662" s="593"/>
      <c r="V662" s="593"/>
    </row>
    <row r="663" spans="1:22" ht="19.5" customHeight="1">
      <c r="A663" s="593"/>
      <c r="B663" s="593"/>
      <c r="C663" s="593"/>
      <c r="E663" s="593"/>
      <c r="G663" s="593"/>
      <c r="H663" s="593"/>
      <c r="I663" s="593"/>
      <c r="J663" s="593"/>
      <c r="K663" s="593"/>
      <c r="L663" s="593"/>
      <c r="M663" s="593"/>
      <c r="N663" s="593"/>
      <c r="O663" s="593"/>
      <c r="P663" s="593"/>
      <c r="Q663" s="593"/>
      <c r="R663" s="593"/>
      <c r="S663" s="593"/>
      <c r="T663" s="593"/>
      <c r="U663" s="593"/>
      <c r="V663" s="593"/>
    </row>
    <row r="664" spans="1:22" ht="19.5" customHeight="1">
      <c r="A664" s="593"/>
      <c r="B664" s="593"/>
      <c r="C664" s="593"/>
      <c r="E664" s="593"/>
      <c r="G664" s="593"/>
      <c r="H664" s="593"/>
      <c r="I664" s="593"/>
      <c r="J664" s="593"/>
      <c r="K664" s="593"/>
      <c r="L664" s="593"/>
      <c r="M664" s="593"/>
      <c r="N664" s="593"/>
      <c r="O664" s="593"/>
      <c r="P664" s="593"/>
      <c r="Q664" s="593"/>
      <c r="R664" s="593"/>
      <c r="S664" s="593"/>
      <c r="T664" s="593"/>
      <c r="U664" s="593"/>
      <c r="V664" s="593"/>
    </row>
    <row r="665" spans="1:22" ht="19.5" customHeight="1">
      <c r="A665" s="593"/>
      <c r="B665" s="593"/>
      <c r="C665" s="593"/>
      <c r="E665" s="593"/>
      <c r="G665" s="593"/>
      <c r="H665" s="593"/>
      <c r="I665" s="593"/>
      <c r="J665" s="593"/>
      <c r="K665" s="593"/>
      <c r="L665" s="593"/>
      <c r="M665" s="593"/>
      <c r="N665" s="593"/>
      <c r="O665" s="593"/>
      <c r="P665" s="593"/>
      <c r="Q665" s="593"/>
      <c r="R665" s="593"/>
      <c r="S665" s="593"/>
      <c r="T665" s="593"/>
      <c r="U665" s="593"/>
      <c r="V665" s="593"/>
    </row>
    <row r="666" spans="1:22" ht="19.5" customHeight="1">
      <c r="A666" s="593"/>
      <c r="B666" s="593"/>
      <c r="C666" s="593"/>
      <c r="E666" s="593"/>
      <c r="G666" s="593"/>
      <c r="H666" s="593"/>
      <c r="I666" s="593"/>
      <c r="J666" s="593"/>
      <c r="K666" s="593"/>
      <c r="L666" s="593"/>
      <c r="M666" s="593"/>
      <c r="N666" s="593"/>
      <c r="O666" s="593"/>
      <c r="P666" s="593"/>
      <c r="Q666" s="593"/>
      <c r="R666" s="593"/>
      <c r="S666" s="593"/>
      <c r="T666" s="593"/>
      <c r="U666" s="593"/>
      <c r="V666" s="593"/>
    </row>
    <row r="667" spans="1:22" ht="19.5" customHeight="1">
      <c r="A667" s="593"/>
      <c r="B667" s="593"/>
      <c r="C667" s="593"/>
      <c r="E667" s="593"/>
      <c r="G667" s="593"/>
      <c r="H667" s="593"/>
      <c r="I667" s="593"/>
      <c r="J667" s="593"/>
      <c r="K667" s="593"/>
      <c r="L667" s="593"/>
      <c r="M667" s="593"/>
      <c r="N667" s="593"/>
      <c r="O667" s="593"/>
      <c r="P667" s="593"/>
      <c r="Q667" s="593"/>
      <c r="R667" s="593"/>
      <c r="S667" s="593"/>
      <c r="T667" s="593"/>
      <c r="U667" s="593"/>
      <c r="V667" s="593"/>
    </row>
    <row r="668" spans="1:22" ht="19.5" customHeight="1">
      <c r="A668" s="593"/>
      <c r="B668" s="593"/>
      <c r="C668" s="593"/>
      <c r="E668" s="593"/>
      <c r="G668" s="593"/>
      <c r="H668" s="593"/>
      <c r="I668" s="593"/>
      <c r="J668" s="593"/>
      <c r="K668" s="593"/>
      <c r="L668" s="593"/>
      <c r="M668" s="593"/>
      <c r="N668" s="593"/>
      <c r="O668" s="593"/>
      <c r="P668" s="593"/>
      <c r="Q668" s="593"/>
      <c r="R668" s="593"/>
      <c r="S668" s="593"/>
      <c r="T668" s="593"/>
      <c r="U668" s="593"/>
      <c r="V668" s="593"/>
    </row>
    <row r="669" spans="1:22" ht="19.5" customHeight="1">
      <c r="A669" s="593"/>
      <c r="B669" s="593"/>
      <c r="C669" s="593"/>
      <c r="E669" s="593"/>
      <c r="G669" s="593"/>
      <c r="H669" s="593"/>
      <c r="I669" s="593"/>
      <c r="J669" s="593"/>
      <c r="K669" s="593"/>
      <c r="L669" s="593"/>
      <c r="M669" s="593"/>
      <c r="N669" s="593"/>
      <c r="O669" s="593"/>
      <c r="P669" s="593"/>
      <c r="Q669" s="593"/>
      <c r="R669" s="593"/>
      <c r="S669" s="593"/>
      <c r="T669" s="593"/>
      <c r="U669" s="593"/>
      <c r="V669" s="593"/>
    </row>
    <row r="670" spans="1:22" ht="19.5" customHeight="1">
      <c r="A670" s="593"/>
      <c r="B670" s="593"/>
      <c r="C670" s="593"/>
      <c r="E670" s="593"/>
      <c r="G670" s="593"/>
      <c r="H670" s="593"/>
      <c r="I670" s="593"/>
      <c r="J670" s="593"/>
      <c r="K670" s="593"/>
      <c r="L670" s="593"/>
      <c r="M670" s="593"/>
      <c r="N670" s="593"/>
      <c r="O670" s="593"/>
      <c r="P670" s="593"/>
      <c r="Q670" s="593"/>
      <c r="R670" s="593"/>
      <c r="S670" s="593"/>
      <c r="T670" s="593"/>
      <c r="U670" s="593"/>
      <c r="V670" s="593"/>
    </row>
    <row r="671" spans="1:22" ht="19.5" customHeight="1">
      <c r="A671" s="593"/>
      <c r="B671" s="593"/>
      <c r="C671" s="593"/>
      <c r="E671" s="593"/>
      <c r="G671" s="593"/>
      <c r="H671" s="593"/>
      <c r="I671" s="593"/>
      <c r="J671" s="593"/>
      <c r="K671" s="593"/>
      <c r="L671" s="593"/>
      <c r="M671" s="593"/>
      <c r="N671" s="593"/>
      <c r="O671" s="593"/>
      <c r="P671" s="593"/>
      <c r="Q671" s="593"/>
      <c r="R671" s="593"/>
      <c r="S671" s="593"/>
      <c r="T671" s="593"/>
      <c r="U671" s="593"/>
      <c r="V671" s="593"/>
    </row>
    <row r="672" spans="1:22" ht="19.5" customHeight="1">
      <c r="A672" s="593"/>
      <c r="B672" s="593"/>
      <c r="C672" s="593"/>
      <c r="E672" s="593"/>
      <c r="G672" s="593"/>
      <c r="H672" s="593"/>
      <c r="I672" s="593"/>
      <c r="J672" s="593"/>
      <c r="K672" s="593"/>
      <c r="L672" s="593"/>
      <c r="M672" s="593"/>
      <c r="N672" s="593"/>
      <c r="O672" s="593"/>
      <c r="P672" s="593"/>
      <c r="Q672" s="593"/>
      <c r="R672" s="593"/>
      <c r="S672" s="593"/>
      <c r="T672" s="593"/>
      <c r="U672" s="593"/>
      <c r="V672" s="593"/>
    </row>
    <row r="673" spans="1:22" ht="19.5" customHeight="1">
      <c r="A673" s="593"/>
      <c r="B673" s="593"/>
      <c r="C673" s="593"/>
      <c r="E673" s="593"/>
      <c r="G673" s="593"/>
      <c r="H673" s="593"/>
      <c r="I673" s="593"/>
      <c r="J673" s="593"/>
      <c r="K673" s="593"/>
      <c r="L673" s="593"/>
      <c r="M673" s="593"/>
      <c r="N673" s="593"/>
      <c r="O673" s="593"/>
      <c r="P673" s="593"/>
      <c r="Q673" s="593"/>
      <c r="R673" s="593"/>
      <c r="S673" s="593"/>
      <c r="T673" s="593"/>
      <c r="U673" s="593"/>
      <c r="V673" s="593"/>
    </row>
    <row r="674" spans="1:22" ht="19.5" customHeight="1">
      <c r="A674" s="593"/>
      <c r="B674" s="593"/>
      <c r="C674" s="593"/>
      <c r="E674" s="593"/>
      <c r="G674" s="593"/>
      <c r="H674" s="593"/>
      <c r="I674" s="593"/>
      <c r="J674" s="593"/>
      <c r="K674" s="593"/>
      <c r="L674" s="593"/>
      <c r="M674" s="593"/>
      <c r="N674" s="593"/>
      <c r="O674" s="593"/>
      <c r="P674" s="593"/>
      <c r="Q674" s="593"/>
      <c r="R674" s="593"/>
      <c r="S674" s="593"/>
      <c r="T674" s="593"/>
      <c r="U674" s="593"/>
      <c r="V674" s="593"/>
    </row>
    <row r="675" spans="1:22" ht="19.5" customHeight="1">
      <c r="A675" s="593"/>
      <c r="B675" s="593"/>
      <c r="C675" s="593"/>
      <c r="E675" s="593"/>
      <c r="G675" s="593"/>
      <c r="H675" s="593"/>
      <c r="I675" s="593"/>
      <c r="J675" s="593"/>
      <c r="K675" s="593"/>
      <c r="L675" s="593"/>
      <c r="M675" s="593"/>
      <c r="N675" s="593"/>
      <c r="O675" s="593"/>
      <c r="P675" s="593"/>
      <c r="Q675" s="593"/>
      <c r="R675" s="593"/>
      <c r="S675" s="593"/>
      <c r="T675" s="593"/>
      <c r="U675" s="593"/>
      <c r="V675" s="593"/>
    </row>
    <row r="676" spans="1:22" ht="19.5" customHeight="1">
      <c r="A676" s="593"/>
      <c r="B676" s="593"/>
      <c r="C676" s="593"/>
      <c r="E676" s="593"/>
      <c r="G676" s="593"/>
      <c r="H676" s="593"/>
      <c r="I676" s="593"/>
      <c r="J676" s="593"/>
      <c r="K676" s="593"/>
      <c r="L676" s="593"/>
      <c r="M676" s="593"/>
      <c r="N676" s="593"/>
      <c r="O676" s="593"/>
      <c r="P676" s="593"/>
      <c r="Q676" s="593"/>
      <c r="R676" s="593"/>
      <c r="S676" s="593"/>
      <c r="T676" s="593"/>
      <c r="U676" s="593"/>
      <c r="V676" s="593"/>
    </row>
    <row r="677" spans="1:22" ht="19.5" customHeight="1">
      <c r="A677" s="593"/>
      <c r="B677" s="593"/>
      <c r="C677" s="593"/>
      <c r="E677" s="593"/>
      <c r="G677" s="593"/>
      <c r="H677" s="593"/>
      <c r="I677" s="593"/>
      <c r="J677" s="593"/>
      <c r="K677" s="593"/>
      <c r="L677" s="593"/>
      <c r="M677" s="593"/>
      <c r="N677" s="593"/>
      <c r="O677" s="593"/>
      <c r="P677" s="593"/>
      <c r="Q677" s="593"/>
      <c r="R677" s="593"/>
      <c r="S677" s="593"/>
      <c r="T677" s="593"/>
      <c r="U677" s="593"/>
      <c r="V677" s="593"/>
    </row>
    <row r="678" spans="1:22" ht="19.5" customHeight="1">
      <c r="A678" s="593"/>
      <c r="B678" s="593"/>
      <c r="C678" s="593"/>
      <c r="E678" s="593"/>
      <c r="G678" s="593"/>
      <c r="H678" s="593"/>
      <c r="I678" s="593"/>
      <c r="J678" s="593"/>
      <c r="K678" s="593"/>
      <c r="L678" s="593"/>
      <c r="M678" s="593"/>
      <c r="N678" s="593"/>
      <c r="O678" s="593"/>
      <c r="P678" s="593"/>
      <c r="Q678" s="593"/>
      <c r="R678" s="593"/>
      <c r="S678" s="593"/>
      <c r="T678" s="593"/>
      <c r="U678" s="593"/>
      <c r="V678" s="593"/>
    </row>
    <row r="679" spans="1:22" ht="19.5" customHeight="1">
      <c r="A679" s="593"/>
      <c r="B679" s="593"/>
      <c r="C679" s="593"/>
      <c r="E679" s="593"/>
      <c r="G679" s="593"/>
      <c r="H679" s="593"/>
      <c r="I679" s="593"/>
      <c r="J679" s="593"/>
      <c r="K679" s="593"/>
      <c r="L679" s="593"/>
      <c r="M679" s="593"/>
      <c r="N679" s="593"/>
      <c r="O679" s="593"/>
      <c r="P679" s="593"/>
      <c r="Q679" s="593"/>
      <c r="R679" s="593"/>
      <c r="S679" s="593"/>
      <c r="T679" s="593"/>
      <c r="U679" s="593"/>
      <c r="V679" s="593"/>
    </row>
    <row r="680" spans="1:22" ht="19.5" customHeight="1">
      <c r="A680" s="593"/>
      <c r="B680" s="593"/>
      <c r="C680" s="593"/>
      <c r="E680" s="593"/>
      <c r="G680" s="593"/>
      <c r="H680" s="593"/>
      <c r="I680" s="593"/>
      <c r="J680" s="593"/>
      <c r="K680" s="593"/>
      <c r="L680" s="593"/>
      <c r="M680" s="593"/>
      <c r="N680" s="593"/>
      <c r="O680" s="593"/>
      <c r="P680" s="593"/>
      <c r="Q680" s="593"/>
      <c r="R680" s="593"/>
      <c r="S680" s="593"/>
      <c r="T680" s="593"/>
      <c r="U680" s="593"/>
      <c r="V680" s="593"/>
    </row>
    <row r="681" spans="1:22" ht="19.5" customHeight="1">
      <c r="A681" s="593"/>
      <c r="B681" s="593"/>
      <c r="C681" s="593"/>
      <c r="E681" s="593"/>
      <c r="G681" s="593"/>
      <c r="H681" s="593"/>
      <c r="I681" s="593"/>
      <c r="J681" s="593"/>
      <c r="K681" s="593"/>
      <c r="L681" s="593"/>
      <c r="M681" s="593"/>
      <c r="N681" s="593"/>
      <c r="O681" s="593"/>
      <c r="P681" s="593"/>
      <c r="Q681" s="593"/>
      <c r="R681" s="593"/>
      <c r="S681" s="593"/>
      <c r="T681" s="593"/>
      <c r="U681" s="593"/>
      <c r="V681" s="593"/>
    </row>
    <row r="682" spans="1:22" ht="19.5" customHeight="1">
      <c r="A682" s="593"/>
      <c r="B682" s="593"/>
      <c r="C682" s="593"/>
      <c r="E682" s="593"/>
      <c r="G682" s="593"/>
      <c r="H682" s="593"/>
      <c r="I682" s="593"/>
      <c r="J682" s="593"/>
      <c r="K682" s="593"/>
      <c r="L682" s="593"/>
      <c r="M682" s="593"/>
      <c r="N682" s="593"/>
      <c r="O682" s="593"/>
      <c r="P682" s="593"/>
      <c r="Q682" s="593"/>
      <c r="R682" s="593"/>
      <c r="S682" s="593"/>
      <c r="T682" s="593"/>
      <c r="U682" s="593"/>
      <c r="V682" s="593"/>
    </row>
    <row r="683" spans="1:22" ht="19.5" customHeight="1">
      <c r="A683" s="593"/>
      <c r="B683" s="593"/>
      <c r="C683" s="593"/>
      <c r="E683" s="593"/>
      <c r="G683" s="593"/>
      <c r="H683" s="593"/>
      <c r="I683" s="593"/>
      <c r="J683" s="593"/>
      <c r="K683" s="593"/>
      <c r="L683" s="593"/>
      <c r="M683" s="593"/>
      <c r="N683" s="593"/>
      <c r="O683" s="593"/>
      <c r="P683" s="593"/>
      <c r="Q683" s="593"/>
      <c r="R683" s="593"/>
      <c r="S683" s="593"/>
      <c r="T683" s="593"/>
      <c r="U683" s="593"/>
      <c r="V683" s="593"/>
    </row>
    <row r="684" spans="1:22" ht="19.5" customHeight="1">
      <c r="A684" s="593"/>
      <c r="B684" s="593"/>
      <c r="C684" s="593"/>
      <c r="E684" s="593"/>
      <c r="G684" s="593"/>
      <c r="H684" s="593"/>
      <c r="I684" s="593"/>
      <c r="J684" s="593"/>
      <c r="K684" s="593"/>
      <c r="L684" s="593"/>
      <c r="M684" s="593"/>
      <c r="N684" s="593"/>
      <c r="O684" s="593"/>
      <c r="P684" s="593"/>
      <c r="Q684" s="593"/>
      <c r="R684" s="593"/>
      <c r="S684" s="593"/>
      <c r="T684" s="593"/>
      <c r="U684" s="593"/>
      <c r="V684" s="593"/>
    </row>
    <row r="685" spans="1:22" ht="19.5" customHeight="1">
      <c r="A685" s="593"/>
      <c r="B685" s="593"/>
      <c r="C685" s="593"/>
      <c r="E685" s="593"/>
      <c r="G685" s="593"/>
      <c r="H685" s="593"/>
      <c r="I685" s="593"/>
      <c r="J685" s="593"/>
      <c r="K685" s="593"/>
      <c r="L685" s="593"/>
      <c r="M685" s="593"/>
      <c r="N685" s="593"/>
      <c r="O685" s="593"/>
      <c r="P685" s="593"/>
      <c r="Q685" s="593"/>
      <c r="R685" s="593"/>
      <c r="S685" s="593"/>
      <c r="T685" s="593"/>
      <c r="U685" s="593"/>
      <c r="V685" s="593"/>
    </row>
    <row r="686" spans="1:22" ht="19.5" customHeight="1">
      <c r="A686" s="593"/>
      <c r="B686" s="593"/>
      <c r="C686" s="593"/>
      <c r="E686" s="593"/>
      <c r="G686" s="593"/>
      <c r="H686" s="593"/>
      <c r="I686" s="593"/>
      <c r="J686" s="593"/>
      <c r="K686" s="593"/>
      <c r="L686" s="593"/>
      <c r="M686" s="593"/>
      <c r="N686" s="593"/>
      <c r="O686" s="593"/>
      <c r="P686" s="593"/>
      <c r="Q686" s="593"/>
      <c r="R686" s="593"/>
      <c r="S686" s="593"/>
      <c r="T686" s="593"/>
      <c r="U686" s="593"/>
      <c r="V686" s="593"/>
    </row>
    <row r="687" spans="1:22" ht="19.5" customHeight="1">
      <c r="A687" s="593"/>
      <c r="B687" s="593"/>
      <c r="C687" s="593"/>
      <c r="E687" s="593"/>
      <c r="G687" s="593"/>
      <c r="H687" s="593"/>
      <c r="I687" s="593"/>
      <c r="J687" s="593"/>
      <c r="K687" s="593"/>
      <c r="L687" s="593"/>
      <c r="M687" s="593"/>
      <c r="N687" s="593"/>
      <c r="O687" s="593"/>
      <c r="P687" s="593"/>
      <c r="Q687" s="593"/>
      <c r="R687" s="593"/>
      <c r="S687" s="593"/>
      <c r="T687" s="593"/>
      <c r="U687" s="593"/>
      <c r="V687" s="593"/>
    </row>
    <row r="688" spans="1:22" ht="19.5" customHeight="1">
      <c r="A688" s="593"/>
      <c r="B688" s="593"/>
      <c r="C688" s="593"/>
      <c r="E688" s="593"/>
      <c r="G688" s="593"/>
      <c r="H688" s="593"/>
      <c r="I688" s="593"/>
      <c r="J688" s="593"/>
      <c r="K688" s="593"/>
      <c r="L688" s="593"/>
      <c r="M688" s="593"/>
      <c r="N688" s="593"/>
      <c r="O688" s="593"/>
      <c r="P688" s="593"/>
      <c r="Q688" s="593"/>
      <c r="R688" s="593"/>
      <c r="S688" s="593"/>
      <c r="T688" s="593"/>
      <c r="U688" s="593"/>
      <c r="V688" s="593"/>
    </row>
    <row r="689" spans="1:22" ht="19.5" customHeight="1">
      <c r="A689" s="593"/>
      <c r="B689" s="593"/>
      <c r="C689" s="593"/>
      <c r="E689" s="593"/>
      <c r="G689" s="593"/>
      <c r="H689" s="593"/>
      <c r="I689" s="593"/>
      <c r="J689" s="593"/>
      <c r="K689" s="593"/>
      <c r="L689" s="593"/>
      <c r="M689" s="593"/>
      <c r="N689" s="593"/>
      <c r="O689" s="593"/>
      <c r="P689" s="593"/>
      <c r="Q689" s="593"/>
      <c r="R689" s="593"/>
      <c r="S689" s="593"/>
      <c r="T689" s="593"/>
      <c r="U689" s="593"/>
      <c r="V689" s="593"/>
    </row>
    <row r="690" spans="1:22" ht="19.5" customHeight="1">
      <c r="A690" s="593"/>
      <c r="B690" s="593"/>
      <c r="C690" s="593"/>
      <c r="E690" s="593"/>
      <c r="G690" s="593"/>
      <c r="H690" s="593"/>
      <c r="I690" s="593"/>
      <c r="J690" s="593"/>
      <c r="K690" s="593"/>
      <c r="L690" s="593"/>
      <c r="M690" s="593"/>
      <c r="N690" s="593"/>
      <c r="O690" s="593"/>
      <c r="P690" s="593"/>
      <c r="Q690" s="593"/>
      <c r="R690" s="593"/>
      <c r="S690" s="593"/>
      <c r="T690" s="593"/>
      <c r="U690" s="593"/>
      <c r="V690" s="593"/>
    </row>
    <row r="691" spans="1:22" ht="19.5" customHeight="1">
      <c r="A691" s="593"/>
      <c r="B691" s="593"/>
      <c r="C691" s="593"/>
      <c r="E691" s="593"/>
      <c r="G691" s="593"/>
      <c r="H691" s="593"/>
      <c r="I691" s="593"/>
      <c r="J691" s="593"/>
      <c r="K691" s="593"/>
      <c r="L691" s="593"/>
      <c r="M691" s="593"/>
      <c r="N691" s="593"/>
      <c r="O691" s="593"/>
      <c r="P691" s="593"/>
      <c r="Q691" s="593"/>
      <c r="R691" s="593"/>
      <c r="S691" s="593"/>
      <c r="T691" s="593"/>
      <c r="U691" s="593"/>
      <c r="V691" s="593"/>
    </row>
    <row r="692" spans="1:22" ht="19.5" customHeight="1">
      <c r="A692" s="593"/>
      <c r="B692" s="593"/>
      <c r="C692" s="593"/>
      <c r="E692" s="593"/>
      <c r="G692" s="593"/>
      <c r="H692" s="593"/>
      <c r="I692" s="593"/>
      <c r="J692" s="593"/>
      <c r="K692" s="593"/>
      <c r="L692" s="593"/>
      <c r="M692" s="593"/>
      <c r="N692" s="593"/>
      <c r="O692" s="593"/>
      <c r="P692" s="593"/>
      <c r="Q692" s="593"/>
      <c r="R692" s="593"/>
      <c r="S692" s="593"/>
      <c r="T692" s="593"/>
      <c r="U692" s="593"/>
      <c r="V692" s="593"/>
    </row>
    <row r="693" spans="1:22" ht="19.5" customHeight="1">
      <c r="A693" s="593"/>
      <c r="B693" s="593"/>
      <c r="C693" s="593"/>
      <c r="E693" s="593"/>
      <c r="G693" s="593"/>
      <c r="H693" s="593"/>
      <c r="I693" s="593"/>
      <c r="J693" s="593"/>
      <c r="K693" s="593"/>
      <c r="L693" s="593"/>
      <c r="M693" s="593"/>
      <c r="N693" s="593"/>
      <c r="O693" s="593"/>
      <c r="P693" s="593"/>
      <c r="Q693" s="593"/>
      <c r="R693" s="593"/>
      <c r="S693" s="593"/>
      <c r="T693" s="593"/>
      <c r="U693" s="593"/>
      <c r="V693" s="593"/>
    </row>
    <row r="694" spans="1:22" ht="19.5" customHeight="1">
      <c r="A694" s="593"/>
      <c r="B694" s="593"/>
      <c r="C694" s="593"/>
      <c r="E694" s="593"/>
      <c r="G694" s="593"/>
      <c r="H694" s="593"/>
      <c r="I694" s="593"/>
      <c r="J694" s="593"/>
      <c r="K694" s="593"/>
      <c r="L694" s="593"/>
      <c r="M694" s="593"/>
      <c r="N694" s="593"/>
      <c r="O694" s="593"/>
      <c r="P694" s="593"/>
      <c r="Q694" s="593"/>
      <c r="R694" s="593"/>
      <c r="S694" s="593"/>
      <c r="T694" s="593"/>
      <c r="U694" s="593"/>
      <c r="V694" s="593"/>
    </row>
    <row r="695" spans="1:22" ht="19.5" customHeight="1">
      <c r="A695" s="593"/>
      <c r="B695" s="593"/>
      <c r="C695" s="593"/>
      <c r="E695" s="593"/>
      <c r="G695" s="593"/>
      <c r="H695" s="593"/>
      <c r="I695" s="593"/>
      <c r="J695" s="593"/>
      <c r="K695" s="593"/>
      <c r="L695" s="593"/>
      <c r="M695" s="593"/>
      <c r="N695" s="593"/>
      <c r="O695" s="593"/>
      <c r="P695" s="593"/>
      <c r="Q695" s="593"/>
      <c r="R695" s="593"/>
      <c r="S695" s="593"/>
      <c r="T695" s="593"/>
      <c r="U695" s="593"/>
      <c r="V695" s="593"/>
    </row>
    <row r="696" spans="1:22" ht="19.5" customHeight="1">
      <c r="A696" s="593"/>
      <c r="B696" s="593"/>
      <c r="C696" s="593"/>
      <c r="E696" s="593"/>
      <c r="G696" s="593"/>
      <c r="H696" s="593"/>
      <c r="I696" s="593"/>
      <c r="J696" s="593"/>
      <c r="K696" s="593"/>
      <c r="L696" s="593"/>
      <c r="M696" s="593"/>
      <c r="N696" s="593"/>
      <c r="O696" s="593"/>
      <c r="P696" s="593"/>
      <c r="Q696" s="593"/>
      <c r="R696" s="593"/>
      <c r="S696" s="593"/>
      <c r="T696" s="593"/>
      <c r="U696" s="593"/>
      <c r="V696" s="593"/>
    </row>
    <row r="697" spans="1:22" ht="19.5" customHeight="1">
      <c r="A697" s="593"/>
      <c r="B697" s="593"/>
      <c r="C697" s="593"/>
      <c r="E697" s="593"/>
      <c r="G697" s="593"/>
      <c r="H697" s="593"/>
      <c r="I697" s="593"/>
      <c r="J697" s="593"/>
      <c r="K697" s="593"/>
      <c r="L697" s="593"/>
      <c r="M697" s="593"/>
      <c r="N697" s="593"/>
      <c r="O697" s="593"/>
      <c r="P697" s="593"/>
      <c r="Q697" s="593"/>
      <c r="R697" s="593"/>
      <c r="S697" s="593"/>
      <c r="T697" s="593"/>
      <c r="U697" s="593"/>
      <c r="V697" s="593"/>
    </row>
    <row r="698" spans="1:22" ht="19.5" customHeight="1">
      <c r="A698" s="593"/>
      <c r="B698" s="593"/>
      <c r="C698" s="593"/>
      <c r="E698" s="593"/>
      <c r="G698" s="593"/>
      <c r="H698" s="593"/>
      <c r="I698" s="593"/>
      <c r="J698" s="593"/>
      <c r="K698" s="593"/>
      <c r="L698" s="593"/>
      <c r="M698" s="593"/>
      <c r="N698" s="593"/>
      <c r="O698" s="593"/>
      <c r="P698" s="593"/>
      <c r="Q698" s="593"/>
      <c r="R698" s="593"/>
      <c r="S698" s="593"/>
      <c r="T698" s="593"/>
      <c r="U698" s="593"/>
      <c r="V698" s="593"/>
    </row>
    <row r="699" spans="1:22" ht="19.5" customHeight="1">
      <c r="A699" s="593"/>
      <c r="B699" s="593"/>
      <c r="C699" s="593"/>
      <c r="E699" s="593"/>
      <c r="G699" s="593"/>
      <c r="H699" s="593"/>
      <c r="I699" s="593"/>
      <c r="J699" s="593"/>
      <c r="K699" s="593"/>
      <c r="L699" s="593"/>
      <c r="M699" s="593"/>
      <c r="N699" s="593"/>
      <c r="O699" s="593"/>
      <c r="P699" s="593"/>
      <c r="Q699" s="593"/>
      <c r="R699" s="593"/>
      <c r="S699" s="593"/>
      <c r="T699" s="593"/>
      <c r="U699" s="593"/>
      <c r="V699" s="593"/>
    </row>
    <row r="700" spans="1:22" ht="19.5" customHeight="1">
      <c r="A700" s="593"/>
      <c r="B700" s="593"/>
      <c r="C700" s="593"/>
      <c r="E700" s="593"/>
      <c r="G700" s="593"/>
      <c r="H700" s="593"/>
      <c r="I700" s="593"/>
      <c r="J700" s="593"/>
      <c r="K700" s="593"/>
      <c r="L700" s="593"/>
      <c r="M700" s="593"/>
      <c r="N700" s="593"/>
      <c r="O700" s="593"/>
      <c r="P700" s="593"/>
      <c r="Q700" s="593"/>
      <c r="R700" s="593"/>
      <c r="S700" s="593"/>
      <c r="T700" s="593"/>
      <c r="U700" s="593"/>
      <c r="V700" s="593"/>
    </row>
    <row r="701" spans="1:22" ht="19.5" customHeight="1">
      <c r="A701" s="593"/>
      <c r="B701" s="593"/>
      <c r="C701" s="593"/>
      <c r="E701" s="593"/>
      <c r="G701" s="593"/>
      <c r="H701" s="593"/>
      <c r="I701" s="593"/>
      <c r="J701" s="593"/>
      <c r="K701" s="593"/>
      <c r="L701" s="593"/>
      <c r="M701" s="593"/>
      <c r="N701" s="593"/>
      <c r="O701" s="593"/>
      <c r="P701" s="593"/>
      <c r="Q701" s="593"/>
      <c r="R701" s="593"/>
      <c r="S701" s="593"/>
      <c r="T701" s="593"/>
      <c r="U701" s="593"/>
      <c r="V701" s="593"/>
    </row>
    <row r="702" spans="1:22" ht="19.5" customHeight="1">
      <c r="A702" s="593"/>
      <c r="B702" s="593"/>
      <c r="C702" s="593"/>
      <c r="E702" s="593"/>
      <c r="G702" s="593"/>
      <c r="H702" s="593"/>
      <c r="I702" s="593"/>
      <c r="J702" s="593"/>
      <c r="K702" s="593"/>
      <c r="L702" s="593"/>
      <c r="M702" s="593"/>
      <c r="N702" s="593"/>
      <c r="O702" s="593"/>
      <c r="P702" s="593"/>
      <c r="Q702" s="593"/>
      <c r="R702" s="593"/>
      <c r="S702" s="593"/>
      <c r="T702" s="593"/>
      <c r="U702" s="593"/>
      <c r="V702" s="593"/>
    </row>
    <row r="703" spans="1:22" ht="19.5" customHeight="1">
      <c r="A703" s="593"/>
      <c r="B703" s="593"/>
      <c r="C703" s="593"/>
      <c r="E703" s="593"/>
      <c r="G703" s="593"/>
      <c r="H703" s="593"/>
      <c r="I703" s="593"/>
      <c r="J703" s="593"/>
      <c r="K703" s="593"/>
      <c r="L703" s="593"/>
      <c r="M703" s="593"/>
      <c r="N703" s="593"/>
      <c r="O703" s="593"/>
      <c r="P703" s="593"/>
      <c r="Q703" s="593"/>
      <c r="R703" s="593"/>
      <c r="S703" s="593"/>
      <c r="T703" s="593"/>
      <c r="U703" s="593"/>
      <c r="V703" s="593"/>
    </row>
    <row r="704" spans="1:22" ht="19.5" customHeight="1">
      <c r="A704" s="593"/>
      <c r="B704" s="593"/>
      <c r="C704" s="593"/>
      <c r="E704" s="593"/>
      <c r="G704" s="593"/>
      <c r="H704" s="593"/>
      <c r="I704" s="593"/>
      <c r="J704" s="593"/>
      <c r="K704" s="593"/>
      <c r="L704" s="593"/>
      <c r="M704" s="593"/>
      <c r="N704" s="593"/>
      <c r="O704" s="593"/>
      <c r="P704" s="593"/>
      <c r="Q704" s="593"/>
      <c r="R704" s="593"/>
      <c r="S704" s="593"/>
      <c r="T704" s="593"/>
      <c r="U704" s="593"/>
      <c r="V704" s="593"/>
    </row>
    <row r="705" spans="1:22" ht="19.5" customHeight="1">
      <c r="A705" s="593"/>
      <c r="B705" s="593"/>
      <c r="C705" s="593"/>
      <c r="E705" s="593"/>
      <c r="G705" s="593"/>
      <c r="H705" s="593"/>
      <c r="I705" s="593"/>
      <c r="J705" s="593"/>
      <c r="K705" s="593"/>
      <c r="L705" s="593"/>
      <c r="M705" s="593"/>
      <c r="N705" s="593"/>
      <c r="O705" s="593"/>
      <c r="P705" s="593"/>
      <c r="Q705" s="593"/>
      <c r="R705" s="593"/>
      <c r="S705" s="593"/>
      <c r="T705" s="593"/>
      <c r="U705" s="593"/>
      <c r="V705" s="593"/>
    </row>
    <row r="706" spans="1:22" ht="19.5" customHeight="1">
      <c r="A706" s="593"/>
      <c r="B706" s="593"/>
      <c r="C706" s="593"/>
      <c r="E706" s="593"/>
      <c r="G706" s="593"/>
      <c r="H706" s="593"/>
      <c r="I706" s="593"/>
      <c r="J706" s="593"/>
      <c r="K706" s="593"/>
      <c r="L706" s="593"/>
      <c r="M706" s="593"/>
      <c r="N706" s="593"/>
      <c r="O706" s="593"/>
      <c r="P706" s="593"/>
      <c r="Q706" s="593"/>
      <c r="R706" s="593"/>
      <c r="S706" s="593"/>
      <c r="T706" s="593"/>
      <c r="U706" s="593"/>
      <c r="V706" s="593"/>
    </row>
    <row r="707" spans="1:22" ht="19.5" customHeight="1">
      <c r="A707" s="593"/>
      <c r="B707" s="593"/>
      <c r="C707" s="593"/>
      <c r="E707" s="593"/>
      <c r="G707" s="593"/>
      <c r="H707" s="593"/>
      <c r="I707" s="593"/>
      <c r="J707" s="593"/>
      <c r="K707" s="593"/>
      <c r="L707" s="593"/>
      <c r="M707" s="593"/>
      <c r="N707" s="593"/>
      <c r="O707" s="593"/>
      <c r="P707" s="593"/>
      <c r="Q707" s="593"/>
      <c r="R707" s="593"/>
      <c r="S707" s="593"/>
      <c r="T707" s="593"/>
      <c r="U707" s="593"/>
      <c r="V707" s="593"/>
    </row>
    <row r="708" spans="1:22" ht="19.5" customHeight="1">
      <c r="A708" s="593"/>
      <c r="B708" s="593"/>
      <c r="C708" s="593"/>
      <c r="E708" s="593"/>
      <c r="G708" s="593"/>
      <c r="H708" s="593"/>
      <c r="I708" s="593"/>
      <c r="J708" s="593"/>
      <c r="K708" s="593"/>
      <c r="L708" s="593"/>
      <c r="M708" s="593"/>
      <c r="N708" s="593"/>
      <c r="O708" s="593"/>
      <c r="P708" s="593"/>
      <c r="Q708" s="593"/>
      <c r="R708" s="593"/>
      <c r="S708" s="593"/>
      <c r="T708" s="593"/>
      <c r="U708" s="593"/>
      <c r="V708" s="593"/>
    </row>
    <row r="709" spans="1:22" ht="19.5" customHeight="1">
      <c r="A709" s="593"/>
      <c r="B709" s="593"/>
      <c r="C709" s="593"/>
      <c r="E709" s="593"/>
      <c r="G709" s="593"/>
      <c r="H709" s="593"/>
      <c r="I709" s="593"/>
      <c r="J709" s="593"/>
      <c r="K709" s="593"/>
      <c r="L709" s="593"/>
      <c r="M709" s="593"/>
      <c r="N709" s="593"/>
      <c r="O709" s="593"/>
      <c r="P709" s="593"/>
      <c r="Q709" s="593"/>
      <c r="R709" s="593"/>
      <c r="S709" s="593"/>
      <c r="T709" s="593"/>
      <c r="U709" s="593"/>
      <c r="V709" s="593"/>
    </row>
    <row r="710" spans="1:22" ht="19.5" customHeight="1">
      <c r="A710" s="593"/>
      <c r="B710" s="593"/>
      <c r="C710" s="593"/>
      <c r="E710" s="593"/>
      <c r="G710" s="593"/>
      <c r="H710" s="593"/>
      <c r="I710" s="593"/>
      <c r="J710" s="593"/>
      <c r="K710" s="593"/>
      <c r="L710" s="593"/>
      <c r="M710" s="593"/>
      <c r="N710" s="593"/>
      <c r="O710" s="593"/>
      <c r="P710" s="593"/>
      <c r="Q710" s="593"/>
      <c r="R710" s="593"/>
      <c r="S710" s="593"/>
      <c r="T710" s="593"/>
      <c r="U710" s="593"/>
      <c r="V710" s="593"/>
    </row>
    <row r="711" spans="1:22" ht="19.5" customHeight="1">
      <c r="A711" s="593"/>
      <c r="B711" s="593"/>
      <c r="C711" s="593"/>
      <c r="E711" s="593"/>
      <c r="G711" s="593"/>
      <c r="H711" s="593"/>
      <c r="I711" s="593"/>
      <c r="J711" s="593"/>
      <c r="K711" s="593"/>
      <c r="L711" s="593"/>
      <c r="M711" s="593"/>
      <c r="N711" s="593"/>
      <c r="O711" s="593"/>
      <c r="P711" s="593"/>
      <c r="Q711" s="593"/>
      <c r="R711" s="593"/>
      <c r="S711" s="593"/>
      <c r="T711" s="593"/>
      <c r="U711" s="593"/>
      <c r="V711" s="593"/>
    </row>
    <row r="712" spans="1:22" ht="19.5" customHeight="1">
      <c r="A712" s="593"/>
      <c r="B712" s="593"/>
      <c r="C712" s="593"/>
      <c r="E712" s="593"/>
      <c r="G712" s="593"/>
      <c r="H712" s="593"/>
      <c r="I712" s="593"/>
      <c r="J712" s="593"/>
      <c r="K712" s="593"/>
      <c r="L712" s="593"/>
      <c r="M712" s="593"/>
      <c r="N712" s="593"/>
      <c r="O712" s="593"/>
      <c r="P712" s="593"/>
      <c r="Q712" s="593"/>
      <c r="R712" s="593"/>
      <c r="S712" s="593"/>
      <c r="T712" s="593"/>
      <c r="U712" s="593"/>
      <c r="V712" s="593"/>
    </row>
    <row r="713" spans="1:22" ht="19.5" customHeight="1">
      <c r="A713" s="593"/>
      <c r="B713" s="593"/>
      <c r="C713" s="593"/>
      <c r="E713" s="593"/>
      <c r="G713" s="593"/>
      <c r="H713" s="593"/>
      <c r="I713" s="593"/>
      <c r="J713" s="593"/>
      <c r="K713" s="593"/>
      <c r="L713" s="593"/>
      <c r="M713" s="593"/>
      <c r="N713" s="593"/>
      <c r="O713" s="593"/>
      <c r="P713" s="593"/>
      <c r="Q713" s="593"/>
      <c r="R713" s="593"/>
      <c r="S713" s="593"/>
      <c r="T713" s="593"/>
      <c r="U713" s="593"/>
      <c r="V713" s="593"/>
    </row>
    <row r="714" spans="1:22" ht="19.5" customHeight="1">
      <c r="A714" s="593"/>
      <c r="B714" s="593"/>
      <c r="C714" s="593"/>
      <c r="E714" s="593"/>
      <c r="G714" s="593"/>
      <c r="H714" s="593"/>
      <c r="I714" s="593"/>
      <c r="J714" s="593"/>
      <c r="K714" s="593"/>
      <c r="L714" s="593"/>
      <c r="M714" s="593"/>
      <c r="N714" s="593"/>
      <c r="O714" s="593"/>
      <c r="P714" s="593"/>
      <c r="Q714" s="593"/>
      <c r="R714" s="593"/>
      <c r="S714" s="593"/>
      <c r="T714" s="593"/>
      <c r="U714" s="593"/>
      <c r="V714" s="593"/>
    </row>
    <row r="715" spans="1:22" ht="19.5" customHeight="1">
      <c r="A715" s="593"/>
      <c r="B715" s="593"/>
      <c r="C715" s="593"/>
      <c r="E715" s="593"/>
      <c r="G715" s="593"/>
      <c r="H715" s="593"/>
      <c r="I715" s="593"/>
      <c r="J715" s="593"/>
      <c r="K715" s="593"/>
      <c r="L715" s="593"/>
      <c r="M715" s="593"/>
      <c r="N715" s="593"/>
      <c r="O715" s="593"/>
      <c r="P715" s="593"/>
      <c r="Q715" s="593"/>
      <c r="R715" s="593"/>
      <c r="S715" s="593"/>
      <c r="T715" s="593"/>
      <c r="U715" s="593"/>
      <c r="V715" s="593"/>
    </row>
    <row r="716" spans="1:22" ht="19.5" customHeight="1">
      <c r="A716" s="593"/>
      <c r="B716" s="593"/>
      <c r="C716" s="593"/>
      <c r="E716" s="593"/>
      <c r="G716" s="593"/>
      <c r="H716" s="593"/>
      <c r="I716" s="593"/>
      <c r="J716" s="593"/>
      <c r="K716" s="593"/>
      <c r="L716" s="593"/>
      <c r="M716" s="593"/>
      <c r="N716" s="593"/>
      <c r="O716" s="593"/>
      <c r="P716" s="593"/>
      <c r="Q716" s="593"/>
      <c r="R716" s="593"/>
      <c r="S716" s="593"/>
      <c r="T716" s="593"/>
      <c r="U716" s="593"/>
      <c r="V716" s="593"/>
    </row>
    <row r="717" spans="1:22" ht="19.5" customHeight="1">
      <c r="A717" s="593"/>
      <c r="B717" s="593"/>
      <c r="C717" s="593"/>
      <c r="E717" s="593"/>
      <c r="G717" s="593"/>
      <c r="H717" s="593"/>
      <c r="I717" s="593"/>
      <c r="J717" s="593"/>
      <c r="K717" s="593"/>
      <c r="L717" s="593"/>
      <c r="M717" s="593"/>
      <c r="N717" s="593"/>
      <c r="O717" s="593"/>
      <c r="P717" s="593"/>
      <c r="Q717" s="593"/>
      <c r="R717" s="593"/>
      <c r="S717" s="593"/>
      <c r="T717" s="593"/>
      <c r="U717" s="593"/>
      <c r="V717" s="593"/>
    </row>
    <row r="718" spans="1:22" ht="19.5" customHeight="1">
      <c r="A718" s="593"/>
      <c r="B718" s="593"/>
      <c r="C718" s="593"/>
      <c r="E718" s="593"/>
      <c r="G718" s="593"/>
      <c r="H718" s="593"/>
      <c r="I718" s="593"/>
      <c r="J718" s="593"/>
      <c r="K718" s="593"/>
      <c r="L718" s="593"/>
      <c r="M718" s="593"/>
      <c r="N718" s="593"/>
      <c r="O718" s="593"/>
      <c r="P718" s="593"/>
      <c r="Q718" s="593"/>
      <c r="R718" s="593"/>
      <c r="S718" s="593"/>
      <c r="T718" s="593"/>
      <c r="U718" s="593"/>
      <c r="V718" s="593"/>
    </row>
    <row r="719" spans="1:22" ht="19.5" customHeight="1">
      <c r="A719" s="593"/>
      <c r="B719" s="593"/>
      <c r="C719" s="593"/>
      <c r="E719" s="593"/>
      <c r="G719" s="593"/>
      <c r="H719" s="593"/>
      <c r="I719" s="593"/>
      <c r="J719" s="593"/>
      <c r="K719" s="593"/>
      <c r="L719" s="593"/>
      <c r="M719" s="593"/>
      <c r="N719" s="593"/>
      <c r="O719" s="593"/>
      <c r="P719" s="593"/>
      <c r="Q719" s="593"/>
      <c r="R719" s="593"/>
      <c r="S719" s="593"/>
      <c r="T719" s="593"/>
      <c r="U719" s="593"/>
      <c r="V719" s="593"/>
    </row>
    <row r="720" spans="1:22" ht="19.5" customHeight="1">
      <c r="A720" s="593"/>
      <c r="B720" s="593"/>
      <c r="C720" s="593"/>
      <c r="E720" s="593"/>
      <c r="G720" s="593"/>
      <c r="H720" s="593"/>
      <c r="I720" s="593"/>
      <c r="J720" s="593"/>
      <c r="K720" s="593"/>
      <c r="L720" s="593"/>
      <c r="M720" s="593"/>
      <c r="N720" s="593"/>
      <c r="O720" s="593"/>
      <c r="P720" s="593"/>
      <c r="Q720" s="593"/>
      <c r="R720" s="593"/>
      <c r="S720" s="593"/>
      <c r="T720" s="593"/>
      <c r="U720" s="593"/>
      <c r="V720" s="593"/>
    </row>
    <row r="721" spans="1:22" ht="19.5" customHeight="1">
      <c r="A721" s="593"/>
      <c r="B721" s="593"/>
      <c r="C721" s="593"/>
      <c r="E721" s="593"/>
      <c r="G721" s="593"/>
      <c r="H721" s="593"/>
      <c r="I721" s="593"/>
      <c r="J721" s="593"/>
      <c r="K721" s="593"/>
      <c r="L721" s="593"/>
      <c r="M721" s="593"/>
      <c r="N721" s="593"/>
      <c r="O721" s="593"/>
      <c r="P721" s="593"/>
      <c r="Q721" s="593"/>
      <c r="R721" s="593"/>
      <c r="S721" s="593"/>
      <c r="T721" s="593"/>
      <c r="U721" s="593"/>
      <c r="V721" s="593"/>
    </row>
    <row r="722" spans="1:22" ht="19.5" customHeight="1">
      <c r="A722" s="593"/>
      <c r="B722" s="593"/>
      <c r="C722" s="593"/>
      <c r="E722" s="593"/>
      <c r="G722" s="593"/>
      <c r="H722" s="593"/>
      <c r="I722" s="593"/>
      <c r="J722" s="593"/>
      <c r="K722" s="593"/>
      <c r="L722" s="593"/>
      <c r="M722" s="593"/>
      <c r="N722" s="593"/>
      <c r="O722" s="593"/>
      <c r="P722" s="593"/>
      <c r="Q722" s="593"/>
      <c r="R722" s="593"/>
      <c r="S722" s="593"/>
      <c r="T722" s="593"/>
      <c r="U722" s="593"/>
      <c r="V722" s="593"/>
    </row>
    <row r="723" spans="1:22" ht="19.5" customHeight="1">
      <c r="A723" s="593"/>
      <c r="B723" s="593"/>
      <c r="C723" s="593"/>
      <c r="E723" s="593"/>
      <c r="G723" s="593"/>
      <c r="H723" s="593"/>
      <c r="I723" s="593"/>
      <c r="J723" s="593"/>
      <c r="K723" s="593"/>
      <c r="L723" s="593"/>
      <c r="M723" s="593"/>
      <c r="N723" s="593"/>
      <c r="O723" s="593"/>
      <c r="P723" s="593"/>
      <c r="Q723" s="593"/>
      <c r="R723" s="593"/>
      <c r="S723" s="593"/>
      <c r="T723" s="593"/>
      <c r="U723" s="593"/>
      <c r="V723" s="593"/>
    </row>
    <row r="724" spans="1:22" ht="19.5" customHeight="1">
      <c r="A724" s="593"/>
      <c r="B724" s="593"/>
      <c r="C724" s="593"/>
      <c r="E724" s="593"/>
      <c r="G724" s="593"/>
      <c r="H724" s="593"/>
      <c r="I724" s="593"/>
      <c r="J724" s="593"/>
      <c r="K724" s="593"/>
      <c r="L724" s="593"/>
      <c r="M724" s="593"/>
      <c r="N724" s="593"/>
      <c r="O724" s="593"/>
      <c r="P724" s="593"/>
      <c r="Q724" s="593"/>
      <c r="R724" s="593"/>
      <c r="S724" s="593"/>
      <c r="T724" s="593"/>
      <c r="U724" s="593"/>
      <c r="V724" s="593"/>
    </row>
    <row r="725" spans="1:22" ht="19.5" customHeight="1">
      <c r="A725" s="593"/>
      <c r="B725" s="593"/>
      <c r="C725" s="593"/>
      <c r="E725" s="593"/>
      <c r="G725" s="593"/>
      <c r="H725" s="593"/>
      <c r="I725" s="593"/>
      <c r="J725" s="593"/>
      <c r="K725" s="593"/>
      <c r="L725" s="593"/>
      <c r="M725" s="593"/>
      <c r="N725" s="593"/>
      <c r="O725" s="593"/>
      <c r="P725" s="593"/>
      <c r="Q725" s="593"/>
      <c r="R725" s="593"/>
      <c r="S725" s="593"/>
      <c r="T725" s="593"/>
      <c r="U725" s="593"/>
      <c r="V725" s="593"/>
    </row>
    <row r="726" spans="1:22" ht="19.5" customHeight="1">
      <c r="A726" s="593"/>
      <c r="B726" s="593"/>
      <c r="C726" s="593"/>
      <c r="E726" s="593"/>
      <c r="G726" s="593"/>
      <c r="H726" s="593"/>
      <c r="I726" s="593"/>
      <c r="J726" s="593"/>
      <c r="K726" s="593"/>
      <c r="L726" s="593"/>
      <c r="M726" s="593"/>
      <c r="N726" s="593"/>
      <c r="O726" s="593"/>
      <c r="P726" s="593"/>
      <c r="Q726" s="593"/>
      <c r="R726" s="593"/>
      <c r="S726" s="593"/>
      <c r="T726" s="593"/>
      <c r="U726" s="593"/>
      <c r="V726" s="593"/>
    </row>
    <row r="727" spans="1:22" ht="19.5" customHeight="1">
      <c r="A727" s="593"/>
      <c r="B727" s="593"/>
      <c r="C727" s="593"/>
      <c r="E727" s="593"/>
      <c r="G727" s="593"/>
      <c r="H727" s="593"/>
      <c r="I727" s="593"/>
      <c r="J727" s="593"/>
      <c r="K727" s="593"/>
      <c r="L727" s="593"/>
      <c r="M727" s="593"/>
      <c r="N727" s="593"/>
      <c r="O727" s="593"/>
      <c r="P727" s="593"/>
      <c r="Q727" s="593"/>
      <c r="R727" s="593"/>
      <c r="S727" s="593"/>
      <c r="T727" s="593"/>
      <c r="U727" s="593"/>
      <c r="V727" s="593"/>
    </row>
    <row r="728" spans="1:22" ht="19.5" customHeight="1">
      <c r="A728" s="593"/>
      <c r="B728" s="593"/>
      <c r="C728" s="593"/>
      <c r="E728" s="593"/>
      <c r="G728" s="593"/>
      <c r="H728" s="593"/>
      <c r="I728" s="593"/>
      <c r="J728" s="593"/>
      <c r="K728" s="593"/>
      <c r="L728" s="593"/>
      <c r="M728" s="593"/>
      <c r="N728" s="593"/>
      <c r="O728" s="593"/>
      <c r="P728" s="593"/>
      <c r="Q728" s="593"/>
      <c r="R728" s="593"/>
      <c r="S728" s="593"/>
      <c r="T728" s="593"/>
      <c r="U728" s="593"/>
      <c r="V728" s="593"/>
    </row>
    <row r="729" spans="1:22" ht="19.5" customHeight="1">
      <c r="A729" s="593"/>
      <c r="B729" s="593"/>
      <c r="C729" s="593"/>
      <c r="E729" s="593"/>
      <c r="G729" s="593"/>
      <c r="H729" s="593"/>
      <c r="I729" s="593"/>
      <c r="J729" s="593"/>
      <c r="K729" s="593"/>
      <c r="L729" s="593"/>
      <c r="M729" s="593"/>
      <c r="N729" s="593"/>
      <c r="O729" s="593"/>
      <c r="P729" s="593"/>
      <c r="Q729" s="593"/>
      <c r="R729" s="593"/>
      <c r="S729" s="593"/>
      <c r="T729" s="593"/>
      <c r="U729" s="593"/>
      <c r="V729" s="593"/>
    </row>
    <row r="730" spans="1:22" ht="19.5" customHeight="1">
      <c r="A730" s="593"/>
      <c r="B730" s="593"/>
      <c r="C730" s="593"/>
      <c r="E730" s="593"/>
      <c r="G730" s="593"/>
      <c r="H730" s="593"/>
      <c r="I730" s="593"/>
      <c r="J730" s="593"/>
      <c r="K730" s="593"/>
      <c r="L730" s="593"/>
      <c r="M730" s="593"/>
      <c r="N730" s="593"/>
      <c r="O730" s="593"/>
      <c r="P730" s="593"/>
      <c r="Q730" s="593"/>
      <c r="R730" s="593"/>
      <c r="S730" s="593"/>
      <c r="T730" s="593"/>
      <c r="U730" s="593"/>
      <c r="V730" s="593"/>
    </row>
    <row r="731" spans="1:22" ht="19.5" customHeight="1">
      <c r="A731" s="593"/>
      <c r="B731" s="593"/>
      <c r="C731" s="593"/>
      <c r="E731" s="593"/>
      <c r="G731" s="593"/>
      <c r="H731" s="593"/>
      <c r="I731" s="593"/>
      <c r="J731" s="593"/>
      <c r="K731" s="593"/>
      <c r="L731" s="593"/>
      <c r="M731" s="593"/>
      <c r="N731" s="593"/>
      <c r="O731" s="593"/>
      <c r="P731" s="593"/>
      <c r="Q731" s="593"/>
      <c r="R731" s="593"/>
      <c r="S731" s="593"/>
      <c r="T731" s="593"/>
      <c r="U731" s="593"/>
      <c r="V731" s="593"/>
    </row>
    <row r="732" spans="1:22" ht="19.5" customHeight="1">
      <c r="A732" s="593"/>
      <c r="B732" s="593"/>
      <c r="C732" s="593"/>
      <c r="E732" s="593"/>
      <c r="G732" s="593"/>
      <c r="H732" s="593"/>
      <c r="I732" s="593"/>
      <c r="J732" s="593"/>
      <c r="K732" s="593"/>
      <c r="L732" s="593"/>
      <c r="M732" s="593"/>
      <c r="N732" s="593"/>
      <c r="O732" s="593"/>
      <c r="P732" s="593"/>
      <c r="Q732" s="593"/>
      <c r="R732" s="593"/>
      <c r="S732" s="593"/>
      <c r="T732" s="593"/>
      <c r="U732" s="593"/>
      <c r="V732" s="593"/>
    </row>
    <row r="733" spans="1:22" ht="19.5" customHeight="1">
      <c r="A733" s="593"/>
      <c r="B733" s="593"/>
      <c r="C733" s="593"/>
      <c r="E733" s="593"/>
      <c r="G733" s="593"/>
      <c r="H733" s="593"/>
      <c r="I733" s="593"/>
      <c r="J733" s="593"/>
      <c r="K733" s="593"/>
      <c r="L733" s="593"/>
      <c r="M733" s="593"/>
      <c r="N733" s="593"/>
      <c r="O733" s="593"/>
      <c r="P733" s="593"/>
      <c r="Q733" s="593"/>
      <c r="R733" s="593"/>
      <c r="S733" s="593"/>
      <c r="T733" s="593"/>
      <c r="U733" s="593"/>
      <c r="V733" s="593"/>
    </row>
    <row r="734" spans="1:22" ht="19.5" customHeight="1">
      <c r="A734" s="593"/>
      <c r="B734" s="593"/>
      <c r="C734" s="593"/>
      <c r="E734" s="593"/>
      <c r="G734" s="593"/>
      <c r="H734" s="593"/>
      <c r="I734" s="593"/>
      <c r="J734" s="593"/>
      <c r="K734" s="593"/>
      <c r="L734" s="593"/>
      <c r="M734" s="593"/>
      <c r="N734" s="593"/>
      <c r="O734" s="593"/>
      <c r="P734" s="593"/>
      <c r="Q734" s="593"/>
      <c r="R734" s="593"/>
      <c r="S734" s="593"/>
      <c r="T734" s="593"/>
      <c r="U734" s="593"/>
      <c r="V734" s="593"/>
    </row>
    <row r="735" spans="1:22" ht="19.5" customHeight="1">
      <c r="A735" s="593"/>
      <c r="B735" s="593"/>
      <c r="C735" s="593"/>
      <c r="E735" s="593"/>
      <c r="G735" s="593"/>
      <c r="H735" s="593"/>
      <c r="I735" s="593"/>
      <c r="J735" s="593"/>
      <c r="K735" s="593"/>
      <c r="L735" s="593"/>
      <c r="M735" s="593"/>
      <c r="N735" s="593"/>
      <c r="O735" s="593"/>
      <c r="P735" s="593"/>
      <c r="Q735" s="593"/>
      <c r="R735" s="593"/>
      <c r="S735" s="593"/>
      <c r="T735" s="593"/>
      <c r="U735" s="593"/>
      <c r="V735" s="593"/>
    </row>
    <row r="736" spans="1:22" ht="19.5" customHeight="1">
      <c r="A736" s="593"/>
      <c r="B736" s="593"/>
      <c r="C736" s="593"/>
      <c r="E736" s="593"/>
      <c r="G736" s="593"/>
      <c r="H736" s="593"/>
      <c r="I736" s="593"/>
      <c r="J736" s="593"/>
      <c r="K736" s="593"/>
      <c r="L736" s="593"/>
      <c r="M736" s="593"/>
      <c r="N736" s="593"/>
      <c r="O736" s="593"/>
      <c r="P736" s="593"/>
      <c r="Q736" s="593"/>
      <c r="R736" s="593"/>
      <c r="S736" s="593"/>
      <c r="T736" s="593"/>
      <c r="U736" s="593"/>
      <c r="V736" s="593"/>
    </row>
    <row r="737" spans="1:22" ht="19.5" customHeight="1">
      <c r="A737" s="593"/>
      <c r="B737" s="593"/>
      <c r="C737" s="593"/>
      <c r="E737" s="593"/>
      <c r="G737" s="593"/>
      <c r="H737" s="593"/>
      <c r="I737" s="593"/>
      <c r="J737" s="593"/>
      <c r="K737" s="593"/>
      <c r="L737" s="593"/>
      <c r="M737" s="593"/>
      <c r="N737" s="593"/>
      <c r="O737" s="593"/>
      <c r="P737" s="593"/>
      <c r="Q737" s="593"/>
      <c r="R737" s="593"/>
      <c r="S737" s="593"/>
      <c r="T737" s="593"/>
      <c r="U737" s="593"/>
      <c r="V737" s="593"/>
    </row>
    <row r="738" spans="1:22" ht="19.5" customHeight="1">
      <c r="A738" s="593"/>
      <c r="B738" s="593"/>
      <c r="C738" s="593"/>
      <c r="E738" s="593"/>
      <c r="G738" s="593"/>
      <c r="H738" s="593"/>
      <c r="I738" s="593"/>
      <c r="J738" s="593"/>
      <c r="K738" s="593"/>
      <c r="L738" s="593"/>
      <c r="M738" s="593"/>
      <c r="N738" s="593"/>
      <c r="O738" s="593"/>
      <c r="P738" s="593"/>
      <c r="Q738" s="593"/>
      <c r="R738" s="593"/>
      <c r="S738" s="593"/>
      <c r="T738" s="593"/>
      <c r="U738" s="593"/>
      <c r="V738" s="593"/>
    </row>
    <row r="739" spans="1:22" ht="19.5" customHeight="1">
      <c r="A739" s="593"/>
      <c r="B739" s="593"/>
      <c r="C739" s="593"/>
      <c r="E739" s="593"/>
      <c r="G739" s="593"/>
      <c r="H739" s="593"/>
      <c r="I739" s="593"/>
      <c r="J739" s="593"/>
      <c r="K739" s="593"/>
      <c r="L739" s="593"/>
      <c r="M739" s="593"/>
      <c r="N739" s="593"/>
      <c r="O739" s="593"/>
      <c r="P739" s="593"/>
      <c r="Q739" s="593"/>
      <c r="R739" s="593"/>
      <c r="S739" s="593"/>
      <c r="T739" s="593"/>
      <c r="U739" s="593"/>
      <c r="V739" s="593"/>
    </row>
    <row r="740" spans="1:22" ht="19.5" customHeight="1">
      <c r="A740" s="593"/>
      <c r="B740" s="593"/>
      <c r="C740" s="593"/>
      <c r="E740" s="593"/>
      <c r="G740" s="593"/>
      <c r="H740" s="593"/>
      <c r="I740" s="593"/>
      <c r="J740" s="593"/>
      <c r="K740" s="593"/>
      <c r="L740" s="593"/>
      <c r="M740" s="593"/>
      <c r="N740" s="593"/>
      <c r="O740" s="593"/>
      <c r="P740" s="593"/>
      <c r="Q740" s="593"/>
      <c r="R740" s="593"/>
      <c r="S740" s="593"/>
      <c r="T740" s="593"/>
      <c r="U740" s="593"/>
      <c r="V740" s="593"/>
    </row>
    <row r="741" spans="1:22" ht="19.5" customHeight="1">
      <c r="A741" s="593"/>
      <c r="B741" s="593"/>
      <c r="C741" s="593"/>
      <c r="E741" s="593"/>
      <c r="G741" s="593"/>
      <c r="H741" s="593"/>
      <c r="I741" s="593"/>
      <c r="J741" s="593"/>
      <c r="K741" s="593"/>
      <c r="L741" s="593"/>
      <c r="M741" s="593"/>
      <c r="N741" s="593"/>
      <c r="O741" s="593"/>
      <c r="P741" s="593"/>
      <c r="Q741" s="593"/>
      <c r="R741" s="593"/>
      <c r="S741" s="593"/>
      <c r="T741" s="593"/>
      <c r="U741" s="593"/>
      <c r="V741" s="593"/>
    </row>
    <row r="742" spans="1:22" ht="19.5" customHeight="1">
      <c r="A742" s="593"/>
      <c r="B742" s="593"/>
      <c r="C742" s="593"/>
      <c r="E742" s="593"/>
      <c r="G742" s="593"/>
      <c r="H742" s="593"/>
      <c r="I742" s="593"/>
      <c r="J742" s="593"/>
      <c r="K742" s="593"/>
      <c r="L742" s="593"/>
      <c r="M742" s="593"/>
      <c r="N742" s="593"/>
      <c r="O742" s="593"/>
      <c r="P742" s="593"/>
      <c r="Q742" s="593"/>
      <c r="R742" s="593"/>
      <c r="S742" s="593"/>
      <c r="T742" s="593"/>
      <c r="U742" s="593"/>
      <c r="V742" s="593"/>
    </row>
    <row r="743" spans="1:22" ht="19.5" customHeight="1">
      <c r="A743" s="593"/>
      <c r="B743" s="593"/>
      <c r="C743" s="593"/>
      <c r="E743" s="593"/>
      <c r="G743" s="593"/>
      <c r="H743" s="593"/>
      <c r="I743" s="593"/>
      <c r="J743" s="593"/>
      <c r="K743" s="593"/>
      <c r="L743" s="593"/>
      <c r="M743" s="593"/>
      <c r="N743" s="593"/>
      <c r="O743" s="593"/>
      <c r="P743" s="593"/>
      <c r="Q743" s="593"/>
      <c r="R743" s="593"/>
      <c r="S743" s="593"/>
      <c r="T743" s="593"/>
      <c r="U743" s="593"/>
      <c r="V743" s="593"/>
    </row>
    <row r="744" spans="1:22" ht="19.5" customHeight="1">
      <c r="A744" s="593"/>
      <c r="B744" s="593"/>
      <c r="C744" s="593"/>
      <c r="E744" s="593"/>
      <c r="G744" s="593"/>
      <c r="H744" s="593"/>
      <c r="I744" s="593"/>
      <c r="J744" s="593"/>
      <c r="K744" s="593"/>
      <c r="L744" s="593"/>
      <c r="M744" s="593"/>
      <c r="N744" s="593"/>
      <c r="O744" s="593"/>
      <c r="P744" s="593"/>
      <c r="Q744" s="593"/>
      <c r="R744" s="593"/>
      <c r="S744" s="593"/>
      <c r="T744" s="593"/>
      <c r="U744" s="593"/>
      <c r="V744" s="593"/>
    </row>
    <row r="745" spans="1:22" ht="19.5" customHeight="1">
      <c r="A745" s="593"/>
      <c r="B745" s="593"/>
      <c r="C745" s="593"/>
      <c r="E745" s="593"/>
      <c r="G745" s="593"/>
      <c r="H745" s="593"/>
      <c r="I745" s="593"/>
      <c r="J745" s="593"/>
      <c r="K745" s="593"/>
      <c r="L745" s="593"/>
      <c r="M745" s="593"/>
      <c r="N745" s="593"/>
      <c r="O745" s="593"/>
      <c r="P745" s="593"/>
      <c r="Q745" s="593"/>
      <c r="R745" s="593"/>
      <c r="S745" s="593"/>
      <c r="T745" s="593"/>
      <c r="U745" s="593"/>
      <c r="V745" s="593"/>
    </row>
    <row r="746" spans="1:22" ht="19.5" customHeight="1">
      <c r="A746" s="593"/>
      <c r="B746" s="593"/>
      <c r="C746" s="593"/>
      <c r="E746" s="593"/>
      <c r="G746" s="593"/>
      <c r="H746" s="593"/>
      <c r="I746" s="593"/>
      <c r="J746" s="593"/>
      <c r="K746" s="593"/>
      <c r="L746" s="593"/>
      <c r="M746" s="593"/>
      <c r="N746" s="593"/>
      <c r="O746" s="593"/>
      <c r="P746" s="593"/>
      <c r="Q746" s="593"/>
      <c r="R746" s="593"/>
      <c r="S746" s="593"/>
      <c r="T746" s="593"/>
      <c r="U746" s="593"/>
      <c r="V746" s="593"/>
    </row>
    <row r="747" spans="1:22" ht="19.5" customHeight="1">
      <c r="A747" s="593"/>
      <c r="B747" s="593"/>
      <c r="C747" s="593"/>
      <c r="E747" s="593"/>
      <c r="G747" s="593"/>
      <c r="H747" s="593"/>
      <c r="I747" s="593"/>
      <c r="J747" s="593"/>
      <c r="K747" s="593"/>
      <c r="L747" s="593"/>
      <c r="M747" s="593"/>
      <c r="N747" s="593"/>
      <c r="O747" s="593"/>
      <c r="P747" s="593"/>
      <c r="Q747" s="593"/>
      <c r="R747" s="593"/>
      <c r="S747" s="593"/>
      <c r="T747" s="593"/>
      <c r="U747" s="593"/>
      <c r="V747" s="593"/>
    </row>
    <row r="748" spans="1:22" ht="19.5" customHeight="1">
      <c r="A748" s="593"/>
      <c r="B748" s="593"/>
      <c r="C748" s="593"/>
      <c r="E748" s="593"/>
      <c r="G748" s="593"/>
      <c r="H748" s="593"/>
      <c r="I748" s="593"/>
      <c r="J748" s="593"/>
      <c r="K748" s="593"/>
      <c r="L748" s="593"/>
      <c r="M748" s="593"/>
      <c r="N748" s="593"/>
      <c r="O748" s="593"/>
      <c r="P748" s="593"/>
      <c r="Q748" s="593"/>
      <c r="R748" s="593"/>
      <c r="S748" s="593"/>
      <c r="T748" s="593"/>
      <c r="U748" s="593"/>
      <c r="V748" s="593"/>
    </row>
    <row r="749" spans="1:22" ht="19.5" customHeight="1">
      <c r="A749" s="593"/>
      <c r="B749" s="593"/>
      <c r="C749" s="593"/>
      <c r="E749" s="593"/>
      <c r="G749" s="593"/>
      <c r="H749" s="593"/>
      <c r="I749" s="593"/>
      <c r="J749" s="593"/>
      <c r="K749" s="593"/>
      <c r="L749" s="593"/>
      <c r="M749" s="593"/>
      <c r="N749" s="593"/>
      <c r="O749" s="593"/>
      <c r="P749" s="593"/>
      <c r="Q749" s="593"/>
      <c r="R749" s="593"/>
      <c r="S749" s="593"/>
      <c r="T749" s="593"/>
      <c r="U749" s="593"/>
      <c r="V749" s="593"/>
    </row>
    <row r="750" spans="1:22" ht="19.5" customHeight="1">
      <c r="A750" s="593"/>
      <c r="B750" s="593"/>
      <c r="C750" s="593"/>
      <c r="E750" s="593"/>
      <c r="G750" s="593"/>
      <c r="H750" s="593"/>
      <c r="I750" s="593"/>
      <c r="J750" s="593"/>
      <c r="K750" s="593"/>
      <c r="L750" s="593"/>
      <c r="M750" s="593"/>
      <c r="N750" s="593"/>
      <c r="O750" s="593"/>
      <c r="P750" s="593"/>
      <c r="Q750" s="593"/>
      <c r="R750" s="593"/>
      <c r="S750" s="593"/>
      <c r="T750" s="593"/>
      <c r="U750" s="593"/>
      <c r="V750" s="593"/>
    </row>
    <row r="751" spans="1:22" ht="19.5" customHeight="1">
      <c r="A751" s="593"/>
      <c r="B751" s="593"/>
      <c r="C751" s="593"/>
      <c r="E751" s="593"/>
      <c r="G751" s="593"/>
      <c r="H751" s="593"/>
      <c r="I751" s="593"/>
      <c r="J751" s="593"/>
      <c r="K751" s="593"/>
      <c r="L751" s="593"/>
      <c r="M751" s="593"/>
      <c r="N751" s="593"/>
      <c r="O751" s="593"/>
      <c r="P751" s="593"/>
      <c r="Q751" s="593"/>
      <c r="R751" s="593"/>
      <c r="S751" s="593"/>
      <c r="T751" s="593"/>
      <c r="U751" s="593"/>
      <c r="V751" s="593"/>
    </row>
    <row r="752" spans="1:22" ht="19.5" customHeight="1">
      <c r="A752" s="593"/>
      <c r="B752" s="593"/>
      <c r="C752" s="593"/>
      <c r="E752" s="593"/>
      <c r="G752" s="593"/>
      <c r="H752" s="593"/>
      <c r="I752" s="593"/>
      <c r="J752" s="593"/>
      <c r="K752" s="593"/>
      <c r="L752" s="593"/>
      <c r="M752" s="593"/>
      <c r="N752" s="593"/>
      <c r="O752" s="593"/>
      <c r="P752" s="593"/>
      <c r="Q752" s="593"/>
      <c r="R752" s="593"/>
      <c r="S752" s="593"/>
      <c r="T752" s="593"/>
      <c r="U752" s="593"/>
      <c r="V752" s="593"/>
    </row>
    <row r="753" spans="1:22" ht="19.5" customHeight="1">
      <c r="A753" s="593"/>
      <c r="B753" s="593"/>
      <c r="C753" s="593"/>
      <c r="E753" s="593"/>
      <c r="G753" s="593"/>
      <c r="H753" s="593"/>
      <c r="I753" s="593"/>
      <c r="J753" s="593"/>
      <c r="K753" s="593"/>
      <c r="L753" s="593"/>
      <c r="M753" s="593"/>
      <c r="N753" s="593"/>
      <c r="O753" s="593"/>
      <c r="P753" s="593"/>
      <c r="Q753" s="593"/>
      <c r="R753" s="593"/>
      <c r="S753" s="593"/>
      <c r="T753" s="593"/>
      <c r="U753" s="593"/>
      <c r="V753" s="593"/>
    </row>
    <row r="754" spans="1:22" ht="19.5" customHeight="1">
      <c r="A754" s="593"/>
      <c r="B754" s="593"/>
      <c r="C754" s="593"/>
      <c r="E754" s="593"/>
      <c r="G754" s="593"/>
      <c r="H754" s="593"/>
      <c r="I754" s="593"/>
      <c r="J754" s="593"/>
      <c r="K754" s="593"/>
      <c r="L754" s="593"/>
      <c r="M754" s="593"/>
      <c r="N754" s="593"/>
      <c r="O754" s="593"/>
      <c r="P754" s="593"/>
      <c r="Q754" s="593"/>
      <c r="R754" s="593"/>
      <c r="S754" s="593"/>
      <c r="T754" s="593"/>
      <c r="U754" s="593"/>
      <c r="V754" s="593"/>
    </row>
    <row r="755" spans="1:22" ht="19.5" customHeight="1">
      <c r="A755" s="593"/>
      <c r="B755" s="593"/>
      <c r="C755" s="593"/>
      <c r="E755" s="593"/>
      <c r="G755" s="593"/>
      <c r="H755" s="593"/>
      <c r="I755" s="593"/>
      <c r="J755" s="593"/>
      <c r="K755" s="593"/>
      <c r="L755" s="593"/>
      <c r="M755" s="593"/>
      <c r="N755" s="593"/>
      <c r="O755" s="593"/>
      <c r="P755" s="593"/>
      <c r="Q755" s="593"/>
      <c r="R755" s="593"/>
      <c r="S755" s="593"/>
      <c r="T755" s="593"/>
      <c r="U755" s="593"/>
      <c r="V755" s="593"/>
    </row>
    <row r="756" spans="1:22" ht="19.5" customHeight="1">
      <c r="A756" s="593"/>
      <c r="B756" s="593"/>
      <c r="C756" s="593"/>
      <c r="E756" s="593"/>
      <c r="G756" s="593"/>
      <c r="H756" s="593"/>
      <c r="I756" s="593"/>
      <c r="J756" s="593"/>
      <c r="K756" s="593"/>
      <c r="L756" s="593"/>
      <c r="M756" s="593"/>
      <c r="N756" s="593"/>
      <c r="O756" s="593"/>
      <c r="P756" s="593"/>
      <c r="Q756" s="593"/>
      <c r="R756" s="593"/>
      <c r="S756" s="593"/>
      <c r="T756" s="593"/>
      <c r="U756" s="593"/>
      <c r="V756" s="593"/>
    </row>
    <row r="757" spans="1:22" ht="19.5" customHeight="1">
      <c r="A757" s="593"/>
      <c r="B757" s="593"/>
      <c r="C757" s="593"/>
      <c r="E757" s="593"/>
      <c r="G757" s="593"/>
      <c r="H757" s="593"/>
      <c r="I757" s="593"/>
      <c r="J757" s="593"/>
      <c r="K757" s="593"/>
      <c r="L757" s="593"/>
      <c r="M757" s="593"/>
      <c r="N757" s="593"/>
      <c r="O757" s="593"/>
      <c r="P757" s="593"/>
      <c r="Q757" s="593"/>
      <c r="R757" s="593"/>
      <c r="S757" s="593"/>
      <c r="T757" s="593"/>
      <c r="U757" s="593"/>
      <c r="V757" s="593"/>
    </row>
    <row r="758" spans="1:22" ht="19.5" customHeight="1">
      <c r="A758" s="593"/>
      <c r="B758" s="593"/>
      <c r="C758" s="593"/>
      <c r="E758" s="593"/>
      <c r="G758" s="593"/>
      <c r="H758" s="593"/>
      <c r="I758" s="593"/>
      <c r="J758" s="593"/>
      <c r="K758" s="593"/>
      <c r="L758" s="593"/>
      <c r="M758" s="593"/>
      <c r="N758" s="593"/>
      <c r="O758" s="593"/>
      <c r="P758" s="593"/>
      <c r="Q758" s="593"/>
      <c r="R758" s="593"/>
      <c r="S758" s="593"/>
      <c r="T758" s="593"/>
      <c r="U758" s="593"/>
      <c r="V758" s="593"/>
    </row>
    <row r="759" spans="1:22" ht="19.5" customHeight="1">
      <c r="A759" s="593"/>
      <c r="B759" s="593"/>
      <c r="C759" s="593"/>
      <c r="E759" s="593"/>
      <c r="G759" s="593"/>
      <c r="H759" s="593"/>
      <c r="I759" s="593"/>
      <c r="J759" s="593"/>
      <c r="K759" s="593"/>
      <c r="L759" s="593"/>
      <c r="M759" s="593"/>
      <c r="N759" s="593"/>
      <c r="O759" s="593"/>
      <c r="P759" s="593"/>
      <c r="Q759" s="593"/>
      <c r="R759" s="593"/>
      <c r="S759" s="593"/>
      <c r="T759" s="593"/>
      <c r="U759" s="593"/>
      <c r="V759" s="593"/>
    </row>
    <row r="760" spans="1:22" ht="19.5" customHeight="1">
      <c r="A760" s="593"/>
      <c r="B760" s="593"/>
      <c r="C760" s="593"/>
      <c r="E760" s="593"/>
      <c r="G760" s="593"/>
      <c r="H760" s="593"/>
      <c r="I760" s="593"/>
      <c r="J760" s="593"/>
      <c r="K760" s="593"/>
      <c r="L760" s="593"/>
      <c r="M760" s="593"/>
      <c r="N760" s="593"/>
      <c r="O760" s="593"/>
      <c r="P760" s="593"/>
      <c r="Q760" s="593"/>
      <c r="R760" s="593"/>
      <c r="S760" s="593"/>
      <c r="T760" s="593"/>
      <c r="U760" s="593"/>
      <c r="V760" s="593"/>
    </row>
    <row r="761" spans="1:22" ht="19.5" customHeight="1">
      <c r="A761" s="593"/>
      <c r="B761" s="593"/>
      <c r="C761" s="593"/>
      <c r="E761" s="593"/>
      <c r="G761" s="593"/>
      <c r="H761" s="593"/>
      <c r="I761" s="593"/>
      <c r="J761" s="593"/>
      <c r="K761" s="593"/>
      <c r="L761" s="593"/>
      <c r="M761" s="593"/>
      <c r="N761" s="593"/>
      <c r="O761" s="593"/>
      <c r="P761" s="593"/>
      <c r="Q761" s="593"/>
      <c r="R761" s="593"/>
      <c r="S761" s="593"/>
      <c r="T761" s="593"/>
      <c r="U761" s="593"/>
      <c r="V761" s="593"/>
    </row>
    <row r="762" spans="1:22" ht="19.5" customHeight="1">
      <c r="A762" s="593"/>
      <c r="B762" s="593"/>
      <c r="C762" s="593"/>
      <c r="E762" s="593"/>
      <c r="G762" s="593"/>
      <c r="H762" s="593"/>
      <c r="I762" s="593"/>
      <c r="J762" s="593"/>
      <c r="K762" s="593"/>
      <c r="L762" s="593"/>
      <c r="M762" s="593"/>
      <c r="N762" s="593"/>
      <c r="O762" s="593"/>
      <c r="P762" s="593"/>
      <c r="Q762" s="593"/>
      <c r="R762" s="593"/>
      <c r="S762" s="593"/>
      <c r="T762" s="593"/>
      <c r="U762" s="593"/>
      <c r="V762" s="593"/>
    </row>
    <row r="763" spans="1:22" ht="19.5" customHeight="1">
      <c r="A763" s="593"/>
      <c r="B763" s="593"/>
      <c r="C763" s="593"/>
      <c r="E763" s="593"/>
      <c r="G763" s="593"/>
      <c r="H763" s="593"/>
      <c r="I763" s="593"/>
      <c r="J763" s="593"/>
      <c r="K763" s="593"/>
      <c r="L763" s="593"/>
      <c r="M763" s="593"/>
      <c r="N763" s="593"/>
      <c r="O763" s="593"/>
      <c r="P763" s="593"/>
      <c r="Q763" s="593"/>
      <c r="R763" s="593"/>
      <c r="S763" s="593"/>
      <c r="T763" s="593"/>
      <c r="U763" s="593"/>
      <c r="V763" s="593"/>
    </row>
    <row r="764" spans="1:22" ht="19.5" customHeight="1">
      <c r="A764" s="593"/>
      <c r="B764" s="593"/>
      <c r="C764" s="593"/>
      <c r="E764" s="593"/>
      <c r="G764" s="593"/>
      <c r="H764" s="593"/>
      <c r="I764" s="593"/>
      <c r="J764" s="593"/>
      <c r="K764" s="593"/>
      <c r="L764" s="593"/>
      <c r="M764" s="593"/>
      <c r="N764" s="593"/>
      <c r="O764" s="593"/>
      <c r="P764" s="593"/>
      <c r="Q764" s="593"/>
      <c r="R764" s="593"/>
      <c r="S764" s="593"/>
      <c r="T764" s="593"/>
      <c r="U764" s="593"/>
      <c r="V764" s="593"/>
    </row>
    <row r="765" spans="1:22" ht="19.5" customHeight="1">
      <c r="A765" s="593"/>
      <c r="B765" s="593"/>
      <c r="C765" s="593"/>
      <c r="E765" s="593"/>
      <c r="G765" s="593"/>
      <c r="H765" s="593"/>
      <c r="I765" s="593"/>
      <c r="J765" s="593"/>
      <c r="K765" s="593"/>
      <c r="L765" s="593"/>
      <c r="M765" s="593"/>
      <c r="N765" s="593"/>
      <c r="O765" s="593"/>
      <c r="P765" s="593"/>
      <c r="Q765" s="593"/>
      <c r="R765" s="593"/>
      <c r="S765" s="593"/>
      <c r="T765" s="593"/>
      <c r="U765" s="593"/>
      <c r="V765" s="593"/>
    </row>
    <row r="766" spans="1:22" ht="19.5" customHeight="1">
      <c r="A766" s="593"/>
      <c r="B766" s="593"/>
      <c r="C766" s="593"/>
      <c r="E766" s="593"/>
      <c r="G766" s="593"/>
      <c r="H766" s="593"/>
      <c r="I766" s="593"/>
      <c r="J766" s="593"/>
      <c r="K766" s="593"/>
      <c r="L766" s="593"/>
      <c r="M766" s="593"/>
      <c r="N766" s="593"/>
      <c r="O766" s="593"/>
      <c r="P766" s="593"/>
      <c r="Q766" s="593"/>
      <c r="R766" s="593"/>
      <c r="S766" s="593"/>
      <c r="T766" s="593"/>
      <c r="U766" s="593"/>
      <c r="V766" s="593"/>
    </row>
    <row r="767" spans="1:22" ht="19.5" customHeight="1">
      <c r="A767" s="593"/>
      <c r="B767" s="593"/>
      <c r="C767" s="593"/>
      <c r="E767" s="593"/>
      <c r="G767" s="593"/>
      <c r="H767" s="593"/>
      <c r="I767" s="593"/>
      <c r="J767" s="593"/>
      <c r="K767" s="593"/>
      <c r="L767" s="593"/>
      <c r="M767" s="593"/>
      <c r="N767" s="593"/>
      <c r="O767" s="593"/>
      <c r="P767" s="593"/>
      <c r="Q767" s="593"/>
      <c r="R767" s="593"/>
      <c r="S767" s="593"/>
      <c r="T767" s="593"/>
      <c r="U767" s="593"/>
      <c r="V767" s="593"/>
    </row>
    <row r="768" spans="1:22" ht="19.5" customHeight="1">
      <c r="A768" s="593"/>
      <c r="B768" s="593"/>
      <c r="C768" s="593"/>
      <c r="E768" s="593"/>
      <c r="G768" s="593"/>
      <c r="H768" s="593"/>
      <c r="I768" s="593"/>
      <c r="J768" s="593"/>
      <c r="K768" s="593"/>
      <c r="L768" s="593"/>
      <c r="M768" s="593"/>
      <c r="N768" s="593"/>
      <c r="O768" s="593"/>
      <c r="P768" s="593"/>
      <c r="Q768" s="593"/>
      <c r="R768" s="593"/>
      <c r="S768" s="593"/>
      <c r="T768" s="593"/>
      <c r="U768" s="593"/>
      <c r="V768" s="593"/>
    </row>
    <row r="769" spans="1:22" ht="19.5" customHeight="1">
      <c r="A769" s="593"/>
      <c r="B769" s="593"/>
      <c r="C769" s="593"/>
      <c r="E769" s="593"/>
      <c r="G769" s="593"/>
      <c r="H769" s="593"/>
      <c r="I769" s="593"/>
      <c r="J769" s="593"/>
      <c r="K769" s="593"/>
      <c r="L769" s="593"/>
      <c r="M769" s="593"/>
      <c r="N769" s="593"/>
      <c r="O769" s="593"/>
      <c r="P769" s="593"/>
      <c r="Q769" s="593"/>
      <c r="R769" s="593"/>
      <c r="S769" s="593"/>
      <c r="T769" s="593"/>
      <c r="U769" s="593"/>
      <c r="V769" s="593"/>
    </row>
    <row r="770" spans="1:22" ht="19.5" customHeight="1">
      <c r="A770" s="593"/>
      <c r="B770" s="593"/>
      <c r="C770" s="593"/>
      <c r="E770" s="593"/>
      <c r="G770" s="593"/>
      <c r="H770" s="593"/>
      <c r="I770" s="593"/>
      <c r="J770" s="593"/>
      <c r="K770" s="593"/>
      <c r="L770" s="593"/>
      <c r="M770" s="593"/>
      <c r="N770" s="593"/>
      <c r="O770" s="593"/>
      <c r="P770" s="593"/>
      <c r="Q770" s="593"/>
      <c r="R770" s="593"/>
      <c r="S770" s="593"/>
      <c r="T770" s="593"/>
      <c r="U770" s="593"/>
      <c r="V770" s="593"/>
    </row>
    <row r="771" spans="1:22" ht="19.5" customHeight="1">
      <c r="A771" s="593"/>
      <c r="B771" s="593"/>
      <c r="C771" s="593"/>
      <c r="E771" s="593"/>
      <c r="G771" s="593"/>
      <c r="H771" s="593"/>
      <c r="I771" s="593"/>
      <c r="J771" s="593"/>
      <c r="K771" s="593"/>
      <c r="L771" s="593"/>
      <c r="M771" s="593"/>
      <c r="N771" s="593"/>
      <c r="O771" s="593"/>
      <c r="P771" s="593"/>
      <c r="Q771" s="593"/>
      <c r="R771" s="593"/>
      <c r="S771" s="593"/>
      <c r="T771" s="593"/>
      <c r="U771" s="593"/>
      <c r="V771" s="593"/>
    </row>
    <row r="772" spans="1:22" ht="19.5" customHeight="1">
      <c r="A772" s="593"/>
      <c r="B772" s="593"/>
      <c r="C772" s="593"/>
      <c r="E772" s="593"/>
      <c r="G772" s="593"/>
      <c r="H772" s="593"/>
      <c r="I772" s="593"/>
      <c r="J772" s="593"/>
      <c r="K772" s="593"/>
      <c r="L772" s="593"/>
      <c r="M772" s="593"/>
      <c r="N772" s="593"/>
      <c r="O772" s="593"/>
      <c r="P772" s="593"/>
      <c r="Q772" s="593"/>
      <c r="R772" s="593"/>
      <c r="S772" s="593"/>
      <c r="T772" s="593"/>
      <c r="U772" s="593"/>
      <c r="V772" s="593"/>
    </row>
    <row r="773" spans="1:22" ht="19.5" customHeight="1">
      <c r="A773" s="593"/>
      <c r="B773" s="593"/>
      <c r="C773" s="593"/>
      <c r="E773" s="593"/>
      <c r="G773" s="593"/>
      <c r="H773" s="593"/>
      <c r="I773" s="593"/>
      <c r="J773" s="593"/>
      <c r="K773" s="593"/>
      <c r="L773" s="593"/>
      <c r="M773" s="593"/>
      <c r="N773" s="593"/>
      <c r="O773" s="593"/>
      <c r="P773" s="593"/>
      <c r="Q773" s="593"/>
      <c r="R773" s="593"/>
      <c r="S773" s="593"/>
      <c r="T773" s="593"/>
      <c r="U773" s="593"/>
      <c r="V773" s="593"/>
    </row>
    <row r="774" spans="1:22" ht="19.5" customHeight="1">
      <c r="A774" s="593"/>
      <c r="B774" s="593"/>
      <c r="C774" s="593"/>
      <c r="E774" s="593"/>
      <c r="G774" s="593"/>
      <c r="H774" s="593"/>
      <c r="I774" s="593"/>
      <c r="J774" s="593"/>
      <c r="K774" s="593"/>
      <c r="L774" s="593"/>
      <c r="M774" s="593"/>
      <c r="N774" s="593"/>
      <c r="O774" s="593"/>
      <c r="P774" s="593"/>
      <c r="Q774" s="593"/>
      <c r="R774" s="593"/>
      <c r="S774" s="593"/>
      <c r="T774" s="593"/>
      <c r="U774" s="593"/>
      <c r="V774" s="593"/>
    </row>
    <row r="775" spans="1:22" ht="19.5" customHeight="1">
      <c r="A775" s="593"/>
      <c r="B775" s="593"/>
      <c r="C775" s="593"/>
      <c r="E775" s="593"/>
      <c r="G775" s="593"/>
      <c r="H775" s="593"/>
      <c r="I775" s="593"/>
      <c r="J775" s="593"/>
      <c r="K775" s="593"/>
      <c r="L775" s="593"/>
      <c r="M775" s="593"/>
      <c r="N775" s="593"/>
      <c r="O775" s="593"/>
      <c r="P775" s="593"/>
      <c r="Q775" s="593"/>
      <c r="R775" s="593"/>
      <c r="S775" s="593"/>
      <c r="T775" s="593"/>
      <c r="U775" s="593"/>
      <c r="V775" s="593"/>
    </row>
    <row r="776" spans="1:22" ht="19.5" customHeight="1">
      <c r="A776" s="593"/>
      <c r="B776" s="593"/>
      <c r="C776" s="593"/>
      <c r="E776" s="593"/>
      <c r="G776" s="593"/>
      <c r="H776" s="593"/>
      <c r="I776" s="593"/>
      <c r="J776" s="593"/>
      <c r="K776" s="593"/>
      <c r="L776" s="593"/>
      <c r="M776" s="593"/>
      <c r="N776" s="593"/>
      <c r="O776" s="593"/>
      <c r="P776" s="593"/>
      <c r="Q776" s="593"/>
      <c r="R776" s="593"/>
      <c r="S776" s="593"/>
      <c r="T776" s="593"/>
      <c r="U776" s="593"/>
      <c r="V776" s="593"/>
    </row>
    <row r="777" spans="1:22" ht="19.5" customHeight="1">
      <c r="A777" s="593"/>
      <c r="B777" s="593"/>
      <c r="C777" s="593"/>
      <c r="E777" s="593"/>
      <c r="G777" s="593"/>
      <c r="H777" s="593"/>
      <c r="I777" s="593"/>
      <c r="J777" s="593"/>
      <c r="K777" s="593"/>
      <c r="L777" s="593"/>
      <c r="M777" s="593"/>
      <c r="N777" s="593"/>
      <c r="O777" s="593"/>
      <c r="P777" s="593"/>
      <c r="Q777" s="593"/>
      <c r="R777" s="593"/>
      <c r="S777" s="593"/>
      <c r="T777" s="593"/>
      <c r="U777" s="593"/>
      <c r="V777" s="593"/>
    </row>
    <row r="778" spans="1:22" ht="19.5" customHeight="1">
      <c r="A778" s="593"/>
      <c r="B778" s="593"/>
      <c r="C778" s="593"/>
      <c r="E778" s="593"/>
      <c r="G778" s="593"/>
      <c r="H778" s="593"/>
      <c r="I778" s="593"/>
      <c r="J778" s="593"/>
      <c r="K778" s="593"/>
      <c r="L778" s="593"/>
      <c r="M778" s="593"/>
      <c r="N778" s="593"/>
      <c r="O778" s="593"/>
      <c r="P778" s="593"/>
      <c r="Q778" s="593"/>
      <c r="R778" s="593"/>
      <c r="S778" s="593"/>
      <c r="T778" s="593"/>
      <c r="U778" s="593"/>
      <c r="V778" s="593"/>
    </row>
    <row r="779" spans="1:22" ht="19.5" customHeight="1">
      <c r="A779" s="593"/>
      <c r="B779" s="593"/>
      <c r="C779" s="593"/>
      <c r="E779" s="593"/>
      <c r="G779" s="593"/>
      <c r="H779" s="593"/>
      <c r="I779" s="593"/>
      <c r="J779" s="593"/>
      <c r="K779" s="593"/>
      <c r="L779" s="593"/>
      <c r="M779" s="593"/>
      <c r="N779" s="593"/>
      <c r="O779" s="593"/>
      <c r="P779" s="593"/>
      <c r="Q779" s="593"/>
      <c r="R779" s="593"/>
      <c r="S779" s="593"/>
      <c r="T779" s="593"/>
      <c r="U779" s="593"/>
      <c r="V779" s="593"/>
    </row>
    <row r="780" spans="1:22" ht="19.5" customHeight="1">
      <c r="A780" s="593"/>
      <c r="B780" s="593"/>
      <c r="C780" s="593"/>
      <c r="E780" s="593"/>
      <c r="G780" s="593"/>
      <c r="H780" s="593"/>
      <c r="I780" s="593"/>
      <c r="J780" s="593"/>
      <c r="K780" s="593"/>
      <c r="L780" s="593"/>
      <c r="M780" s="593"/>
      <c r="N780" s="593"/>
      <c r="O780" s="593"/>
      <c r="P780" s="593"/>
      <c r="Q780" s="593"/>
      <c r="R780" s="593"/>
      <c r="S780" s="593"/>
      <c r="T780" s="593"/>
      <c r="U780" s="593"/>
      <c r="V780" s="593"/>
    </row>
    <row r="781" spans="1:22" ht="19.5" customHeight="1">
      <c r="A781" s="593"/>
      <c r="B781" s="593"/>
      <c r="C781" s="593"/>
      <c r="E781" s="593"/>
      <c r="G781" s="593"/>
      <c r="H781" s="593"/>
      <c r="I781" s="593"/>
      <c r="J781" s="593"/>
      <c r="K781" s="593"/>
      <c r="L781" s="593"/>
      <c r="M781" s="593"/>
      <c r="N781" s="593"/>
      <c r="O781" s="593"/>
      <c r="P781" s="593"/>
      <c r="Q781" s="593"/>
      <c r="R781" s="593"/>
      <c r="S781" s="593"/>
      <c r="T781" s="593"/>
      <c r="U781" s="593"/>
      <c r="V781" s="593"/>
    </row>
    <row r="782" spans="1:22" ht="19.5" customHeight="1">
      <c r="A782" s="593"/>
      <c r="B782" s="593"/>
      <c r="C782" s="593"/>
      <c r="E782" s="593"/>
      <c r="G782" s="593"/>
      <c r="H782" s="593"/>
      <c r="I782" s="593"/>
      <c r="J782" s="593"/>
      <c r="K782" s="593"/>
      <c r="L782" s="593"/>
      <c r="M782" s="593"/>
      <c r="N782" s="593"/>
      <c r="O782" s="593"/>
      <c r="P782" s="593"/>
      <c r="Q782" s="593"/>
      <c r="R782" s="593"/>
      <c r="S782" s="593"/>
      <c r="T782" s="593"/>
      <c r="U782" s="593"/>
      <c r="V782" s="593"/>
    </row>
    <row r="783" spans="1:22" ht="19.5" customHeight="1">
      <c r="A783" s="593"/>
      <c r="B783" s="593"/>
      <c r="C783" s="593"/>
      <c r="E783" s="593"/>
      <c r="G783" s="593"/>
      <c r="H783" s="593"/>
      <c r="I783" s="593"/>
      <c r="J783" s="593"/>
      <c r="K783" s="593"/>
      <c r="L783" s="593"/>
      <c r="M783" s="593"/>
      <c r="N783" s="593"/>
      <c r="O783" s="593"/>
      <c r="P783" s="593"/>
      <c r="Q783" s="593"/>
      <c r="R783" s="593"/>
      <c r="S783" s="593"/>
      <c r="T783" s="593"/>
      <c r="U783" s="593"/>
      <c r="V783" s="593"/>
    </row>
    <row r="784" spans="1:22" ht="19.5" customHeight="1">
      <c r="A784" s="593"/>
      <c r="B784" s="593"/>
      <c r="C784" s="593"/>
      <c r="E784" s="593"/>
      <c r="G784" s="593"/>
      <c r="H784" s="593"/>
      <c r="I784" s="593"/>
      <c r="J784" s="593"/>
      <c r="K784" s="593"/>
      <c r="L784" s="593"/>
      <c r="M784" s="593"/>
      <c r="N784" s="593"/>
      <c r="O784" s="593"/>
      <c r="P784" s="593"/>
      <c r="Q784" s="593"/>
      <c r="R784" s="593"/>
      <c r="S784" s="593"/>
      <c r="T784" s="593"/>
      <c r="U784" s="593"/>
      <c r="V784" s="593"/>
    </row>
    <row r="785" spans="1:22" ht="19.5" customHeight="1">
      <c r="A785" s="593"/>
      <c r="B785" s="593"/>
      <c r="C785" s="593"/>
      <c r="E785" s="593"/>
      <c r="G785" s="593"/>
      <c r="H785" s="593"/>
      <c r="I785" s="593"/>
      <c r="J785" s="593"/>
      <c r="K785" s="593"/>
      <c r="L785" s="593"/>
      <c r="M785" s="593"/>
      <c r="N785" s="593"/>
      <c r="O785" s="593"/>
      <c r="P785" s="593"/>
      <c r="Q785" s="593"/>
      <c r="R785" s="593"/>
      <c r="S785" s="593"/>
      <c r="T785" s="593"/>
      <c r="U785" s="593"/>
      <c r="V785" s="593"/>
    </row>
    <row r="786" spans="1:22" ht="19.5" customHeight="1">
      <c r="A786" s="593"/>
      <c r="B786" s="593"/>
      <c r="C786" s="593"/>
      <c r="E786" s="593"/>
      <c r="G786" s="593"/>
      <c r="H786" s="593"/>
      <c r="I786" s="593"/>
      <c r="J786" s="593"/>
      <c r="K786" s="593"/>
      <c r="L786" s="593"/>
      <c r="M786" s="593"/>
      <c r="N786" s="593"/>
      <c r="O786" s="593"/>
      <c r="P786" s="593"/>
      <c r="Q786" s="593"/>
      <c r="R786" s="593"/>
      <c r="S786" s="593"/>
      <c r="T786" s="593"/>
      <c r="U786" s="593"/>
      <c r="V786" s="593"/>
    </row>
    <row r="787" spans="1:22" ht="19.5" customHeight="1">
      <c r="A787" s="593"/>
      <c r="B787" s="593"/>
      <c r="C787" s="593"/>
      <c r="E787" s="593"/>
      <c r="G787" s="593"/>
      <c r="H787" s="593"/>
      <c r="I787" s="593"/>
      <c r="J787" s="593"/>
      <c r="K787" s="593"/>
      <c r="L787" s="593"/>
      <c r="M787" s="593"/>
      <c r="N787" s="593"/>
      <c r="O787" s="593"/>
      <c r="P787" s="593"/>
      <c r="Q787" s="593"/>
      <c r="R787" s="593"/>
      <c r="S787" s="593"/>
      <c r="T787" s="593"/>
      <c r="U787" s="593"/>
      <c r="V787" s="593"/>
    </row>
    <row r="788" spans="1:22" ht="19.5" customHeight="1">
      <c r="A788" s="593"/>
      <c r="B788" s="593"/>
      <c r="C788" s="593"/>
      <c r="E788" s="593"/>
      <c r="G788" s="593"/>
      <c r="H788" s="593"/>
      <c r="I788" s="593"/>
      <c r="J788" s="593"/>
      <c r="K788" s="593"/>
      <c r="L788" s="593"/>
      <c r="M788" s="593"/>
      <c r="N788" s="593"/>
      <c r="O788" s="593"/>
      <c r="P788" s="593"/>
      <c r="Q788" s="593"/>
      <c r="R788" s="593"/>
      <c r="S788" s="593"/>
      <c r="T788" s="593"/>
      <c r="U788" s="593"/>
      <c r="V788" s="593"/>
    </row>
    <row r="789" spans="1:22" ht="19.5" customHeight="1">
      <c r="A789" s="593"/>
      <c r="B789" s="593"/>
      <c r="C789" s="593"/>
      <c r="E789" s="593"/>
      <c r="G789" s="593"/>
      <c r="H789" s="593"/>
      <c r="I789" s="593"/>
      <c r="J789" s="593"/>
      <c r="K789" s="593"/>
      <c r="L789" s="593"/>
      <c r="M789" s="593"/>
      <c r="N789" s="593"/>
      <c r="O789" s="593"/>
      <c r="P789" s="593"/>
      <c r="Q789" s="593"/>
      <c r="R789" s="593"/>
      <c r="S789" s="593"/>
      <c r="T789" s="593"/>
      <c r="U789" s="593"/>
      <c r="V789" s="593"/>
    </row>
    <row r="790" spans="1:22" ht="19.5" customHeight="1">
      <c r="A790" s="593"/>
      <c r="B790" s="593"/>
      <c r="C790" s="593"/>
      <c r="E790" s="593"/>
      <c r="G790" s="593"/>
      <c r="H790" s="593"/>
      <c r="I790" s="593"/>
      <c r="J790" s="593"/>
      <c r="K790" s="593"/>
      <c r="L790" s="593"/>
      <c r="M790" s="593"/>
      <c r="N790" s="593"/>
      <c r="O790" s="593"/>
      <c r="P790" s="593"/>
      <c r="Q790" s="593"/>
      <c r="R790" s="593"/>
      <c r="S790" s="593"/>
      <c r="T790" s="593"/>
      <c r="U790" s="593"/>
      <c r="V790" s="593"/>
    </row>
    <row r="791" spans="1:22" ht="19.5" customHeight="1">
      <c r="A791" s="593"/>
      <c r="B791" s="593"/>
      <c r="C791" s="593"/>
      <c r="E791" s="593"/>
      <c r="G791" s="593"/>
      <c r="H791" s="593"/>
      <c r="I791" s="593"/>
      <c r="J791" s="593"/>
      <c r="K791" s="593"/>
      <c r="L791" s="593"/>
      <c r="M791" s="593"/>
      <c r="N791" s="593"/>
      <c r="O791" s="593"/>
      <c r="P791" s="593"/>
      <c r="Q791" s="593"/>
      <c r="R791" s="593"/>
      <c r="S791" s="593"/>
      <c r="T791" s="593"/>
      <c r="U791" s="593"/>
      <c r="V791" s="593"/>
    </row>
    <row r="792" spans="1:22" ht="19.5" customHeight="1">
      <c r="A792" s="593"/>
      <c r="B792" s="593"/>
      <c r="C792" s="593"/>
      <c r="E792" s="593"/>
      <c r="G792" s="593"/>
      <c r="H792" s="593"/>
      <c r="I792" s="593"/>
      <c r="J792" s="593"/>
      <c r="K792" s="593"/>
      <c r="L792" s="593"/>
      <c r="M792" s="593"/>
      <c r="N792" s="593"/>
      <c r="O792" s="593"/>
      <c r="P792" s="593"/>
      <c r="Q792" s="593"/>
      <c r="R792" s="593"/>
      <c r="S792" s="593"/>
      <c r="T792" s="593"/>
      <c r="U792" s="593"/>
      <c r="V792" s="593"/>
    </row>
    <row r="793" spans="1:22" ht="19.5" customHeight="1">
      <c r="A793" s="593"/>
      <c r="B793" s="593"/>
      <c r="C793" s="593"/>
      <c r="E793" s="593"/>
      <c r="G793" s="593"/>
      <c r="H793" s="593"/>
      <c r="I793" s="593"/>
      <c r="J793" s="593"/>
      <c r="K793" s="593"/>
      <c r="L793" s="593"/>
      <c r="M793" s="593"/>
      <c r="N793" s="593"/>
      <c r="O793" s="593"/>
      <c r="P793" s="593"/>
      <c r="Q793" s="593"/>
      <c r="R793" s="593"/>
      <c r="S793" s="593"/>
      <c r="T793" s="593"/>
      <c r="U793" s="593"/>
      <c r="V793" s="593"/>
    </row>
    <row r="794" spans="1:22" ht="19.5" customHeight="1">
      <c r="A794" s="593"/>
      <c r="B794" s="593"/>
      <c r="C794" s="593"/>
      <c r="E794" s="593"/>
      <c r="G794" s="593"/>
      <c r="H794" s="593"/>
      <c r="I794" s="593"/>
      <c r="J794" s="593"/>
      <c r="K794" s="593"/>
      <c r="L794" s="593"/>
      <c r="M794" s="593"/>
      <c r="N794" s="593"/>
      <c r="O794" s="593"/>
      <c r="P794" s="593"/>
      <c r="Q794" s="593"/>
      <c r="R794" s="593"/>
      <c r="S794" s="593"/>
      <c r="T794" s="593"/>
      <c r="U794" s="593"/>
      <c r="V794" s="593"/>
    </row>
    <row r="795" spans="1:22" ht="19.5" customHeight="1">
      <c r="A795" s="593"/>
      <c r="B795" s="593"/>
      <c r="C795" s="593"/>
      <c r="E795" s="593"/>
      <c r="G795" s="593"/>
      <c r="H795" s="593"/>
      <c r="I795" s="593"/>
      <c r="J795" s="593"/>
      <c r="K795" s="593"/>
      <c r="L795" s="593"/>
      <c r="M795" s="593"/>
      <c r="N795" s="593"/>
      <c r="O795" s="593"/>
      <c r="P795" s="593"/>
      <c r="Q795" s="593"/>
      <c r="R795" s="593"/>
      <c r="S795" s="593"/>
      <c r="T795" s="593"/>
      <c r="U795" s="593"/>
      <c r="V795" s="593"/>
    </row>
    <row r="796" spans="1:22" ht="19.5" customHeight="1">
      <c r="A796" s="593"/>
      <c r="B796" s="593"/>
      <c r="C796" s="593"/>
      <c r="E796" s="593"/>
      <c r="G796" s="593"/>
      <c r="H796" s="593"/>
      <c r="I796" s="593"/>
      <c r="J796" s="593"/>
      <c r="K796" s="593"/>
      <c r="L796" s="593"/>
      <c r="M796" s="593"/>
      <c r="N796" s="593"/>
      <c r="O796" s="593"/>
      <c r="P796" s="593"/>
      <c r="Q796" s="593"/>
      <c r="R796" s="593"/>
      <c r="S796" s="593"/>
      <c r="T796" s="593"/>
      <c r="U796" s="593"/>
      <c r="V796" s="593"/>
    </row>
    <row r="797" spans="1:22" ht="19.5" customHeight="1">
      <c r="A797" s="593"/>
      <c r="B797" s="593"/>
      <c r="C797" s="593"/>
      <c r="E797" s="593"/>
      <c r="G797" s="593"/>
      <c r="H797" s="593"/>
      <c r="I797" s="593"/>
      <c r="J797" s="593"/>
      <c r="K797" s="593"/>
      <c r="L797" s="593"/>
      <c r="M797" s="593"/>
      <c r="N797" s="593"/>
      <c r="O797" s="593"/>
      <c r="P797" s="593"/>
      <c r="Q797" s="593"/>
      <c r="R797" s="593"/>
      <c r="S797" s="593"/>
      <c r="T797" s="593"/>
      <c r="U797" s="593"/>
      <c r="V797" s="593"/>
    </row>
    <row r="798" spans="1:22" ht="19.5" customHeight="1">
      <c r="A798" s="593"/>
      <c r="B798" s="593"/>
      <c r="C798" s="593"/>
      <c r="E798" s="593"/>
      <c r="G798" s="593"/>
      <c r="H798" s="593"/>
      <c r="I798" s="593"/>
      <c r="J798" s="593"/>
      <c r="K798" s="593"/>
      <c r="L798" s="593"/>
      <c r="M798" s="593"/>
      <c r="N798" s="593"/>
      <c r="O798" s="593"/>
      <c r="P798" s="593"/>
      <c r="Q798" s="593"/>
      <c r="R798" s="593"/>
      <c r="S798" s="593"/>
      <c r="T798" s="593"/>
      <c r="U798" s="593"/>
      <c r="V798" s="593"/>
    </row>
    <row r="799" spans="1:22" ht="19.5" customHeight="1">
      <c r="A799" s="593"/>
      <c r="B799" s="593"/>
      <c r="C799" s="593"/>
      <c r="E799" s="593"/>
      <c r="G799" s="593"/>
      <c r="H799" s="593"/>
      <c r="I799" s="593"/>
      <c r="J799" s="593"/>
      <c r="K799" s="593"/>
      <c r="L799" s="593"/>
      <c r="M799" s="593"/>
      <c r="N799" s="593"/>
      <c r="O799" s="593"/>
      <c r="P799" s="593"/>
      <c r="Q799" s="593"/>
      <c r="R799" s="593"/>
      <c r="S799" s="593"/>
      <c r="T799" s="593"/>
      <c r="U799" s="593"/>
      <c r="V799" s="593"/>
    </row>
    <row r="800" spans="1:22" ht="19.5" customHeight="1">
      <c r="A800" s="593"/>
      <c r="B800" s="593"/>
      <c r="C800" s="593"/>
      <c r="E800" s="593"/>
      <c r="G800" s="593"/>
      <c r="H800" s="593"/>
      <c r="I800" s="593"/>
      <c r="J800" s="593"/>
      <c r="K800" s="593"/>
      <c r="L800" s="593"/>
      <c r="M800" s="593"/>
      <c r="N800" s="593"/>
      <c r="O800" s="593"/>
      <c r="P800" s="593"/>
      <c r="Q800" s="593"/>
      <c r="R800" s="593"/>
      <c r="S800" s="593"/>
      <c r="T800" s="593"/>
      <c r="U800" s="593"/>
      <c r="V800" s="593"/>
    </row>
    <row r="801" spans="1:22" ht="19.5" customHeight="1">
      <c r="A801" s="593"/>
      <c r="B801" s="593"/>
      <c r="C801" s="593"/>
      <c r="E801" s="593"/>
      <c r="G801" s="593"/>
      <c r="H801" s="593"/>
      <c r="I801" s="593"/>
      <c r="J801" s="593"/>
      <c r="K801" s="593"/>
      <c r="L801" s="593"/>
      <c r="M801" s="593"/>
      <c r="N801" s="593"/>
      <c r="O801" s="593"/>
      <c r="P801" s="593"/>
      <c r="Q801" s="593"/>
      <c r="R801" s="593"/>
      <c r="S801" s="593"/>
      <c r="T801" s="593"/>
      <c r="U801" s="593"/>
      <c r="V801" s="593"/>
    </row>
    <row r="802" spans="1:22" ht="19.5" customHeight="1">
      <c r="A802" s="593"/>
      <c r="B802" s="593"/>
      <c r="C802" s="593"/>
      <c r="E802" s="593"/>
      <c r="G802" s="593"/>
      <c r="H802" s="593"/>
      <c r="I802" s="593"/>
      <c r="J802" s="593"/>
      <c r="K802" s="593"/>
      <c r="L802" s="593"/>
      <c r="M802" s="593"/>
      <c r="N802" s="593"/>
      <c r="O802" s="593"/>
      <c r="P802" s="593"/>
      <c r="Q802" s="593"/>
      <c r="R802" s="593"/>
      <c r="S802" s="593"/>
      <c r="T802" s="593"/>
      <c r="U802" s="593"/>
      <c r="V802" s="593"/>
    </row>
    <row r="803" spans="1:22" ht="19.5" customHeight="1">
      <c r="A803" s="593"/>
      <c r="B803" s="593"/>
      <c r="C803" s="593"/>
      <c r="E803" s="593"/>
      <c r="G803" s="593"/>
      <c r="H803" s="593"/>
      <c r="I803" s="593"/>
      <c r="J803" s="593"/>
      <c r="K803" s="593"/>
      <c r="L803" s="593"/>
      <c r="M803" s="593"/>
      <c r="N803" s="593"/>
      <c r="O803" s="593"/>
      <c r="P803" s="593"/>
      <c r="Q803" s="593"/>
      <c r="R803" s="593"/>
      <c r="S803" s="593"/>
      <c r="T803" s="593"/>
      <c r="U803" s="593"/>
      <c r="V803" s="593"/>
    </row>
    <row r="804" spans="1:22" ht="19.5" customHeight="1">
      <c r="A804" s="593"/>
      <c r="B804" s="593"/>
      <c r="C804" s="593"/>
      <c r="E804" s="593"/>
      <c r="G804" s="593"/>
      <c r="H804" s="593"/>
      <c r="I804" s="593"/>
      <c r="J804" s="593"/>
      <c r="K804" s="593"/>
      <c r="L804" s="593"/>
      <c r="M804" s="593"/>
      <c r="N804" s="593"/>
      <c r="O804" s="593"/>
      <c r="P804" s="593"/>
      <c r="Q804" s="593"/>
      <c r="R804" s="593"/>
      <c r="S804" s="593"/>
      <c r="T804" s="593"/>
      <c r="U804" s="593"/>
      <c r="V804" s="593"/>
    </row>
    <row r="805" spans="1:22" ht="19.5" customHeight="1">
      <c r="A805" s="593"/>
      <c r="B805" s="593"/>
      <c r="C805" s="593"/>
      <c r="E805" s="593"/>
      <c r="G805" s="593"/>
      <c r="H805" s="593"/>
      <c r="I805" s="593"/>
      <c r="J805" s="593"/>
      <c r="K805" s="593"/>
      <c r="L805" s="593"/>
      <c r="M805" s="593"/>
      <c r="N805" s="593"/>
      <c r="O805" s="593"/>
      <c r="P805" s="593"/>
      <c r="Q805" s="593"/>
      <c r="R805" s="593"/>
      <c r="S805" s="593"/>
      <c r="T805" s="593"/>
      <c r="U805" s="593"/>
      <c r="V805" s="593"/>
    </row>
    <row r="806" spans="1:22" ht="19.5" customHeight="1">
      <c r="A806" s="593"/>
      <c r="B806" s="593"/>
      <c r="C806" s="593"/>
      <c r="E806" s="593"/>
      <c r="G806" s="593"/>
      <c r="H806" s="593"/>
      <c r="I806" s="593"/>
      <c r="J806" s="593"/>
      <c r="K806" s="593"/>
      <c r="L806" s="593"/>
      <c r="M806" s="593"/>
      <c r="N806" s="593"/>
      <c r="O806" s="593"/>
      <c r="P806" s="593"/>
      <c r="Q806" s="593"/>
      <c r="R806" s="593"/>
      <c r="S806" s="593"/>
      <c r="T806" s="593"/>
      <c r="U806" s="593"/>
      <c r="V806" s="593"/>
    </row>
    <row r="807" spans="1:22" ht="19.5" customHeight="1">
      <c r="A807" s="593"/>
      <c r="B807" s="593"/>
      <c r="C807" s="593"/>
      <c r="E807" s="593"/>
      <c r="G807" s="593"/>
      <c r="H807" s="593"/>
      <c r="I807" s="593"/>
      <c r="J807" s="593"/>
      <c r="K807" s="593"/>
      <c r="L807" s="593"/>
      <c r="M807" s="593"/>
      <c r="N807" s="593"/>
      <c r="O807" s="593"/>
      <c r="P807" s="593"/>
      <c r="Q807" s="593"/>
      <c r="R807" s="593"/>
      <c r="S807" s="593"/>
      <c r="T807" s="593"/>
      <c r="U807" s="593"/>
      <c r="V807" s="593"/>
    </row>
    <row r="808" spans="1:22" ht="19.5" customHeight="1">
      <c r="A808" s="593"/>
      <c r="B808" s="593"/>
      <c r="C808" s="593"/>
      <c r="E808" s="593"/>
      <c r="G808" s="593"/>
      <c r="H808" s="593"/>
      <c r="I808" s="593"/>
      <c r="J808" s="593"/>
      <c r="K808" s="593"/>
      <c r="L808" s="593"/>
      <c r="M808" s="593"/>
      <c r="N808" s="593"/>
      <c r="O808" s="593"/>
      <c r="P808" s="593"/>
      <c r="Q808" s="593"/>
      <c r="R808" s="593"/>
      <c r="S808" s="593"/>
      <c r="T808" s="593"/>
      <c r="U808" s="593"/>
      <c r="V808" s="593"/>
    </row>
    <row r="809" spans="1:22" ht="19.5" customHeight="1">
      <c r="A809" s="593"/>
      <c r="B809" s="593"/>
      <c r="C809" s="593"/>
      <c r="E809" s="593"/>
      <c r="G809" s="593"/>
      <c r="H809" s="593"/>
      <c r="I809" s="593"/>
      <c r="J809" s="593"/>
      <c r="K809" s="593"/>
      <c r="L809" s="593"/>
      <c r="M809" s="593"/>
      <c r="N809" s="593"/>
      <c r="O809" s="593"/>
      <c r="P809" s="593"/>
      <c r="Q809" s="593"/>
      <c r="R809" s="593"/>
      <c r="S809" s="593"/>
      <c r="T809" s="593"/>
      <c r="U809" s="593"/>
      <c r="V809" s="593"/>
    </row>
    <row r="810" spans="1:22" ht="19.5" customHeight="1">
      <c r="A810" s="593"/>
      <c r="B810" s="593"/>
      <c r="C810" s="593"/>
      <c r="E810" s="593"/>
      <c r="G810" s="593"/>
      <c r="H810" s="593"/>
      <c r="I810" s="593"/>
      <c r="J810" s="593"/>
      <c r="K810" s="593"/>
      <c r="L810" s="593"/>
      <c r="M810" s="593"/>
      <c r="N810" s="593"/>
      <c r="O810" s="593"/>
      <c r="P810" s="593"/>
      <c r="Q810" s="593"/>
      <c r="R810" s="593"/>
      <c r="S810" s="593"/>
      <c r="T810" s="593"/>
      <c r="U810" s="593"/>
      <c r="V810" s="593"/>
    </row>
    <row r="811" spans="1:22" ht="19.5" customHeight="1">
      <c r="A811" s="593"/>
      <c r="B811" s="593"/>
      <c r="C811" s="593"/>
      <c r="E811" s="593"/>
      <c r="G811" s="593"/>
      <c r="H811" s="593"/>
      <c r="I811" s="593"/>
      <c r="J811" s="593"/>
      <c r="K811" s="593"/>
      <c r="L811" s="593"/>
      <c r="M811" s="593"/>
      <c r="N811" s="593"/>
      <c r="O811" s="593"/>
      <c r="P811" s="593"/>
      <c r="Q811" s="593"/>
      <c r="R811" s="593"/>
      <c r="S811" s="593"/>
      <c r="T811" s="593"/>
      <c r="U811" s="593"/>
      <c r="V811" s="593"/>
    </row>
    <row r="812" spans="1:22" ht="19.5" customHeight="1">
      <c r="A812" s="593"/>
      <c r="B812" s="593"/>
      <c r="C812" s="593"/>
      <c r="E812" s="593"/>
      <c r="G812" s="593"/>
      <c r="H812" s="593"/>
      <c r="I812" s="593"/>
      <c r="J812" s="593"/>
      <c r="K812" s="593"/>
      <c r="L812" s="593"/>
      <c r="M812" s="593"/>
      <c r="N812" s="593"/>
      <c r="O812" s="593"/>
      <c r="P812" s="593"/>
      <c r="Q812" s="593"/>
      <c r="R812" s="593"/>
      <c r="S812" s="593"/>
      <c r="T812" s="593"/>
      <c r="U812" s="593"/>
      <c r="V812" s="593"/>
    </row>
    <row r="813" spans="1:22" ht="19.5" customHeight="1">
      <c r="A813" s="593"/>
      <c r="B813" s="593"/>
      <c r="C813" s="593"/>
      <c r="E813" s="593"/>
      <c r="G813" s="593"/>
      <c r="H813" s="593"/>
      <c r="I813" s="593"/>
      <c r="J813" s="593"/>
      <c r="K813" s="593"/>
      <c r="L813" s="593"/>
      <c r="M813" s="593"/>
      <c r="N813" s="593"/>
      <c r="O813" s="593"/>
      <c r="P813" s="593"/>
      <c r="Q813" s="593"/>
      <c r="R813" s="593"/>
      <c r="S813" s="593"/>
      <c r="T813" s="593"/>
      <c r="U813" s="593"/>
      <c r="V813" s="593"/>
    </row>
    <row r="814" spans="1:22" ht="19.5" customHeight="1">
      <c r="A814" s="593"/>
      <c r="B814" s="593"/>
      <c r="C814" s="593"/>
      <c r="E814" s="593"/>
      <c r="G814" s="593"/>
      <c r="H814" s="593"/>
      <c r="I814" s="593"/>
      <c r="J814" s="593"/>
      <c r="K814" s="593"/>
      <c r="L814" s="593"/>
      <c r="M814" s="593"/>
      <c r="N814" s="593"/>
      <c r="O814" s="593"/>
      <c r="P814" s="593"/>
      <c r="Q814" s="593"/>
      <c r="R814" s="593"/>
      <c r="S814" s="593"/>
      <c r="T814" s="593"/>
      <c r="U814" s="593"/>
      <c r="V814" s="593"/>
    </row>
    <row r="815" spans="1:22" ht="19.5" customHeight="1">
      <c r="A815" s="593"/>
      <c r="B815" s="593"/>
      <c r="C815" s="593"/>
      <c r="E815" s="593"/>
      <c r="G815" s="593"/>
      <c r="H815" s="593"/>
      <c r="I815" s="593"/>
      <c r="J815" s="593"/>
      <c r="K815" s="593"/>
      <c r="L815" s="593"/>
      <c r="M815" s="593"/>
      <c r="N815" s="593"/>
      <c r="O815" s="593"/>
      <c r="P815" s="593"/>
      <c r="Q815" s="593"/>
      <c r="R815" s="593"/>
      <c r="S815" s="593"/>
      <c r="T815" s="593"/>
      <c r="U815" s="593"/>
      <c r="V815" s="593"/>
    </row>
    <row r="816" spans="1:22" ht="19.5" customHeight="1">
      <c r="A816" s="593"/>
      <c r="B816" s="593"/>
      <c r="C816" s="593"/>
      <c r="E816" s="593"/>
      <c r="G816" s="593"/>
      <c r="H816" s="593"/>
      <c r="I816" s="593"/>
      <c r="J816" s="593"/>
      <c r="K816" s="593"/>
      <c r="L816" s="593"/>
      <c r="M816" s="593"/>
      <c r="N816" s="593"/>
      <c r="O816" s="593"/>
      <c r="P816" s="593"/>
      <c r="Q816" s="593"/>
      <c r="R816" s="593"/>
      <c r="S816" s="593"/>
      <c r="T816" s="593"/>
      <c r="U816" s="593"/>
      <c r="V816" s="593"/>
    </row>
    <row r="817" spans="1:22" ht="19.5" customHeight="1">
      <c r="A817" s="593"/>
      <c r="B817" s="593"/>
      <c r="C817" s="593"/>
      <c r="E817" s="593"/>
      <c r="G817" s="593"/>
      <c r="H817" s="593"/>
      <c r="I817" s="593"/>
      <c r="J817" s="593"/>
      <c r="K817" s="593"/>
      <c r="L817" s="593"/>
      <c r="M817" s="593"/>
      <c r="N817" s="593"/>
      <c r="O817" s="593"/>
      <c r="P817" s="593"/>
      <c r="Q817" s="593"/>
      <c r="R817" s="593"/>
      <c r="S817" s="593"/>
      <c r="T817" s="593"/>
      <c r="U817" s="593"/>
      <c r="V817" s="593"/>
    </row>
    <row r="818" spans="1:22" ht="19.5" customHeight="1">
      <c r="A818" s="593"/>
      <c r="B818" s="593"/>
      <c r="C818" s="593"/>
      <c r="E818" s="593"/>
      <c r="G818" s="593"/>
      <c r="H818" s="593"/>
      <c r="I818" s="593"/>
      <c r="J818" s="593"/>
      <c r="K818" s="593"/>
      <c r="L818" s="593"/>
      <c r="M818" s="593"/>
      <c r="N818" s="593"/>
      <c r="O818" s="593"/>
      <c r="P818" s="593"/>
      <c r="Q818" s="593"/>
      <c r="R818" s="593"/>
      <c r="S818" s="593"/>
      <c r="T818" s="593"/>
      <c r="U818" s="593"/>
      <c r="V818" s="593"/>
    </row>
    <row r="819" spans="1:22" ht="19.5" customHeight="1">
      <c r="A819" s="593"/>
      <c r="B819" s="593"/>
      <c r="C819" s="593"/>
      <c r="E819" s="593"/>
      <c r="G819" s="593"/>
      <c r="H819" s="593"/>
      <c r="I819" s="593"/>
      <c r="J819" s="593"/>
      <c r="K819" s="593"/>
      <c r="L819" s="593"/>
      <c r="M819" s="593"/>
      <c r="N819" s="593"/>
      <c r="O819" s="593"/>
      <c r="P819" s="593"/>
      <c r="Q819" s="593"/>
      <c r="R819" s="593"/>
      <c r="S819" s="593"/>
      <c r="T819" s="593"/>
      <c r="U819" s="593"/>
      <c r="V819" s="593"/>
    </row>
    <row r="820" spans="1:22" ht="19.5" customHeight="1">
      <c r="A820" s="593"/>
      <c r="B820" s="593"/>
      <c r="C820" s="593"/>
      <c r="E820" s="593"/>
      <c r="G820" s="593"/>
      <c r="H820" s="593"/>
      <c r="I820" s="593"/>
      <c r="J820" s="593"/>
      <c r="K820" s="593"/>
      <c r="L820" s="593"/>
      <c r="M820" s="593"/>
      <c r="N820" s="593"/>
      <c r="O820" s="593"/>
      <c r="P820" s="593"/>
      <c r="Q820" s="593"/>
      <c r="R820" s="593"/>
      <c r="S820" s="593"/>
      <c r="T820" s="593"/>
      <c r="U820" s="593"/>
      <c r="V820" s="593"/>
    </row>
    <row r="821" spans="1:22" ht="19.5" customHeight="1">
      <c r="A821" s="593"/>
      <c r="B821" s="593"/>
      <c r="C821" s="593"/>
      <c r="E821" s="593"/>
      <c r="G821" s="593"/>
      <c r="H821" s="593"/>
      <c r="I821" s="593"/>
      <c r="J821" s="593"/>
      <c r="K821" s="593"/>
      <c r="L821" s="593"/>
      <c r="M821" s="593"/>
      <c r="N821" s="593"/>
      <c r="O821" s="593"/>
      <c r="P821" s="593"/>
      <c r="Q821" s="593"/>
      <c r="R821" s="593"/>
      <c r="S821" s="593"/>
      <c r="T821" s="593"/>
      <c r="U821" s="593"/>
      <c r="V821" s="593"/>
    </row>
    <row r="822" spans="1:22" ht="19.5" customHeight="1">
      <c r="A822" s="593"/>
      <c r="B822" s="593"/>
      <c r="C822" s="593"/>
      <c r="E822" s="593"/>
      <c r="G822" s="593"/>
      <c r="H822" s="593"/>
      <c r="I822" s="593"/>
      <c r="J822" s="593"/>
      <c r="K822" s="593"/>
      <c r="L822" s="593"/>
      <c r="M822" s="593"/>
      <c r="N822" s="593"/>
      <c r="O822" s="593"/>
      <c r="P822" s="593"/>
      <c r="Q822" s="593"/>
      <c r="R822" s="593"/>
      <c r="S822" s="593"/>
      <c r="T822" s="593"/>
      <c r="U822" s="593"/>
      <c r="V822" s="593"/>
    </row>
    <row r="823" spans="1:22" ht="19.5" customHeight="1">
      <c r="A823" s="593"/>
      <c r="B823" s="593"/>
      <c r="C823" s="593"/>
      <c r="E823" s="593"/>
      <c r="G823" s="593"/>
      <c r="H823" s="593"/>
      <c r="I823" s="593"/>
      <c r="J823" s="593"/>
      <c r="K823" s="593"/>
      <c r="L823" s="593"/>
      <c r="M823" s="593"/>
      <c r="N823" s="593"/>
      <c r="O823" s="593"/>
      <c r="P823" s="593"/>
      <c r="Q823" s="593"/>
      <c r="R823" s="593"/>
      <c r="S823" s="593"/>
      <c r="T823" s="593"/>
      <c r="U823" s="593"/>
      <c r="V823" s="593"/>
    </row>
    <row r="824" spans="1:22" ht="19.5" customHeight="1">
      <c r="A824" s="593"/>
      <c r="B824" s="593"/>
      <c r="C824" s="593"/>
      <c r="E824" s="593"/>
      <c r="G824" s="593"/>
      <c r="H824" s="593"/>
      <c r="I824" s="593"/>
      <c r="J824" s="593"/>
      <c r="K824" s="593"/>
      <c r="L824" s="593"/>
      <c r="M824" s="593"/>
      <c r="N824" s="593"/>
      <c r="O824" s="593"/>
      <c r="P824" s="593"/>
      <c r="Q824" s="593"/>
      <c r="R824" s="593"/>
      <c r="S824" s="593"/>
      <c r="T824" s="593"/>
      <c r="U824" s="593"/>
      <c r="V824" s="593"/>
    </row>
    <row r="825" spans="1:22" ht="19.5" customHeight="1">
      <c r="A825" s="593"/>
      <c r="B825" s="593"/>
      <c r="C825" s="593"/>
      <c r="E825" s="593"/>
      <c r="G825" s="593"/>
      <c r="H825" s="593"/>
      <c r="I825" s="593"/>
      <c r="J825" s="593"/>
      <c r="K825" s="593"/>
      <c r="L825" s="593"/>
      <c r="M825" s="593"/>
      <c r="N825" s="593"/>
      <c r="O825" s="593"/>
      <c r="P825" s="593"/>
      <c r="Q825" s="593"/>
      <c r="R825" s="593"/>
      <c r="S825" s="593"/>
      <c r="T825" s="593"/>
      <c r="U825" s="593"/>
      <c r="V825" s="593"/>
    </row>
    <row r="826" spans="1:22" ht="19.5" customHeight="1">
      <c r="A826" s="593"/>
      <c r="B826" s="593"/>
      <c r="C826" s="593"/>
      <c r="E826" s="593"/>
      <c r="G826" s="593"/>
      <c r="H826" s="593"/>
      <c r="I826" s="593"/>
      <c r="J826" s="593"/>
      <c r="K826" s="593"/>
      <c r="L826" s="593"/>
      <c r="M826" s="593"/>
      <c r="N826" s="593"/>
      <c r="O826" s="593"/>
      <c r="P826" s="593"/>
      <c r="Q826" s="593"/>
      <c r="R826" s="593"/>
      <c r="S826" s="593"/>
      <c r="T826" s="593"/>
      <c r="U826" s="593"/>
      <c r="V826" s="593"/>
    </row>
    <row r="827" spans="1:22" ht="19.5" customHeight="1">
      <c r="A827" s="593"/>
      <c r="B827" s="593"/>
      <c r="C827" s="593"/>
      <c r="E827" s="593"/>
      <c r="G827" s="593"/>
      <c r="H827" s="593"/>
      <c r="I827" s="593"/>
      <c r="J827" s="593"/>
      <c r="K827" s="593"/>
      <c r="L827" s="593"/>
      <c r="M827" s="593"/>
      <c r="N827" s="593"/>
      <c r="O827" s="593"/>
      <c r="P827" s="593"/>
      <c r="Q827" s="593"/>
      <c r="R827" s="593"/>
      <c r="S827" s="593"/>
      <c r="T827" s="593"/>
      <c r="U827" s="593"/>
      <c r="V827" s="593"/>
    </row>
    <row r="828" spans="1:22" ht="19.5" customHeight="1">
      <c r="A828" s="593"/>
      <c r="B828" s="593"/>
      <c r="C828" s="593"/>
      <c r="E828" s="593"/>
      <c r="G828" s="593"/>
      <c r="H828" s="593"/>
      <c r="I828" s="593"/>
      <c r="J828" s="593"/>
      <c r="K828" s="593"/>
      <c r="L828" s="593"/>
      <c r="M828" s="593"/>
      <c r="N828" s="593"/>
      <c r="O828" s="593"/>
      <c r="P828" s="593"/>
      <c r="Q828" s="593"/>
      <c r="R828" s="593"/>
      <c r="S828" s="593"/>
      <c r="T828" s="593"/>
      <c r="U828" s="593"/>
      <c r="V828" s="593"/>
    </row>
    <row r="829" spans="1:22" ht="19.5" customHeight="1">
      <c r="A829" s="593"/>
      <c r="B829" s="593"/>
      <c r="C829" s="593"/>
      <c r="E829" s="593"/>
      <c r="G829" s="593"/>
      <c r="H829" s="593"/>
      <c r="I829" s="593"/>
      <c r="J829" s="593"/>
      <c r="K829" s="593"/>
      <c r="L829" s="593"/>
      <c r="M829" s="593"/>
      <c r="N829" s="593"/>
      <c r="O829" s="593"/>
      <c r="P829" s="593"/>
      <c r="Q829" s="593"/>
      <c r="R829" s="593"/>
      <c r="S829" s="593"/>
      <c r="T829" s="593"/>
      <c r="U829" s="593"/>
      <c r="V829" s="593"/>
    </row>
    <row r="830" spans="1:22" ht="19.5" customHeight="1">
      <c r="A830" s="593"/>
      <c r="B830" s="593"/>
      <c r="C830" s="593"/>
      <c r="E830" s="593"/>
      <c r="G830" s="593"/>
      <c r="H830" s="593"/>
      <c r="I830" s="593"/>
      <c r="J830" s="593"/>
      <c r="K830" s="593"/>
      <c r="L830" s="593"/>
      <c r="M830" s="593"/>
      <c r="N830" s="593"/>
      <c r="O830" s="593"/>
      <c r="P830" s="593"/>
      <c r="Q830" s="593"/>
      <c r="R830" s="593"/>
      <c r="S830" s="593"/>
      <c r="T830" s="593"/>
      <c r="U830" s="593"/>
      <c r="V830" s="593"/>
    </row>
    <row r="831" spans="1:22" ht="19.5" customHeight="1">
      <c r="A831" s="593"/>
      <c r="B831" s="593"/>
      <c r="C831" s="593"/>
      <c r="E831" s="593"/>
      <c r="G831" s="593"/>
      <c r="H831" s="593"/>
      <c r="I831" s="593"/>
      <c r="J831" s="593"/>
      <c r="K831" s="593"/>
      <c r="L831" s="593"/>
      <c r="M831" s="593"/>
      <c r="N831" s="593"/>
      <c r="O831" s="593"/>
      <c r="P831" s="593"/>
      <c r="Q831" s="593"/>
      <c r="R831" s="593"/>
      <c r="S831" s="593"/>
      <c r="T831" s="593"/>
      <c r="U831" s="593"/>
      <c r="V831" s="593"/>
    </row>
    <row r="832" spans="1:22" ht="19.5" customHeight="1">
      <c r="A832" s="593"/>
      <c r="B832" s="593"/>
      <c r="C832" s="593"/>
      <c r="E832" s="593"/>
      <c r="G832" s="593"/>
      <c r="H832" s="593"/>
      <c r="I832" s="593"/>
      <c r="J832" s="593"/>
      <c r="K832" s="593"/>
      <c r="L832" s="593"/>
      <c r="M832" s="593"/>
      <c r="N832" s="593"/>
      <c r="O832" s="593"/>
      <c r="P832" s="593"/>
      <c r="Q832" s="593"/>
      <c r="R832" s="593"/>
      <c r="S832" s="593"/>
      <c r="T832" s="593"/>
      <c r="U832" s="593"/>
      <c r="V832" s="593"/>
    </row>
    <row r="833" spans="1:22" ht="19.5" customHeight="1">
      <c r="A833" s="593"/>
      <c r="B833" s="593"/>
      <c r="C833" s="593"/>
      <c r="E833" s="593"/>
      <c r="G833" s="593"/>
      <c r="H833" s="593"/>
      <c r="I833" s="593"/>
      <c r="J833" s="593"/>
      <c r="K833" s="593"/>
      <c r="L833" s="593"/>
      <c r="M833" s="593"/>
      <c r="N833" s="593"/>
      <c r="O833" s="593"/>
      <c r="P833" s="593"/>
      <c r="Q833" s="593"/>
      <c r="R833" s="593"/>
      <c r="S833" s="593"/>
      <c r="T833" s="593"/>
      <c r="U833" s="593"/>
      <c r="V833" s="593"/>
    </row>
    <row r="834" spans="1:22" ht="19.5" customHeight="1">
      <c r="A834" s="593"/>
      <c r="B834" s="593"/>
      <c r="C834" s="593"/>
      <c r="E834" s="593"/>
      <c r="G834" s="593"/>
      <c r="H834" s="593"/>
      <c r="I834" s="593"/>
      <c r="J834" s="593"/>
      <c r="K834" s="593"/>
      <c r="L834" s="593"/>
      <c r="M834" s="593"/>
      <c r="N834" s="593"/>
      <c r="O834" s="593"/>
      <c r="P834" s="593"/>
      <c r="Q834" s="593"/>
      <c r="R834" s="593"/>
      <c r="S834" s="593"/>
      <c r="T834" s="593"/>
      <c r="U834" s="593"/>
      <c r="V834" s="593"/>
    </row>
    <row r="835" spans="1:22" ht="19.5" customHeight="1">
      <c r="A835" s="593"/>
      <c r="B835" s="593"/>
      <c r="C835" s="593"/>
      <c r="E835" s="593"/>
      <c r="G835" s="593"/>
      <c r="H835" s="593"/>
      <c r="I835" s="593"/>
      <c r="J835" s="593"/>
      <c r="K835" s="593"/>
      <c r="L835" s="593"/>
      <c r="M835" s="593"/>
      <c r="N835" s="593"/>
      <c r="O835" s="593"/>
      <c r="P835" s="593"/>
      <c r="Q835" s="593"/>
      <c r="R835" s="593"/>
      <c r="S835" s="593"/>
      <c r="T835" s="593"/>
      <c r="U835" s="593"/>
      <c r="V835" s="593"/>
    </row>
    <row r="836" spans="1:22" ht="19.5" customHeight="1">
      <c r="A836" s="593"/>
      <c r="B836" s="593"/>
      <c r="C836" s="593"/>
      <c r="E836" s="593"/>
      <c r="G836" s="593"/>
      <c r="H836" s="593"/>
      <c r="I836" s="593"/>
      <c r="J836" s="593"/>
      <c r="K836" s="593"/>
      <c r="L836" s="593"/>
      <c r="M836" s="593"/>
      <c r="N836" s="593"/>
      <c r="O836" s="593"/>
      <c r="P836" s="593"/>
      <c r="Q836" s="593"/>
      <c r="R836" s="593"/>
      <c r="S836" s="593"/>
      <c r="T836" s="593"/>
      <c r="U836" s="593"/>
      <c r="V836" s="593"/>
    </row>
    <row r="837" spans="1:22" ht="19.5" customHeight="1">
      <c r="A837" s="593"/>
      <c r="B837" s="593"/>
      <c r="C837" s="593"/>
      <c r="E837" s="593"/>
      <c r="G837" s="593"/>
      <c r="H837" s="593"/>
      <c r="I837" s="593"/>
      <c r="J837" s="593"/>
      <c r="K837" s="593"/>
      <c r="L837" s="593"/>
      <c r="M837" s="593"/>
      <c r="N837" s="593"/>
      <c r="O837" s="593"/>
      <c r="P837" s="593"/>
      <c r="Q837" s="593"/>
      <c r="R837" s="593"/>
      <c r="S837" s="593"/>
      <c r="T837" s="593"/>
      <c r="U837" s="593"/>
      <c r="V837" s="593"/>
    </row>
    <row r="838" spans="1:22" ht="19.5" customHeight="1">
      <c r="A838" s="593"/>
      <c r="B838" s="593"/>
      <c r="C838" s="593"/>
      <c r="E838" s="593"/>
      <c r="G838" s="593"/>
      <c r="H838" s="593"/>
      <c r="I838" s="593"/>
      <c r="J838" s="593"/>
      <c r="K838" s="593"/>
      <c r="L838" s="593"/>
      <c r="M838" s="593"/>
      <c r="N838" s="593"/>
      <c r="O838" s="593"/>
      <c r="P838" s="593"/>
      <c r="Q838" s="593"/>
      <c r="R838" s="593"/>
      <c r="S838" s="593"/>
      <c r="T838" s="593"/>
      <c r="U838" s="593"/>
      <c r="V838" s="593"/>
    </row>
    <row r="839" spans="1:22" ht="19.5" customHeight="1">
      <c r="A839" s="593"/>
      <c r="B839" s="593"/>
      <c r="C839" s="593"/>
      <c r="E839" s="593"/>
      <c r="G839" s="593"/>
      <c r="H839" s="593"/>
      <c r="I839" s="593"/>
      <c r="J839" s="593"/>
      <c r="K839" s="593"/>
      <c r="L839" s="593"/>
      <c r="M839" s="593"/>
      <c r="N839" s="593"/>
      <c r="O839" s="593"/>
      <c r="P839" s="593"/>
      <c r="Q839" s="593"/>
      <c r="R839" s="593"/>
      <c r="S839" s="593"/>
      <c r="T839" s="593"/>
      <c r="U839" s="593"/>
      <c r="V839" s="593"/>
    </row>
    <row r="840" spans="1:22" ht="19.5" customHeight="1">
      <c r="A840" s="593"/>
      <c r="B840" s="593"/>
      <c r="C840" s="593"/>
      <c r="E840" s="593"/>
      <c r="G840" s="593"/>
      <c r="H840" s="593"/>
      <c r="I840" s="593"/>
      <c r="J840" s="593"/>
      <c r="K840" s="593"/>
      <c r="L840" s="593"/>
      <c r="M840" s="593"/>
      <c r="N840" s="593"/>
      <c r="O840" s="593"/>
      <c r="P840" s="593"/>
      <c r="Q840" s="593"/>
      <c r="R840" s="593"/>
      <c r="S840" s="593"/>
      <c r="T840" s="593"/>
      <c r="U840" s="593"/>
      <c r="V840" s="593"/>
    </row>
    <row r="841" spans="1:22" ht="19.5" customHeight="1">
      <c r="A841" s="593"/>
      <c r="B841" s="593"/>
      <c r="C841" s="593"/>
      <c r="E841" s="593"/>
      <c r="G841" s="593"/>
      <c r="H841" s="593"/>
      <c r="I841" s="593"/>
      <c r="J841" s="593"/>
      <c r="K841" s="593"/>
      <c r="L841" s="593"/>
      <c r="M841" s="593"/>
      <c r="N841" s="593"/>
      <c r="O841" s="593"/>
      <c r="P841" s="593"/>
      <c r="Q841" s="593"/>
      <c r="R841" s="593"/>
      <c r="S841" s="593"/>
      <c r="T841" s="593"/>
      <c r="U841" s="593"/>
      <c r="V841" s="593"/>
    </row>
    <row r="842" spans="1:22" ht="19.5" customHeight="1">
      <c r="A842" s="593"/>
      <c r="B842" s="593"/>
      <c r="C842" s="593"/>
      <c r="E842" s="593"/>
      <c r="G842" s="593"/>
      <c r="H842" s="593"/>
      <c r="I842" s="593"/>
      <c r="J842" s="593"/>
      <c r="K842" s="593"/>
      <c r="L842" s="593"/>
      <c r="M842" s="593"/>
      <c r="N842" s="593"/>
      <c r="O842" s="593"/>
      <c r="P842" s="593"/>
      <c r="Q842" s="593"/>
      <c r="R842" s="593"/>
      <c r="S842" s="593"/>
      <c r="T842" s="593"/>
      <c r="U842" s="593"/>
      <c r="V842" s="593"/>
    </row>
    <row r="843" spans="1:22" ht="19.5" customHeight="1">
      <c r="A843" s="593"/>
      <c r="B843" s="593"/>
      <c r="C843" s="593"/>
      <c r="E843" s="593"/>
      <c r="G843" s="593"/>
      <c r="H843" s="593"/>
      <c r="I843" s="593"/>
      <c r="J843" s="593"/>
      <c r="K843" s="593"/>
      <c r="L843" s="593"/>
      <c r="M843" s="593"/>
      <c r="N843" s="593"/>
      <c r="O843" s="593"/>
      <c r="P843" s="593"/>
      <c r="Q843" s="593"/>
      <c r="R843" s="593"/>
      <c r="S843" s="593"/>
      <c r="T843" s="593"/>
      <c r="U843" s="593"/>
      <c r="V843" s="593"/>
    </row>
    <row r="844" spans="1:22" ht="19.5" customHeight="1">
      <c r="A844" s="593"/>
      <c r="B844" s="593"/>
      <c r="C844" s="593"/>
      <c r="E844" s="593"/>
      <c r="G844" s="593"/>
      <c r="H844" s="593"/>
      <c r="I844" s="593"/>
      <c r="J844" s="593"/>
      <c r="K844" s="593"/>
      <c r="L844" s="593"/>
      <c r="M844" s="593"/>
      <c r="N844" s="593"/>
      <c r="O844" s="593"/>
      <c r="P844" s="593"/>
      <c r="Q844" s="593"/>
      <c r="R844" s="593"/>
      <c r="S844" s="593"/>
      <c r="T844" s="593"/>
      <c r="U844" s="593"/>
      <c r="V844" s="593"/>
    </row>
    <row r="845" spans="1:22" ht="19.5" customHeight="1">
      <c r="A845" s="593"/>
      <c r="B845" s="593"/>
      <c r="C845" s="593"/>
      <c r="E845" s="593"/>
      <c r="G845" s="593"/>
      <c r="H845" s="593"/>
      <c r="I845" s="593"/>
      <c r="J845" s="593"/>
      <c r="K845" s="593"/>
      <c r="L845" s="593"/>
      <c r="M845" s="593"/>
      <c r="N845" s="593"/>
      <c r="O845" s="593"/>
      <c r="P845" s="593"/>
      <c r="Q845" s="593"/>
      <c r="R845" s="593"/>
      <c r="S845" s="593"/>
      <c r="T845" s="593"/>
      <c r="U845" s="593"/>
      <c r="V845" s="593"/>
    </row>
    <row r="846" spans="1:22" ht="19.5" customHeight="1">
      <c r="A846" s="593"/>
      <c r="B846" s="593"/>
      <c r="C846" s="593"/>
      <c r="E846" s="593"/>
      <c r="G846" s="593"/>
      <c r="H846" s="593"/>
      <c r="I846" s="593"/>
      <c r="J846" s="593"/>
      <c r="K846" s="593"/>
      <c r="L846" s="593"/>
      <c r="M846" s="593"/>
      <c r="N846" s="593"/>
      <c r="O846" s="593"/>
      <c r="P846" s="593"/>
      <c r="Q846" s="593"/>
      <c r="R846" s="593"/>
      <c r="S846" s="593"/>
      <c r="T846" s="593"/>
      <c r="U846" s="593"/>
      <c r="V846" s="593"/>
    </row>
    <row r="847" spans="1:22" ht="19.5" customHeight="1">
      <c r="A847" s="593"/>
      <c r="B847" s="593"/>
      <c r="C847" s="593"/>
      <c r="E847" s="593"/>
      <c r="G847" s="593"/>
      <c r="H847" s="593"/>
      <c r="I847" s="593"/>
      <c r="J847" s="593"/>
      <c r="K847" s="593"/>
      <c r="L847" s="593"/>
      <c r="M847" s="593"/>
      <c r="N847" s="593"/>
      <c r="O847" s="593"/>
      <c r="P847" s="593"/>
      <c r="Q847" s="593"/>
      <c r="R847" s="593"/>
      <c r="S847" s="593"/>
      <c r="T847" s="593"/>
      <c r="U847" s="593"/>
      <c r="V847" s="593"/>
    </row>
    <row r="848" spans="1:22" ht="19.5" customHeight="1">
      <c r="A848" s="593"/>
      <c r="B848" s="593"/>
      <c r="C848" s="593"/>
      <c r="E848" s="593"/>
      <c r="G848" s="593"/>
      <c r="H848" s="593"/>
      <c r="I848" s="593"/>
      <c r="J848" s="593"/>
      <c r="K848" s="593"/>
      <c r="L848" s="593"/>
      <c r="M848" s="593"/>
      <c r="N848" s="593"/>
      <c r="O848" s="593"/>
      <c r="P848" s="593"/>
      <c r="Q848" s="593"/>
      <c r="R848" s="593"/>
      <c r="S848" s="593"/>
      <c r="T848" s="593"/>
      <c r="U848" s="593"/>
      <c r="V848" s="593"/>
    </row>
    <row r="849" spans="1:22" ht="19.5" customHeight="1">
      <c r="A849" s="593"/>
      <c r="B849" s="593"/>
      <c r="C849" s="593"/>
      <c r="E849" s="593"/>
      <c r="G849" s="593"/>
      <c r="H849" s="593"/>
      <c r="I849" s="593"/>
      <c r="J849" s="593"/>
      <c r="K849" s="593"/>
      <c r="L849" s="593"/>
      <c r="M849" s="593"/>
      <c r="N849" s="593"/>
      <c r="O849" s="593"/>
      <c r="P849" s="593"/>
      <c r="Q849" s="593"/>
      <c r="R849" s="593"/>
      <c r="S849" s="593"/>
      <c r="T849" s="593"/>
      <c r="U849" s="593"/>
      <c r="V849" s="593"/>
    </row>
    <row r="850" spans="1:22" ht="19.5" customHeight="1">
      <c r="A850" s="593"/>
      <c r="B850" s="593"/>
      <c r="C850" s="593"/>
      <c r="E850" s="593"/>
      <c r="G850" s="593"/>
      <c r="H850" s="593"/>
      <c r="I850" s="593"/>
      <c r="J850" s="593"/>
      <c r="K850" s="593"/>
      <c r="L850" s="593"/>
      <c r="M850" s="593"/>
      <c r="N850" s="593"/>
      <c r="O850" s="593"/>
      <c r="P850" s="593"/>
      <c r="Q850" s="593"/>
      <c r="R850" s="593"/>
      <c r="S850" s="593"/>
      <c r="T850" s="593"/>
      <c r="U850" s="593"/>
      <c r="V850" s="593"/>
    </row>
    <row r="851" spans="1:22" ht="19.5" customHeight="1">
      <c r="A851" s="593"/>
      <c r="B851" s="593"/>
      <c r="C851" s="593"/>
      <c r="E851" s="593"/>
      <c r="G851" s="593"/>
      <c r="H851" s="593"/>
      <c r="I851" s="593"/>
      <c r="J851" s="593"/>
      <c r="K851" s="593"/>
      <c r="L851" s="593"/>
      <c r="M851" s="593"/>
      <c r="N851" s="593"/>
      <c r="O851" s="593"/>
      <c r="P851" s="593"/>
      <c r="Q851" s="593"/>
      <c r="R851" s="593"/>
      <c r="S851" s="593"/>
      <c r="T851" s="593"/>
      <c r="U851" s="593"/>
      <c r="V851" s="593"/>
    </row>
    <row r="852" spans="1:22" ht="19.5" customHeight="1">
      <c r="A852" s="593"/>
      <c r="B852" s="593"/>
      <c r="C852" s="593"/>
      <c r="E852" s="593"/>
      <c r="G852" s="593"/>
      <c r="H852" s="593"/>
      <c r="I852" s="593"/>
      <c r="J852" s="593"/>
      <c r="K852" s="593"/>
      <c r="L852" s="593"/>
      <c r="M852" s="593"/>
      <c r="N852" s="593"/>
      <c r="O852" s="593"/>
      <c r="P852" s="593"/>
      <c r="Q852" s="593"/>
      <c r="R852" s="593"/>
      <c r="S852" s="593"/>
      <c r="T852" s="593"/>
      <c r="U852" s="593"/>
      <c r="V852" s="593"/>
    </row>
    <row r="853" spans="1:22" ht="19.5" customHeight="1">
      <c r="A853" s="593"/>
      <c r="B853" s="593"/>
      <c r="C853" s="593"/>
      <c r="E853" s="593"/>
      <c r="G853" s="593"/>
      <c r="H853" s="593"/>
      <c r="I853" s="593"/>
      <c r="J853" s="593"/>
      <c r="K853" s="593"/>
      <c r="L853" s="593"/>
      <c r="M853" s="593"/>
      <c r="N853" s="593"/>
      <c r="O853" s="593"/>
      <c r="P853" s="593"/>
      <c r="Q853" s="593"/>
      <c r="R853" s="593"/>
      <c r="S853" s="593"/>
      <c r="T853" s="593"/>
      <c r="U853" s="593"/>
      <c r="V853" s="593"/>
    </row>
    <row r="854" spans="1:22" ht="19.5" customHeight="1">
      <c r="A854" s="593"/>
      <c r="B854" s="593"/>
      <c r="C854" s="593"/>
      <c r="E854" s="593"/>
      <c r="G854" s="593"/>
      <c r="H854" s="593"/>
      <c r="I854" s="593"/>
      <c r="J854" s="593"/>
      <c r="K854" s="593"/>
      <c r="L854" s="593"/>
      <c r="M854" s="593"/>
      <c r="N854" s="593"/>
      <c r="O854" s="593"/>
      <c r="P854" s="593"/>
      <c r="Q854" s="593"/>
      <c r="R854" s="593"/>
      <c r="S854" s="593"/>
      <c r="T854" s="593"/>
      <c r="U854" s="593"/>
      <c r="V854" s="593"/>
    </row>
    <row r="855" spans="1:22" ht="19.5" customHeight="1">
      <c r="A855" s="593"/>
      <c r="B855" s="593"/>
      <c r="C855" s="593"/>
      <c r="E855" s="593"/>
      <c r="G855" s="593"/>
      <c r="H855" s="593"/>
      <c r="I855" s="593"/>
      <c r="J855" s="593"/>
      <c r="K855" s="593"/>
      <c r="L855" s="593"/>
      <c r="M855" s="593"/>
      <c r="N855" s="593"/>
      <c r="O855" s="593"/>
      <c r="P855" s="593"/>
      <c r="Q855" s="593"/>
      <c r="R855" s="593"/>
      <c r="S855" s="593"/>
      <c r="T855" s="593"/>
      <c r="U855" s="593"/>
      <c r="V855" s="593"/>
    </row>
    <row r="856" spans="1:22" ht="19.5" customHeight="1">
      <c r="A856" s="593"/>
      <c r="B856" s="593"/>
      <c r="C856" s="593"/>
      <c r="E856" s="593"/>
      <c r="G856" s="593"/>
      <c r="H856" s="593"/>
      <c r="I856" s="593"/>
      <c r="J856" s="593"/>
      <c r="K856" s="593"/>
      <c r="L856" s="593"/>
      <c r="M856" s="593"/>
      <c r="N856" s="593"/>
      <c r="O856" s="593"/>
      <c r="P856" s="593"/>
      <c r="Q856" s="593"/>
      <c r="R856" s="593"/>
      <c r="S856" s="593"/>
      <c r="T856" s="593"/>
      <c r="U856" s="593"/>
      <c r="V856" s="593"/>
    </row>
    <row r="857" spans="1:22" ht="19.5" customHeight="1">
      <c r="A857" s="593"/>
      <c r="B857" s="593"/>
      <c r="C857" s="593"/>
      <c r="E857" s="593"/>
      <c r="G857" s="593"/>
      <c r="H857" s="593"/>
      <c r="I857" s="593"/>
      <c r="J857" s="593"/>
      <c r="K857" s="593"/>
      <c r="L857" s="593"/>
      <c r="M857" s="593"/>
      <c r="N857" s="593"/>
      <c r="O857" s="593"/>
      <c r="P857" s="593"/>
      <c r="Q857" s="593"/>
      <c r="R857" s="593"/>
      <c r="S857" s="593"/>
      <c r="T857" s="593"/>
      <c r="U857" s="593"/>
      <c r="V857" s="593"/>
    </row>
    <row r="858" spans="1:22" ht="19.5" customHeight="1">
      <c r="A858" s="593"/>
      <c r="B858" s="593"/>
      <c r="C858" s="593"/>
      <c r="E858" s="593"/>
      <c r="G858" s="593"/>
      <c r="H858" s="593"/>
      <c r="I858" s="593"/>
      <c r="J858" s="593"/>
      <c r="K858" s="593"/>
      <c r="L858" s="593"/>
      <c r="M858" s="593"/>
      <c r="N858" s="593"/>
      <c r="O858" s="593"/>
      <c r="P858" s="593"/>
      <c r="Q858" s="593"/>
      <c r="R858" s="593"/>
      <c r="S858" s="593"/>
      <c r="T858" s="593"/>
      <c r="U858" s="593"/>
      <c r="V858" s="593"/>
    </row>
    <row r="859" spans="1:22" ht="19.5" customHeight="1">
      <c r="A859" s="593"/>
      <c r="B859" s="593"/>
      <c r="C859" s="593"/>
      <c r="E859" s="593"/>
      <c r="G859" s="593"/>
      <c r="H859" s="593"/>
      <c r="I859" s="593"/>
      <c r="J859" s="593"/>
      <c r="K859" s="593"/>
      <c r="L859" s="593"/>
      <c r="M859" s="593"/>
      <c r="N859" s="593"/>
      <c r="O859" s="593"/>
      <c r="P859" s="593"/>
      <c r="Q859" s="593"/>
      <c r="R859" s="593"/>
      <c r="S859" s="593"/>
      <c r="T859" s="593"/>
      <c r="U859" s="593"/>
      <c r="V859" s="593"/>
    </row>
    <row r="860" spans="1:22" ht="19.5" customHeight="1">
      <c r="A860" s="593"/>
      <c r="B860" s="593"/>
      <c r="C860" s="593"/>
      <c r="E860" s="593"/>
      <c r="G860" s="593"/>
      <c r="H860" s="593"/>
      <c r="I860" s="593"/>
      <c r="J860" s="593"/>
      <c r="K860" s="593"/>
      <c r="L860" s="593"/>
      <c r="M860" s="593"/>
      <c r="N860" s="593"/>
      <c r="O860" s="593"/>
      <c r="P860" s="593"/>
      <c r="Q860" s="593"/>
      <c r="R860" s="593"/>
      <c r="S860" s="593"/>
      <c r="T860" s="593"/>
      <c r="U860" s="593"/>
      <c r="V860" s="593"/>
    </row>
    <row r="861" spans="1:22" ht="19.5" customHeight="1">
      <c r="A861" s="593"/>
      <c r="B861" s="593"/>
      <c r="C861" s="593"/>
      <c r="E861" s="593"/>
      <c r="G861" s="593"/>
      <c r="H861" s="593"/>
      <c r="I861" s="593"/>
      <c r="J861" s="593"/>
      <c r="K861" s="593"/>
      <c r="L861" s="593"/>
      <c r="M861" s="593"/>
      <c r="N861" s="593"/>
      <c r="O861" s="593"/>
      <c r="P861" s="593"/>
      <c r="Q861" s="593"/>
      <c r="R861" s="593"/>
      <c r="S861" s="593"/>
      <c r="T861" s="593"/>
      <c r="U861" s="593"/>
      <c r="V861" s="593"/>
    </row>
    <row r="862" spans="1:22" ht="19.5" customHeight="1">
      <c r="A862" s="593"/>
      <c r="B862" s="593"/>
      <c r="C862" s="593"/>
      <c r="E862" s="593"/>
      <c r="G862" s="593"/>
      <c r="H862" s="593"/>
      <c r="I862" s="593"/>
      <c r="J862" s="593"/>
      <c r="K862" s="593"/>
      <c r="L862" s="593"/>
      <c r="M862" s="593"/>
      <c r="N862" s="593"/>
      <c r="O862" s="593"/>
      <c r="P862" s="593"/>
      <c r="Q862" s="593"/>
      <c r="R862" s="593"/>
      <c r="S862" s="593"/>
      <c r="T862" s="593"/>
      <c r="U862" s="593"/>
      <c r="V862" s="593"/>
    </row>
    <row r="863" spans="1:22" ht="19.5" customHeight="1">
      <c r="A863" s="593"/>
      <c r="B863" s="593"/>
      <c r="C863" s="593"/>
      <c r="E863" s="593"/>
      <c r="G863" s="593"/>
      <c r="H863" s="593"/>
      <c r="I863" s="593"/>
      <c r="J863" s="593"/>
      <c r="K863" s="593"/>
      <c r="L863" s="593"/>
      <c r="M863" s="593"/>
      <c r="N863" s="593"/>
      <c r="O863" s="593"/>
      <c r="P863" s="593"/>
      <c r="Q863" s="593"/>
      <c r="R863" s="593"/>
      <c r="S863" s="593"/>
      <c r="T863" s="593"/>
      <c r="U863" s="593"/>
      <c r="V863" s="593"/>
    </row>
    <row r="864" spans="1:22" ht="19.5" customHeight="1">
      <c r="A864" s="593"/>
      <c r="B864" s="593"/>
      <c r="C864" s="593"/>
      <c r="E864" s="593"/>
      <c r="G864" s="593"/>
      <c r="H864" s="593"/>
      <c r="I864" s="593"/>
      <c r="J864" s="593"/>
      <c r="K864" s="593"/>
      <c r="L864" s="593"/>
      <c r="M864" s="593"/>
      <c r="N864" s="593"/>
      <c r="O864" s="593"/>
      <c r="P864" s="593"/>
      <c r="Q864" s="593"/>
      <c r="R864" s="593"/>
      <c r="S864" s="593"/>
      <c r="T864" s="593"/>
      <c r="U864" s="593"/>
      <c r="V864" s="593"/>
    </row>
    <row r="865" spans="1:22" ht="19.5" customHeight="1">
      <c r="A865" s="593"/>
      <c r="B865" s="593"/>
      <c r="C865" s="593"/>
      <c r="E865" s="593"/>
      <c r="G865" s="593"/>
      <c r="H865" s="593"/>
      <c r="I865" s="593"/>
      <c r="J865" s="593"/>
      <c r="K865" s="593"/>
      <c r="L865" s="593"/>
      <c r="M865" s="593"/>
      <c r="N865" s="593"/>
      <c r="O865" s="593"/>
      <c r="P865" s="593"/>
      <c r="Q865" s="593"/>
      <c r="R865" s="593"/>
      <c r="S865" s="593"/>
      <c r="T865" s="593"/>
      <c r="U865" s="593"/>
      <c r="V865" s="593"/>
    </row>
    <row r="866" spans="1:22" ht="19.5" customHeight="1">
      <c r="A866" s="593"/>
      <c r="B866" s="593"/>
      <c r="C866" s="593"/>
      <c r="E866" s="593"/>
      <c r="G866" s="593"/>
      <c r="H866" s="593"/>
      <c r="I866" s="593"/>
      <c r="J866" s="593"/>
      <c r="K866" s="593"/>
      <c r="L866" s="593"/>
      <c r="M866" s="593"/>
      <c r="N866" s="593"/>
      <c r="O866" s="593"/>
      <c r="P866" s="593"/>
      <c r="Q866" s="593"/>
      <c r="R866" s="593"/>
      <c r="S866" s="593"/>
      <c r="T866" s="593"/>
      <c r="U866" s="593"/>
      <c r="V866" s="593"/>
    </row>
    <row r="867" spans="1:22" ht="19.5" customHeight="1">
      <c r="A867" s="593"/>
      <c r="B867" s="593"/>
      <c r="C867" s="593"/>
      <c r="E867" s="593"/>
      <c r="G867" s="593"/>
      <c r="H867" s="593"/>
      <c r="I867" s="593"/>
      <c r="J867" s="593"/>
      <c r="K867" s="593"/>
      <c r="L867" s="593"/>
      <c r="M867" s="593"/>
      <c r="N867" s="593"/>
      <c r="O867" s="593"/>
      <c r="P867" s="593"/>
      <c r="Q867" s="593"/>
      <c r="R867" s="593"/>
      <c r="S867" s="593"/>
      <c r="T867" s="593"/>
      <c r="U867" s="593"/>
      <c r="V867" s="593"/>
    </row>
    <row r="868" spans="1:22" ht="19.5" customHeight="1">
      <c r="A868" s="593"/>
      <c r="B868" s="593"/>
      <c r="C868" s="593"/>
      <c r="E868" s="593"/>
      <c r="G868" s="593"/>
      <c r="H868" s="593"/>
      <c r="I868" s="593"/>
      <c r="J868" s="593"/>
      <c r="K868" s="593"/>
      <c r="L868" s="593"/>
      <c r="M868" s="593"/>
      <c r="N868" s="593"/>
      <c r="O868" s="593"/>
      <c r="P868" s="593"/>
      <c r="Q868" s="593"/>
      <c r="R868" s="593"/>
      <c r="S868" s="593"/>
      <c r="T868" s="593"/>
      <c r="U868" s="593"/>
      <c r="V868" s="593"/>
    </row>
    <row r="869" spans="1:22" ht="19.5" customHeight="1">
      <c r="A869" s="593"/>
      <c r="B869" s="593"/>
      <c r="C869" s="593"/>
      <c r="E869" s="593"/>
      <c r="G869" s="593"/>
      <c r="H869" s="593"/>
      <c r="I869" s="593"/>
      <c r="J869" s="593"/>
      <c r="K869" s="593"/>
      <c r="L869" s="593"/>
      <c r="M869" s="593"/>
      <c r="N869" s="593"/>
      <c r="O869" s="593"/>
      <c r="P869" s="593"/>
      <c r="Q869" s="593"/>
      <c r="R869" s="593"/>
      <c r="S869" s="593"/>
      <c r="T869" s="593"/>
      <c r="U869" s="593"/>
      <c r="V869" s="593"/>
    </row>
    <row r="870" spans="1:22" ht="19.5" customHeight="1">
      <c r="A870" s="593"/>
      <c r="B870" s="593"/>
      <c r="C870" s="593"/>
      <c r="E870" s="593"/>
      <c r="G870" s="593"/>
      <c r="H870" s="593"/>
      <c r="I870" s="593"/>
      <c r="J870" s="593"/>
      <c r="K870" s="593"/>
      <c r="L870" s="593"/>
      <c r="M870" s="593"/>
      <c r="N870" s="593"/>
      <c r="O870" s="593"/>
      <c r="P870" s="593"/>
      <c r="Q870" s="593"/>
      <c r="R870" s="593"/>
      <c r="S870" s="593"/>
      <c r="T870" s="593"/>
      <c r="U870" s="593"/>
      <c r="V870" s="593"/>
    </row>
    <row r="871" spans="1:22" ht="19.5" customHeight="1">
      <c r="A871" s="593"/>
      <c r="B871" s="593"/>
      <c r="C871" s="593"/>
      <c r="E871" s="593"/>
      <c r="G871" s="593"/>
      <c r="H871" s="593"/>
      <c r="I871" s="593"/>
      <c r="J871" s="593"/>
      <c r="K871" s="593"/>
      <c r="L871" s="593"/>
      <c r="M871" s="593"/>
      <c r="N871" s="593"/>
      <c r="O871" s="593"/>
      <c r="P871" s="593"/>
      <c r="Q871" s="593"/>
      <c r="R871" s="593"/>
      <c r="S871" s="593"/>
      <c r="T871" s="593"/>
      <c r="U871" s="593"/>
      <c r="V871" s="593"/>
    </row>
    <row r="872" spans="1:22" ht="19.5" customHeight="1">
      <c r="A872" s="593"/>
      <c r="B872" s="593"/>
      <c r="C872" s="593"/>
      <c r="E872" s="593"/>
      <c r="G872" s="593"/>
      <c r="H872" s="593"/>
      <c r="I872" s="593"/>
      <c r="J872" s="593"/>
      <c r="K872" s="593"/>
      <c r="L872" s="593"/>
      <c r="M872" s="593"/>
      <c r="N872" s="593"/>
      <c r="O872" s="593"/>
      <c r="P872" s="593"/>
      <c r="Q872" s="593"/>
      <c r="R872" s="593"/>
      <c r="S872" s="593"/>
      <c r="T872" s="593"/>
      <c r="U872" s="593"/>
      <c r="V872" s="593"/>
    </row>
    <row r="873" spans="1:22" ht="19.5" customHeight="1">
      <c r="A873" s="593"/>
      <c r="B873" s="593"/>
      <c r="C873" s="593"/>
      <c r="E873" s="593"/>
      <c r="G873" s="593"/>
      <c r="H873" s="593"/>
      <c r="I873" s="593"/>
      <c r="J873" s="593"/>
      <c r="K873" s="593"/>
      <c r="L873" s="593"/>
      <c r="M873" s="593"/>
      <c r="N873" s="593"/>
      <c r="O873" s="593"/>
      <c r="P873" s="593"/>
      <c r="Q873" s="593"/>
      <c r="R873" s="593"/>
      <c r="S873" s="593"/>
      <c r="T873" s="593"/>
      <c r="U873" s="593"/>
      <c r="V873" s="593"/>
    </row>
    <row r="874" spans="1:22" ht="19.5" customHeight="1">
      <c r="A874" s="593"/>
      <c r="B874" s="593"/>
      <c r="C874" s="593"/>
      <c r="E874" s="593"/>
      <c r="G874" s="593"/>
      <c r="H874" s="593"/>
      <c r="I874" s="593"/>
      <c r="J874" s="593"/>
      <c r="K874" s="593"/>
      <c r="L874" s="593"/>
      <c r="M874" s="593"/>
      <c r="N874" s="593"/>
      <c r="O874" s="593"/>
      <c r="P874" s="593"/>
      <c r="Q874" s="593"/>
      <c r="R874" s="593"/>
      <c r="S874" s="593"/>
      <c r="T874" s="593"/>
      <c r="U874" s="593"/>
      <c r="V874" s="593"/>
    </row>
    <row r="875" spans="1:22" ht="19.5" customHeight="1">
      <c r="A875" s="593"/>
      <c r="B875" s="593"/>
      <c r="C875" s="593"/>
      <c r="E875" s="593"/>
      <c r="G875" s="593"/>
      <c r="H875" s="593"/>
      <c r="I875" s="593"/>
      <c r="J875" s="593"/>
      <c r="K875" s="593"/>
      <c r="L875" s="593"/>
      <c r="M875" s="593"/>
      <c r="N875" s="593"/>
      <c r="O875" s="593"/>
      <c r="P875" s="593"/>
      <c r="Q875" s="593"/>
      <c r="R875" s="593"/>
      <c r="S875" s="593"/>
      <c r="T875" s="593"/>
      <c r="U875" s="593"/>
      <c r="V875" s="593"/>
    </row>
    <row r="876" spans="1:22" ht="19.5" customHeight="1">
      <c r="A876" s="593"/>
      <c r="B876" s="593"/>
      <c r="C876" s="593"/>
      <c r="E876" s="593"/>
      <c r="G876" s="593"/>
      <c r="H876" s="593"/>
      <c r="I876" s="593"/>
      <c r="J876" s="593"/>
      <c r="K876" s="593"/>
      <c r="L876" s="593"/>
      <c r="M876" s="593"/>
      <c r="N876" s="593"/>
      <c r="O876" s="593"/>
      <c r="P876" s="593"/>
      <c r="Q876" s="593"/>
      <c r="R876" s="593"/>
      <c r="S876" s="593"/>
      <c r="T876" s="593"/>
      <c r="U876" s="593"/>
      <c r="V876" s="593"/>
    </row>
    <row r="877" spans="1:22" ht="19.5" customHeight="1">
      <c r="A877" s="593"/>
      <c r="B877" s="593"/>
      <c r="C877" s="593"/>
      <c r="E877" s="593"/>
      <c r="G877" s="593"/>
      <c r="H877" s="593"/>
      <c r="I877" s="593"/>
      <c r="J877" s="593"/>
      <c r="K877" s="593"/>
      <c r="L877" s="593"/>
      <c r="M877" s="593"/>
      <c r="N877" s="593"/>
      <c r="O877" s="593"/>
      <c r="P877" s="593"/>
      <c r="Q877" s="593"/>
      <c r="R877" s="593"/>
      <c r="S877" s="593"/>
      <c r="T877" s="593"/>
      <c r="U877" s="593"/>
      <c r="V877" s="593"/>
    </row>
    <row r="878" spans="1:22" ht="19.5" customHeight="1">
      <c r="A878" s="593"/>
      <c r="B878" s="593"/>
      <c r="C878" s="593"/>
      <c r="E878" s="593"/>
      <c r="G878" s="593"/>
      <c r="H878" s="593"/>
      <c r="I878" s="593"/>
      <c r="J878" s="593"/>
      <c r="K878" s="593"/>
      <c r="L878" s="593"/>
      <c r="M878" s="593"/>
      <c r="N878" s="593"/>
      <c r="O878" s="593"/>
      <c r="P878" s="593"/>
      <c r="Q878" s="593"/>
      <c r="R878" s="593"/>
      <c r="S878" s="593"/>
      <c r="T878" s="593"/>
      <c r="U878" s="593"/>
      <c r="V878" s="593"/>
    </row>
    <row r="879" spans="1:22" ht="19.5" customHeight="1">
      <c r="A879" s="593"/>
      <c r="B879" s="593"/>
      <c r="C879" s="593"/>
      <c r="E879" s="593"/>
      <c r="G879" s="593"/>
      <c r="H879" s="593"/>
      <c r="I879" s="593"/>
      <c r="J879" s="593"/>
      <c r="K879" s="593"/>
      <c r="L879" s="593"/>
      <c r="M879" s="593"/>
      <c r="N879" s="593"/>
      <c r="O879" s="593"/>
      <c r="P879" s="593"/>
      <c r="Q879" s="593"/>
      <c r="R879" s="593"/>
      <c r="S879" s="593"/>
      <c r="T879" s="593"/>
      <c r="U879" s="593"/>
      <c r="V879" s="593"/>
    </row>
    <row r="880" spans="1:22" ht="19.5" customHeight="1">
      <c r="A880" s="593"/>
      <c r="B880" s="593"/>
      <c r="C880" s="593"/>
      <c r="E880" s="593"/>
      <c r="G880" s="593"/>
      <c r="H880" s="593"/>
      <c r="I880" s="593"/>
      <c r="J880" s="593"/>
      <c r="K880" s="593"/>
      <c r="L880" s="593"/>
      <c r="M880" s="593"/>
      <c r="N880" s="593"/>
      <c r="O880" s="593"/>
      <c r="P880" s="593"/>
      <c r="Q880" s="593"/>
      <c r="R880" s="593"/>
      <c r="S880" s="593"/>
      <c r="T880" s="593"/>
      <c r="U880" s="593"/>
      <c r="V880" s="593"/>
    </row>
    <row r="881" spans="1:22" ht="19.5" customHeight="1">
      <c r="A881" s="593"/>
      <c r="B881" s="593"/>
      <c r="C881" s="593"/>
      <c r="E881" s="593"/>
      <c r="G881" s="593"/>
      <c r="H881" s="593"/>
      <c r="I881" s="593"/>
      <c r="J881" s="593"/>
      <c r="K881" s="593"/>
      <c r="L881" s="593"/>
      <c r="M881" s="593"/>
      <c r="N881" s="593"/>
      <c r="O881" s="593"/>
      <c r="P881" s="593"/>
      <c r="Q881" s="593"/>
      <c r="R881" s="593"/>
      <c r="S881" s="593"/>
      <c r="T881" s="593"/>
      <c r="U881" s="593"/>
      <c r="V881" s="593"/>
    </row>
    <row r="882" spans="1:22" ht="19.5" customHeight="1">
      <c r="A882" s="593"/>
      <c r="B882" s="593"/>
      <c r="C882" s="593"/>
      <c r="E882" s="593"/>
      <c r="G882" s="593"/>
      <c r="H882" s="593"/>
      <c r="I882" s="593"/>
      <c r="J882" s="593"/>
      <c r="K882" s="593"/>
      <c r="L882" s="593"/>
      <c r="M882" s="593"/>
      <c r="N882" s="593"/>
      <c r="O882" s="593"/>
      <c r="P882" s="593"/>
      <c r="Q882" s="593"/>
      <c r="R882" s="593"/>
      <c r="S882" s="593"/>
      <c r="T882" s="593"/>
      <c r="U882" s="593"/>
      <c r="V882" s="593"/>
    </row>
    <row r="883" spans="1:22" ht="19.5" customHeight="1">
      <c r="A883" s="593"/>
      <c r="B883" s="593"/>
      <c r="C883" s="593"/>
      <c r="E883" s="593"/>
      <c r="G883" s="593"/>
      <c r="H883" s="593"/>
      <c r="I883" s="593"/>
      <c r="J883" s="593"/>
      <c r="K883" s="593"/>
      <c r="L883" s="593"/>
      <c r="M883" s="593"/>
      <c r="N883" s="593"/>
      <c r="O883" s="593"/>
      <c r="P883" s="593"/>
      <c r="Q883" s="593"/>
      <c r="R883" s="593"/>
      <c r="S883" s="593"/>
      <c r="T883" s="593"/>
      <c r="U883" s="593"/>
      <c r="V883" s="593"/>
    </row>
    <row r="884" spans="1:22" ht="19.5" customHeight="1">
      <c r="A884" s="593"/>
      <c r="B884" s="593"/>
      <c r="C884" s="593"/>
      <c r="E884" s="593"/>
      <c r="G884" s="593"/>
      <c r="H884" s="593"/>
      <c r="I884" s="593"/>
      <c r="J884" s="593"/>
      <c r="K884" s="593"/>
      <c r="L884" s="593"/>
      <c r="M884" s="593"/>
      <c r="N884" s="593"/>
      <c r="O884" s="593"/>
      <c r="P884" s="593"/>
      <c r="Q884" s="593"/>
      <c r="R884" s="593"/>
      <c r="S884" s="593"/>
      <c r="T884" s="593"/>
      <c r="U884" s="593"/>
      <c r="V884" s="593"/>
    </row>
    <row r="885" spans="1:22" ht="19.5" customHeight="1">
      <c r="A885" s="593"/>
      <c r="B885" s="593"/>
      <c r="C885" s="593"/>
      <c r="E885" s="593"/>
      <c r="G885" s="593"/>
      <c r="H885" s="593"/>
      <c r="I885" s="593"/>
      <c r="J885" s="593"/>
      <c r="K885" s="593"/>
      <c r="L885" s="593"/>
      <c r="M885" s="593"/>
      <c r="N885" s="593"/>
      <c r="O885" s="593"/>
      <c r="P885" s="593"/>
      <c r="Q885" s="593"/>
      <c r="R885" s="593"/>
      <c r="S885" s="593"/>
      <c r="T885" s="593"/>
      <c r="U885" s="593"/>
      <c r="V885" s="593"/>
    </row>
    <row r="886" spans="1:22" ht="19.5" customHeight="1">
      <c r="A886" s="593"/>
      <c r="B886" s="593"/>
      <c r="C886" s="593"/>
      <c r="E886" s="593"/>
      <c r="G886" s="593"/>
      <c r="H886" s="593"/>
      <c r="I886" s="593"/>
      <c r="J886" s="593"/>
      <c r="K886" s="593"/>
      <c r="L886" s="593"/>
      <c r="M886" s="593"/>
      <c r="N886" s="593"/>
      <c r="O886" s="593"/>
      <c r="P886" s="593"/>
      <c r="Q886" s="593"/>
      <c r="R886" s="593"/>
      <c r="S886" s="593"/>
      <c r="T886" s="593"/>
      <c r="U886" s="593"/>
      <c r="V886" s="593"/>
    </row>
    <row r="887" spans="1:22" ht="19.5" customHeight="1">
      <c r="A887" s="593"/>
      <c r="B887" s="593"/>
      <c r="C887" s="593"/>
      <c r="E887" s="593"/>
      <c r="G887" s="593"/>
      <c r="H887" s="593"/>
      <c r="I887" s="593"/>
      <c r="J887" s="593"/>
      <c r="K887" s="593"/>
      <c r="L887" s="593"/>
      <c r="M887" s="593"/>
      <c r="N887" s="593"/>
      <c r="O887" s="593"/>
      <c r="P887" s="593"/>
      <c r="Q887" s="593"/>
      <c r="R887" s="593"/>
      <c r="S887" s="593"/>
      <c r="T887" s="593"/>
      <c r="U887" s="593"/>
      <c r="V887" s="593"/>
    </row>
    <row r="888" spans="1:22" ht="19.5" customHeight="1">
      <c r="A888" s="593"/>
      <c r="B888" s="593"/>
      <c r="C888" s="593"/>
      <c r="E888" s="593"/>
      <c r="G888" s="593"/>
      <c r="H888" s="593"/>
      <c r="I888" s="593"/>
      <c r="J888" s="593"/>
      <c r="K888" s="593"/>
      <c r="L888" s="593"/>
      <c r="M888" s="593"/>
      <c r="N888" s="593"/>
      <c r="O888" s="593"/>
      <c r="P888" s="593"/>
      <c r="Q888" s="593"/>
      <c r="R888" s="593"/>
      <c r="S888" s="593"/>
      <c r="T888" s="593"/>
      <c r="U888" s="593"/>
      <c r="V888" s="593"/>
    </row>
    <row r="889" spans="1:22" ht="19.5" customHeight="1">
      <c r="A889" s="593"/>
      <c r="B889" s="593"/>
      <c r="C889" s="593"/>
      <c r="E889" s="593"/>
      <c r="G889" s="593"/>
      <c r="H889" s="593"/>
      <c r="I889" s="593"/>
      <c r="J889" s="593"/>
      <c r="K889" s="593"/>
      <c r="L889" s="593"/>
      <c r="M889" s="593"/>
      <c r="N889" s="593"/>
      <c r="O889" s="593"/>
      <c r="P889" s="593"/>
      <c r="Q889" s="593"/>
      <c r="R889" s="593"/>
      <c r="S889" s="593"/>
      <c r="T889" s="593"/>
      <c r="U889" s="593"/>
      <c r="V889" s="593"/>
    </row>
    <row r="890" spans="1:22" ht="19.5" customHeight="1">
      <c r="A890" s="593"/>
      <c r="B890" s="593"/>
      <c r="C890" s="593"/>
      <c r="E890" s="593"/>
      <c r="G890" s="593"/>
      <c r="H890" s="593"/>
      <c r="I890" s="593"/>
      <c r="J890" s="593"/>
      <c r="K890" s="593"/>
      <c r="L890" s="593"/>
      <c r="M890" s="593"/>
      <c r="N890" s="593"/>
      <c r="O890" s="593"/>
      <c r="P890" s="593"/>
      <c r="Q890" s="593"/>
      <c r="R890" s="593"/>
      <c r="S890" s="593"/>
      <c r="T890" s="593"/>
      <c r="U890" s="593"/>
      <c r="V890" s="593"/>
    </row>
    <row r="891" spans="1:22" ht="19.5" customHeight="1">
      <c r="A891" s="593"/>
      <c r="B891" s="593"/>
      <c r="C891" s="593"/>
      <c r="E891" s="593"/>
      <c r="G891" s="593"/>
      <c r="H891" s="593"/>
      <c r="I891" s="593"/>
      <c r="J891" s="593"/>
      <c r="K891" s="593"/>
      <c r="L891" s="593"/>
      <c r="M891" s="593"/>
      <c r="N891" s="593"/>
      <c r="O891" s="593"/>
      <c r="P891" s="593"/>
      <c r="Q891" s="593"/>
      <c r="R891" s="593"/>
      <c r="S891" s="593"/>
      <c r="T891" s="593"/>
      <c r="U891" s="593"/>
      <c r="V891" s="593"/>
    </row>
    <row r="892" spans="1:22" ht="19.5" customHeight="1">
      <c r="A892" s="593"/>
      <c r="B892" s="593"/>
      <c r="C892" s="593"/>
      <c r="E892" s="593"/>
      <c r="G892" s="593"/>
      <c r="H892" s="593"/>
      <c r="I892" s="593"/>
      <c r="J892" s="593"/>
      <c r="K892" s="593"/>
      <c r="L892" s="593"/>
      <c r="M892" s="593"/>
      <c r="N892" s="593"/>
      <c r="O892" s="593"/>
      <c r="P892" s="593"/>
      <c r="Q892" s="593"/>
      <c r="R892" s="593"/>
      <c r="S892" s="593"/>
      <c r="T892" s="593"/>
      <c r="U892" s="593"/>
      <c r="V892" s="593"/>
    </row>
    <row r="893" spans="1:22" ht="19.5" customHeight="1">
      <c r="A893" s="593"/>
      <c r="B893" s="593"/>
      <c r="C893" s="593"/>
      <c r="E893" s="593"/>
      <c r="G893" s="593"/>
      <c r="H893" s="593"/>
      <c r="I893" s="593"/>
      <c r="J893" s="593"/>
      <c r="K893" s="593"/>
      <c r="L893" s="593"/>
      <c r="M893" s="593"/>
      <c r="N893" s="593"/>
      <c r="O893" s="593"/>
      <c r="P893" s="593"/>
      <c r="Q893" s="593"/>
      <c r="R893" s="593"/>
      <c r="S893" s="593"/>
      <c r="T893" s="593"/>
      <c r="U893" s="593"/>
      <c r="V893" s="593"/>
    </row>
    <row r="894" spans="1:22" ht="19.5" customHeight="1">
      <c r="A894" s="593"/>
      <c r="B894" s="593"/>
      <c r="C894" s="593"/>
      <c r="E894" s="593"/>
      <c r="G894" s="593"/>
      <c r="H894" s="593"/>
      <c r="I894" s="593"/>
      <c r="J894" s="593"/>
      <c r="K894" s="593"/>
      <c r="L894" s="593"/>
      <c r="M894" s="593"/>
      <c r="N894" s="593"/>
      <c r="O894" s="593"/>
      <c r="P894" s="593"/>
      <c r="Q894" s="593"/>
      <c r="R894" s="593"/>
      <c r="S894" s="593"/>
      <c r="T894" s="593"/>
      <c r="U894" s="593"/>
      <c r="V894" s="593"/>
    </row>
    <row r="895" spans="1:22" ht="19.5" customHeight="1">
      <c r="A895" s="593"/>
      <c r="B895" s="593"/>
      <c r="C895" s="593"/>
      <c r="E895" s="593"/>
      <c r="G895" s="593"/>
      <c r="H895" s="593"/>
      <c r="I895" s="593"/>
      <c r="J895" s="593"/>
      <c r="K895" s="593"/>
      <c r="L895" s="593"/>
      <c r="M895" s="593"/>
      <c r="N895" s="593"/>
      <c r="O895" s="593"/>
      <c r="P895" s="593"/>
      <c r="Q895" s="593"/>
      <c r="R895" s="593"/>
      <c r="S895" s="593"/>
      <c r="T895" s="593"/>
      <c r="U895" s="593"/>
      <c r="V895" s="593"/>
    </row>
    <row r="896" spans="1:22" ht="19.5" customHeight="1">
      <c r="A896" s="593"/>
      <c r="B896" s="593"/>
      <c r="C896" s="593"/>
      <c r="E896" s="593"/>
      <c r="G896" s="593"/>
      <c r="H896" s="593"/>
      <c r="I896" s="593"/>
      <c r="J896" s="593"/>
      <c r="K896" s="593"/>
      <c r="L896" s="593"/>
      <c r="M896" s="593"/>
      <c r="N896" s="593"/>
      <c r="O896" s="593"/>
      <c r="P896" s="593"/>
      <c r="Q896" s="593"/>
      <c r="R896" s="593"/>
      <c r="S896" s="593"/>
      <c r="T896" s="593"/>
      <c r="U896" s="593"/>
      <c r="V896" s="593"/>
    </row>
    <row r="897" spans="1:22" ht="19.5" customHeight="1">
      <c r="A897" s="593"/>
      <c r="B897" s="593"/>
      <c r="C897" s="593"/>
      <c r="E897" s="593"/>
      <c r="G897" s="593"/>
      <c r="H897" s="593"/>
      <c r="I897" s="593"/>
      <c r="J897" s="593"/>
      <c r="K897" s="593"/>
      <c r="L897" s="593"/>
      <c r="M897" s="593"/>
      <c r="N897" s="593"/>
      <c r="O897" s="593"/>
      <c r="P897" s="593"/>
      <c r="Q897" s="593"/>
      <c r="R897" s="593"/>
      <c r="S897" s="593"/>
      <c r="T897" s="593"/>
      <c r="U897" s="593"/>
      <c r="V897" s="593"/>
    </row>
    <row r="898" spans="1:22" ht="19.5" customHeight="1">
      <c r="A898" s="593"/>
      <c r="B898" s="593"/>
      <c r="C898" s="593"/>
      <c r="E898" s="593"/>
      <c r="G898" s="593"/>
      <c r="H898" s="593"/>
      <c r="I898" s="593"/>
      <c r="J898" s="593"/>
      <c r="K898" s="593"/>
      <c r="L898" s="593"/>
      <c r="M898" s="593"/>
      <c r="N898" s="593"/>
      <c r="O898" s="593"/>
      <c r="P898" s="593"/>
      <c r="Q898" s="593"/>
      <c r="R898" s="593"/>
      <c r="S898" s="593"/>
      <c r="T898" s="593"/>
      <c r="U898" s="593"/>
      <c r="V898" s="593"/>
    </row>
    <row r="899" spans="1:22" ht="19.5" customHeight="1">
      <c r="A899" s="593"/>
      <c r="B899" s="593"/>
      <c r="C899" s="593"/>
      <c r="E899" s="593"/>
      <c r="G899" s="593"/>
      <c r="H899" s="593"/>
      <c r="I899" s="593"/>
      <c r="J899" s="593"/>
      <c r="K899" s="593"/>
      <c r="L899" s="593"/>
      <c r="M899" s="593"/>
      <c r="N899" s="593"/>
      <c r="O899" s="593"/>
      <c r="P899" s="593"/>
      <c r="Q899" s="593"/>
      <c r="R899" s="593"/>
      <c r="S899" s="593"/>
      <c r="T899" s="593"/>
      <c r="U899" s="593"/>
      <c r="V899" s="593"/>
    </row>
    <row r="900" spans="1:22" ht="19.5" customHeight="1">
      <c r="A900" s="593"/>
      <c r="B900" s="593"/>
      <c r="C900" s="593"/>
      <c r="E900" s="593"/>
      <c r="G900" s="593"/>
      <c r="H900" s="593"/>
      <c r="I900" s="593"/>
      <c r="J900" s="593"/>
      <c r="K900" s="593"/>
      <c r="L900" s="593"/>
      <c r="M900" s="593"/>
      <c r="N900" s="593"/>
      <c r="O900" s="593"/>
      <c r="P900" s="593"/>
      <c r="Q900" s="593"/>
      <c r="R900" s="593"/>
      <c r="S900" s="593"/>
      <c r="T900" s="593"/>
      <c r="U900" s="593"/>
      <c r="V900" s="593"/>
    </row>
    <row r="901" spans="1:22" ht="19.5" customHeight="1">
      <c r="A901" s="593"/>
      <c r="B901" s="593"/>
      <c r="C901" s="593"/>
      <c r="E901" s="593"/>
      <c r="G901" s="593"/>
      <c r="H901" s="593"/>
      <c r="I901" s="593"/>
      <c r="J901" s="593"/>
      <c r="K901" s="593"/>
      <c r="L901" s="593"/>
      <c r="M901" s="593"/>
      <c r="N901" s="593"/>
      <c r="O901" s="593"/>
      <c r="P901" s="593"/>
      <c r="Q901" s="593"/>
      <c r="R901" s="593"/>
      <c r="S901" s="593"/>
      <c r="T901" s="593"/>
      <c r="U901" s="593"/>
      <c r="V901" s="593"/>
    </row>
    <row r="902" spans="1:22" ht="19.5" customHeight="1">
      <c r="A902" s="593"/>
      <c r="B902" s="593"/>
      <c r="C902" s="593"/>
      <c r="E902" s="593"/>
      <c r="G902" s="593"/>
      <c r="H902" s="593"/>
      <c r="I902" s="593"/>
      <c r="J902" s="593"/>
      <c r="K902" s="593"/>
      <c r="L902" s="593"/>
      <c r="M902" s="593"/>
      <c r="N902" s="593"/>
      <c r="O902" s="593"/>
      <c r="P902" s="593"/>
      <c r="Q902" s="593"/>
      <c r="R902" s="593"/>
      <c r="S902" s="593"/>
      <c r="T902" s="593"/>
      <c r="U902" s="593"/>
      <c r="V902" s="593"/>
    </row>
    <row r="903" spans="1:22" ht="19.5" customHeight="1">
      <c r="A903" s="593"/>
      <c r="B903" s="593"/>
      <c r="C903" s="593"/>
      <c r="E903" s="593"/>
      <c r="G903" s="593"/>
      <c r="H903" s="593"/>
      <c r="I903" s="593"/>
      <c r="J903" s="593"/>
      <c r="K903" s="593"/>
      <c r="L903" s="593"/>
      <c r="M903" s="593"/>
      <c r="N903" s="593"/>
      <c r="O903" s="593"/>
      <c r="P903" s="593"/>
      <c r="Q903" s="593"/>
      <c r="R903" s="593"/>
      <c r="S903" s="593"/>
      <c r="T903" s="593"/>
      <c r="U903" s="593"/>
      <c r="V903" s="593"/>
    </row>
    <row r="904" spans="1:22" ht="19.5" customHeight="1">
      <c r="A904" s="593"/>
      <c r="B904" s="593"/>
      <c r="C904" s="593"/>
      <c r="E904" s="593"/>
      <c r="G904" s="593"/>
      <c r="H904" s="593"/>
      <c r="I904" s="593"/>
      <c r="J904" s="593"/>
      <c r="K904" s="593"/>
      <c r="L904" s="593"/>
      <c r="M904" s="593"/>
      <c r="N904" s="593"/>
      <c r="O904" s="593"/>
      <c r="P904" s="593"/>
      <c r="Q904" s="593"/>
      <c r="R904" s="593"/>
      <c r="S904" s="593"/>
      <c r="T904" s="593"/>
      <c r="U904" s="593"/>
      <c r="V904" s="593"/>
    </row>
    <row r="905" spans="1:22" ht="19.5" customHeight="1">
      <c r="A905" s="593"/>
      <c r="B905" s="593"/>
      <c r="C905" s="593"/>
      <c r="E905" s="593"/>
      <c r="G905" s="593"/>
      <c r="H905" s="593"/>
      <c r="I905" s="593"/>
      <c r="J905" s="593"/>
      <c r="K905" s="593"/>
      <c r="L905" s="593"/>
      <c r="M905" s="593"/>
      <c r="N905" s="593"/>
      <c r="O905" s="593"/>
      <c r="P905" s="593"/>
      <c r="Q905" s="593"/>
      <c r="R905" s="593"/>
      <c r="S905" s="593"/>
      <c r="T905" s="593"/>
      <c r="U905" s="593"/>
      <c r="V905" s="593"/>
    </row>
    <row r="906" spans="1:22" ht="19.5" customHeight="1">
      <c r="A906" s="593"/>
      <c r="B906" s="593"/>
      <c r="C906" s="593"/>
      <c r="E906" s="593"/>
      <c r="G906" s="593"/>
      <c r="H906" s="593"/>
      <c r="I906" s="593"/>
      <c r="J906" s="593"/>
      <c r="K906" s="593"/>
      <c r="L906" s="593"/>
      <c r="M906" s="593"/>
      <c r="N906" s="593"/>
      <c r="O906" s="593"/>
      <c r="P906" s="593"/>
      <c r="Q906" s="593"/>
      <c r="R906" s="593"/>
      <c r="S906" s="593"/>
      <c r="T906" s="593"/>
      <c r="U906" s="593"/>
      <c r="V906" s="593"/>
    </row>
    <row r="907" spans="1:22" ht="19.5" customHeight="1">
      <c r="A907" s="593"/>
      <c r="B907" s="593"/>
      <c r="C907" s="593"/>
      <c r="E907" s="593"/>
      <c r="G907" s="593"/>
      <c r="H907" s="593"/>
      <c r="I907" s="593"/>
      <c r="J907" s="593"/>
      <c r="K907" s="593"/>
      <c r="L907" s="593"/>
      <c r="M907" s="593"/>
      <c r="N907" s="593"/>
      <c r="O907" s="593"/>
      <c r="P907" s="593"/>
      <c r="Q907" s="593"/>
      <c r="R907" s="593"/>
      <c r="S907" s="593"/>
      <c r="T907" s="593"/>
      <c r="U907" s="593"/>
      <c r="V907" s="593"/>
    </row>
    <row r="908" spans="1:22" ht="19.5" customHeight="1">
      <c r="A908" s="593"/>
      <c r="B908" s="593"/>
      <c r="C908" s="593"/>
      <c r="E908" s="593"/>
      <c r="G908" s="593"/>
      <c r="H908" s="593"/>
      <c r="I908" s="593"/>
      <c r="J908" s="593"/>
      <c r="K908" s="593"/>
      <c r="L908" s="593"/>
      <c r="M908" s="593"/>
      <c r="N908" s="593"/>
      <c r="O908" s="593"/>
      <c r="P908" s="593"/>
      <c r="Q908" s="593"/>
      <c r="R908" s="593"/>
      <c r="S908" s="593"/>
      <c r="T908" s="593"/>
      <c r="U908" s="593"/>
      <c r="V908" s="593"/>
    </row>
    <row r="909" spans="1:22" ht="19.5" customHeight="1">
      <c r="A909" s="593"/>
      <c r="B909" s="593"/>
      <c r="C909" s="593"/>
      <c r="E909" s="593"/>
      <c r="G909" s="593"/>
      <c r="H909" s="593"/>
      <c r="I909" s="593"/>
      <c r="J909" s="593"/>
      <c r="K909" s="593"/>
      <c r="L909" s="593"/>
      <c r="M909" s="593"/>
      <c r="N909" s="593"/>
      <c r="O909" s="593"/>
      <c r="P909" s="593"/>
      <c r="Q909" s="593"/>
      <c r="R909" s="593"/>
      <c r="S909" s="593"/>
      <c r="T909" s="593"/>
      <c r="U909" s="593"/>
      <c r="V909" s="593"/>
    </row>
    <row r="910" spans="1:22" ht="19.5" customHeight="1">
      <c r="A910" s="593"/>
      <c r="B910" s="593"/>
      <c r="C910" s="593"/>
      <c r="E910" s="593"/>
      <c r="G910" s="593"/>
      <c r="H910" s="593"/>
      <c r="I910" s="593"/>
      <c r="J910" s="593"/>
      <c r="K910" s="593"/>
      <c r="L910" s="593"/>
      <c r="M910" s="593"/>
      <c r="N910" s="593"/>
      <c r="O910" s="593"/>
      <c r="P910" s="593"/>
      <c r="Q910" s="593"/>
      <c r="R910" s="593"/>
      <c r="S910" s="593"/>
      <c r="T910" s="593"/>
      <c r="U910" s="593"/>
      <c r="V910" s="593"/>
    </row>
    <row r="911" spans="1:22" ht="19.5" customHeight="1">
      <c r="A911" s="593"/>
      <c r="B911" s="593"/>
      <c r="C911" s="593"/>
      <c r="E911" s="593"/>
      <c r="G911" s="593"/>
      <c r="H911" s="593"/>
      <c r="I911" s="593"/>
      <c r="J911" s="593"/>
      <c r="K911" s="593"/>
      <c r="L911" s="593"/>
      <c r="M911" s="593"/>
      <c r="N911" s="593"/>
      <c r="O911" s="593"/>
      <c r="P911" s="593"/>
      <c r="Q911" s="593"/>
      <c r="R911" s="593"/>
      <c r="S911" s="593"/>
      <c r="T911" s="593"/>
      <c r="U911" s="593"/>
      <c r="V911" s="593"/>
    </row>
    <row r="912" spans="1:22" ht="19.5" customHeight="1">
      <c r="A912" s="593"/>
      <c r="B912" s="593"/>
      <c r="C912" s="593"/>
      <c r="E912" s="593"/>
      <c r="G912" s="593"/>
      <c r="H912" s="593"/>
      <c r="I912" s="593"/>
      <c r="J912" s="593"/>
      <c r="K912" s="593"/>
      <c r="L912" s="593"/>
      <c r="M912" s="593"/>
      <c r="N912" s="593"/>
      <c r="O912" s="593"/>
      <c r="P912" s="593"/>
      <c r="Q912" s="593"/>
      <c r="R912" s="593"/>
      <c r="S912" s="593"/>
      <c r="T912" s="593"/>
      <c r="U912" s="593"/>
      <c r="V912" s="593"/>
    </row>
    <row r="913" spans="1:22" ht="19.5" customHeight="1">
      <c r="A913" s="593"/>
      <c r="B913" s="593"/>
      <c r="C913" s="593"/>
      <c r="E913" s="593"/>
      <c r="G913" s="593"/>
      <c r="H913" s="593"/>
      <c r="I913" s="593"/>
      <c r="J913" s="593"/>
      <c r="K913" s="593"/>
      <c r="L913" s="593"/>
      <c r="M913" s="593"/>
      <c r="N913" s="593"/>
      <c r="O913" s="593"/>
      <c r="P913" s="593"/>
      <c r="Q913" s="593"/>
      <c r="R913" s="593"/>
      <c r="S913" s="593"/>
      <c r="T913" s="593"/>
      <c r="U913" s="593"/>
      <c r="V913" s="593"/>
    </row>
    <row r="914" spans="1:22" ht="19.5" customHeight="1">
      <c r="A914" s="593"/>
      <c r="B914" s="593"/>
      <c r="C914" s="593"/>
      <c r="E914" s="593"/>
      <c r="G914" s="593"/>
      <c r="H914" s="593"/>
      <c r="I914" s="593"/>
      <c r="J914" s="593"/>
      <c r="K914" s="593"/>
      <c r="L914" s="593"/>
      <c r="M914" s="593"/>
      <c r="N914" s="593"/>
      <c r="O914" s="593"/>
      <c r="P914" s="593"/>
      <c r="Q914" s="593"/>
      <c r="R914" s="593"/>
      <c r="S914" s="593"/>
      <c r="T914" s="593"/>
      <c r="U914" s="593"/>
      <c r="V914" s="593"/>
    </row>
    <row r="915" spans="1:22" ht="19.5" customHeight="1">
      <c r="A915" s="593"/>
      <c r="B915" s="593"/>
      <c r="C915" s="593"/>
      <c r="E915" s="593"/>
      <c r="G915" s="593"/>
      <c r="H915" s="593"/>
      <c r="I915" s="593"/>
      <c r="J915" s="593"/>
      <c r="K915" s="593"/>
      <c r="L915" s="593"/>
      <c r="M915" s="593"/>
      <c r="N915" s="593"/>
      <c r="O915" s="593"/>
      <c r="P915" s="593"/>
      <c r="Q915" s="593"/>
      <c r="R915" s="593"/>
      <c r="S915" s="593"/>
      <c r="T915" s="593"/>
      <c r="U915" s="593"/>
      <c r="V915" s="593"/>
    </row>
    <row r="916" spans="1:22" ht="19.5" customHeight="1">
      <c r="A916" s="593"/>
      <c r="B916" s="593"/>
      <c r="C916" s="593"/>
      <c r="E916" s="593"/>
      <c r="G916" s="593"/>
      <c r="H916" s="593"/>
      <c r="I916" s="593"/>
      <c r="J916" s="593"/>
      <c r="K916" s="593"/>
      <c r="L916" s="593"/>
      <c r="M916" s="593"/>
      <c r="N916" s="593"/>
      <c r="O916" s="593"/>
      <c r="P916" s="593"/>
      <c r="Q916" s="593"/>
      <c r="R916" s="593"/>
      <c r="S916" s="593"/>
      <c r="T916" s="593"/>
      <c r="U916" s="593"/>
      <c r="V916" s="593"/>
    </row>
    <row r="917" spans="1:22" ht="19.5" customHeight="1">
      <c r="A917" s="593"/>
      <c r="B917" s="593"/>
      <c r="C917" s="593"/>
      <c r="E917" s="593"/>
      <c r="G917" s="593"/>
      <c r="H917" s="593"/>
      <c r="I917" s="593"/>
      <c r="J917" s="593"/>
      <c r="K917" s="593"/>
      <c r="L917" s="593"/>
      <c r="M917" s="593"/>
      <c r="N917" s="593"/>
      <c r="O917" s="593"/>
      <c r="P917" s="593"/>
      <c r="Q917" s="593"/>
      <c r="R917" s="593"/>
      <c r="S917" s="593"/>
      <c r="T917" s="593"/>
      <c r="U917" s="593"/>
      <c r="V917" s="593"/>
    </row>
    <row r="918" spans="1:22" ht="19.5" customHeight="1">
      <c r="A918" s="593"/>
      <c r="B918" s="593"/>
      <c r="C918" s="593"/>
      <c r="E918" s="593"/>
      <c r="G918" s="593"/>
      <c r="H918" s="593"/>
      <c r="I918" s="593"/>
      <c r="J918" s="593"/>
      <c r="K918" s="593"/>
      <c r="L918" s="593"/>
      <c r="M918" s="593"/>
      <c r="N918" s="593"/>
      <c r="O918" s="593"/>
      <c r="P918" s="593"/>
      <c r="Q918" s="593"/>
      <c r="R918" s="593"/>
      <c r="S918" s="593"/>
      <c r="T918" s="593"/>
      <c r="U918" s="593"/>
      <c r="V918" s="593"/>
    </row>
    <row r="919" spans="1:22" ht="19.5" customHeight="1">
      <c r="A919" s="593"/>
      <c r="B919" s="593"/>
      <c r="C919" s="593"/>
      <c r="E919" s="593"/>
      <c r="G919" s="593"/>
      <c r="H919" s="593"/>
      <c r="I919" s="593"/>
      <c r="J919" s="593"/>
      <c r="K919" s="593"/>
      <c r="L919" s="593"/>
      <c r="M919" s="593"/>
      <c r="N919" s="593"/>
      <c r="O919" s="593"/>
      <c r="P919" s="593"/>
      <c r="Q919" s="593"/>
      <c r="R919" s="593"/>
      <c r="S919" s="593"/>
      <c r="T919" s="593"/>
      <c r="U919" s="593"/>
      <c r="V919" s="593"/>
    </row>
    <row r="920" spans="1:22" ht="19.5" customHeight="1">
      <c r="A920" s="593"/>
      <c r="B920" s="593"/>
      <c r="C920" s="593"/>
      <c r="E920" s="593"/>
      <c r="G920" s="593"/>
      <c r="H920" s="593"/>
      <c r="I920" s="593"/>
      <c r="J920" s="593"/>
      <c r="K920" s="593"/>
      <c r="L920" s="593"/>
      <c r="M920" s="593"/>
      <c r="N920" s="593"/>
      <c r="O920" s="593"/>
      <c r="P920" s="593"/>
      <c r="Q920" s="593"/>
      <c r="R920" s="593"/>
      <c r="S920" s="593"/>
      <c r="T920" s="593"/>
      <c r="U920" s="593"/>
      <c r="V920" s="593"/>
    </row>
    <row r="921" spans="1:22" ht="19.5" customHeight="1">
      <c r="A921" s="593"/>
      <c r="B921" s="593"/>
      <c r="C921" s="593"/>
      <c r="E921" s="593"/>
      <c r="G921" s="593"/>
      <c r="H921" s="593"/>
      <c r="I921" s="593"/>
      <c r="J921" s="593"/>
      <c r="K921" s="593"/>
      <c r="L921" s="593"/>
      <c r="M921" s="593"/>
      <c r="N921" s="593"/>
      <c r="O921" s="593"/>
      <c r="P921" s="593"/>
      <c r="Q921" s="593"/>
      <c r="R921" s="593"/>
      <c r="S921" s="593"/>
      <c r="T921" s="593"/>
      <c r="U921" s="593"/>
      <c r="V921" s="593"/>
    </row>
    <row r="922" spans="1:22" ht="19.5" customHeight="1">
      <c r="A922" s="593"/>
      <c r="B922" s="593"/>
      <c r="C922" s="593"/>
      <c r="E922" s="593"/>
      <c r="G922" s="593"/>
      <c r="H922" s="593"/>
      <c r="I922" s="593"/>
      <c r="J922" s="593"/>
      <c r="K922" s="593"/>
      <c r="L922" s="593"/>
      <c r="M922" s="593"/>
      <c r="N922" s="593"/>
      <c r="O922" s="593"/>
      <c r="P922" s="593"/>
      <c r="Q922" s="593"/>
      <c r="R922" s="593"/>
      <c r="S922" s="593"/>
      <c r="T922" s="593"/>
      <c r="U922" s="593"/>
      <c r="V922" s="593"/>
    </row>
    <row r="923" spans="1:22" ht="19.5" customHeight="1">
      <c r="A923" s="593"/>
      <c r="B923" s="593"/>
      <c r="C923" s="593"/>
      <c r="E923" s="593"/>
      <c r="G923" s="593"/>
      <c r="H923" s="593"/>
      <c r="I923" s="593"/>
      <c r="J923" s="593"/>
      <c r="K923" s="593"/>
      <c r="L923" s="593"/>
      <c r="M923" s="593"/>
      <c r="N923" s="593"/>
      <c r="O923" s="593"/>
      <c r="P923" s="593"/>
      <c r="Q923" s="593"/>
      <c r="R923" s="593"/>
      <c r="S923" s="593"/>
      <c r="T923" s="593"/>
      <c r="U923" s="593"/>
      <c r="V923" s="593"/>
    </row>
    <row r="924" spans="1:22" ht="19.5" customHeight="1">
      <c r="A924" s="593"/>
      <c r="B924" s="593"/>
      <c r="C924" s="593"/>
      <c r="E924" s="593"/>
      <c r="G924" s="593"/>
      <c r="H924" s="593"/>
      <c r="I924" s="593"/>
      <c r="J924" s="593"/>
      <c r="K924" s="593"/>
      <c r="L924" s="593"/>
      <c r="M924" s="593"/>
      <c r="N924" s="593"/>
      <c r="O924" s="593"/>
      <c r="P924" s="593"/>
      <c r="Q924" s="593"/>
      <c r="R924" s="593"/>
      <c r="S924" s="593"/>
      <c r="T924" s="593"/>
      <c r="U924" s="593"/>
      <c r="V924" s="593"/>
    </row>
    <row r="925" spans="1:22" ht="19.5" customHeight="1">
      <c r="A925" s="593"/>
      <c r="B925" s="593"/>
      <c r="C925" s="593"/>
      <c r="E925" s="593"/>
      <c r="G925" s="593"/>
      <c r="H925" s="593"/>
      <c r="I925" s="593"/>
      <c r="J925" s="593"/>
      <c r="K925" s="593"/>
      <c r="L925" s="593"/>
      <c r="M925" s="593"/>
      <c r="N925" s="593"/>
      <c r="O925" s="593"/>
      <c r="P925" s="593"/>
      <c r="Q925" s="593"/>
      <c r="R925" s="593"/>
      <c r="S925" s="593"/>
      <c r="T925" s="593"/>
      <c r="U925" s="593"/>
      <c r="V925" s="593"/>
    </row>
    <row r="926" spans="1:22" ht="19.5" customHeight="1">
      <c r="A926" s="593"/>
      <c r="B926" s="593"/>
      <c r="C926" s="593"/>
      <c r="E926" s="593"/>
      <c r="G926" s="593"/>
      <c r="H926" s="593"/>
      <c r="I926" s="593"/>
      <c r="J926" s="593"/>
      <c r="K926" s="593"/>
      <c r="L926" s="593"/>
      <c r="M926" s="593"/>
      <c r="N926" s="593"/>
      <c r="O926" s="593"/>
      <c r="P926" s="593"/>
      <c r="Q926" s="593"/>
      <c r="R926" s="593"/>
      <c r="S926" s="593"/>
      <c r="T926" s="593"/>
      <c r="U926" s="593"/>
      <c r="V926" s="593"/>
    </row>
    <row r="927" spans="1:22" ht="19.5" customHeight="1">
      <c r="A927" s="593"/>
      <c r="B927" s="593"/>
      <c r="C927" s="593"/>
      <c r="E927" s="593"/>
      <c r="G927" s="593"/>
      <c r="H927" s="593"/>
      <c r="I927" s="593"/>
      <c r="J927" s="593"/>
      <c r="K927" s="593"/>
      <c r="L927" s="593"/>
      <c r="M927" s="593"/>
      <c r="N927" s="593"/>
      <c r="O927" s="593"/>
      <c r="P927" s="593"/>
      <c r="Q927" s="593"/>
      <c r="R927" s="593"/>
      <c r="S927" s="593"/>
      <c r="T927" s="593"/>
      <c r="U927" s="593"/>
      <c r="V927" s="593"/>
    </row>
    <row r="928" spans="1:22" ht="19.5" customHeight="1">
      <c r="A928" s="593"/>
      <c r="B928" s="593"/>
      <c r="C928" s="593"/>
      <c r="E928" s="593"/>
      <c r="G928" s="593"/>
      <c r="H928" s="593"/>
      <c r="I928" s="593"/>
      <c r="J928" s="593"/>
      <c r="K928" s="593"/>
      <c r="L928" s="593"/>
      <c r="M928" s="593"/>
      <c r="N928" s="593"/>
      <c r="O928" s="593"/>
      <c r="P928" s="593"/>
      <c r="Q928" s="593"/>
      <c r="R928" s="593"/>
      <c r="S928" s="593"/>
      <c r="T928" s="593"/>
      <c r="U928" s="593"/>
      <c r="V928" s="593"/>
    </row>
    <row r="929" spans="1:22" ht="19.5" customHeight="1">
      <c r="A929" s="593"/>
      <c r="B929" s="593"/>
      <c r="C929" s="593"/>
      <c r="E929" s="593"/>
      <c r="G929" s="593"/>
      <c r="H929" s="593"/>
      <c r="I929" s="593"/>
      <c r="J929" s="593"/>
      <c r="K929" s="593"/>
      <c r="L929" s="593"/>
      <c r="M929" s="593"/>
      <c r="N929" s="593"/>
      <c r="O929" s="593"/>
      <c r="P929" s="593"/>
      <c r="Q929" s="593"/>
      <c r="R929" s="593"/>
      <c r="S929" s="593"/>
      <c r="T929" s="593"/>
      <c r="U929" s="593"/>
      <c r="V929" s="593"/>
    </row>
    <row r="930" spans="1:22" ht="19.5" customHeight="1">
      <c r="A930" s="593"/>
      <c r="B930" s="593"/>
      <c r="C930" s="593"/>
      <c r="E930" s="593"/>
      <c r="G930" s="593"/>
      <c r="H930" s="593"/>
      <c r="I930" s="593"/>
      <c r="J930" s="593"/>
      <c r="K930" s="593"/>
      <c r="L930" s="593"/>
      <c r="M930" s="593"/>
      <c r="N930" s="593"/>
      <c r="O930" s="593"/>
      <c r="P930" s="593"/>
      <c r="Q930" s="593"/>
      <c r="R930" s="593"/>
      <c r="S930" s="593"/>
      <c r="T930" s="593"/>
      <c r="U930" s="593"/>
      <c r="V930" s="593"/>
    </row>
    <row r="931" spans="1:22" ht="19.5" customHeight="1">
      <c r="A931" s="593"/>
      <c r="B931" s="593"/>
      <c r="C931" s="593"/>
      <c r="E931" s="593"/>
      <c r="G931" s="593"/>
      <c r="H931" s="593"/>
      <c r="I931" s="593"/>
      <c r="J931" s="593"/>
      <c r="K931" s="593"/>
      <c r="L931" s="593"/>
      <c r="M931" s="593"/>
      <c r="N931" s="593"/>
      <c r="O931" s="593"/>
      <c r="P931" s="593"/>
      <c r="Q931" s="593"/>
      <c r="R931" s="593"/>
      <c r="S931" s="593"/>
      <c r="T931" s="593"/>
      <c r="U931" s="593"/>
      <c r="V931" s="593"/>
    </row>
    <row r="932" spans="1:22" ht="19.5" customHeight="1">
      <c r="A932" s="593"/>
      <c r="B932" s="593"/>
      <c r="C932" s="593"/>
      <c r="E932" s="593"/>
      <c r="G932" s="593"/>
      <c r="H932" s="593"/>
      <c r="I932" s="593"/>
      <c r="J932" s="593"/>
      <c r="K932" s="593"/>
      <c r="L932" s="593"/>
      <c r="M932" s="593"/>
      <c r="N932" s="593"/>
      <c r="O932" s="593"/>
      <c r="P932" s="593"/>
      <c r="Q932" s="593"/>
      <c r="R932" s="593"/>
      <c r="S932" s="593"/>
      <c r="T932" s="593"/>
      <c r="U932" s="593"/>
      <c r="V932" s="593"/>
    </row>
    <row r="933" spans="1:22" ht="19.5" customHeight="1">
      <c r="A933" s="593"/>
      <c r="B933" s="593"/>
      <c r="C933" s="593"/>
      <c r="E933" s="593"/>
      <c r="G933" s="593"/>
      <c r="H933" s="593"/>
      <c r="I933" s="593"/>
      <c r="J933" s="593"/>
      <c r="K933" s="593"/>
      <c r="L933" s="593"/>
      <c r="M933" s="593"/>
      <c r="N933" s="593"/>
      <c r="O933" s="593"/>
      <c r="P933" s="593"/>
      <c r="Q933" s="593"/>
      <c r="R933" s="593"/>
      <c r="S933" s="593"/>
      <c r="T933" s="593"/>
      <c r="U933" s="593"/>
      <c r="V933" s="593"/>
    </row>
    <row r="934" spans="1:22" ht="19.5" customHeight="1">
      <c r="A934" s="593"/>
      <c r="B934" s="593"/>
      <c r="C934" s="593"/>
      <c r="E934" s="593"/>
      <c r="G934" s="593"/>
      <c r="H934" s="593"/>
      <c r="I934" s="593"/>
      <c r="J934" s="593"/>
      <c r="K934" s="593"/>
      <c r="L934" s="593"/>
      <c r="M934" s="593"/>
      <c r="N934" s="593"/>
      <c r="O934" s="593"/>
      <c r="P934" s="593"/>
      <c r="Q934" s="593"/>
      <c r="R934" s="593"/>
      <c r="S934" s="593"/>
      <c r="T934" s="593"/>
      <c r="U934" s="593"/>
      <c r="V934" s="593"/>
    </row>
    <row r="935" spans="1:22" ht="19.5" customHeight="1">
      <c r="A935" s="593"/>
      <c r="B935" s="593"/>
      <c r="C935" s="593"/>
      <c r="E935" s="593"/>
      <c r="G935" s="593"/>
      <c r="H935" s="593"/>
      <c r="I935" s="593"/>
      <c r="J935" s="593"/>
      <c r="K935" s="593"/>
      <c r="L935" s="593"/>
      <c r="M935" s="593"/>
      <c r="N935" s="593"/>
      <c r="O935" s="593"/>
      <c r="P935" s="593"/>
      <c r="Q935" s="593"/>
      <c r="R935" s="593"/>
      <c r="S935" s="593"/>
      <c r="T935" s="593"/>
      <c r="U935" s="593"/>
      <c r="V935" s="593"/>
    </row>
    <row r="936" spans="1:22" ht="19.5" customHeight="1">
      <c r="A936" s="593"/>
      <c r="B936" s="593"/>
      <c r="C936" s="593"/>
      <c r="E936" s="593"/>
      <c r="G936" s="593"/>
      <c r="H936" s="593"/>
      <c r="I936" s="593"/>
      <c r="J936" s="593"/>
      <c r="K936" s="593"/>
      <c r="L936" s="593"/>
      <c r="M936" s="593"/>
      <c r="N936" s="593"/>
      <c r="O936" s="593"/>
      <c r="P936" s="593"/>
      <c r="Q936" s="593"/>
      <c r="R936" s="593"/>
      <c r="S936" s="593"/>
      <c r="T936" s="593"/>
      <c r="U936" s="593"/>
      <c r="V936" s="593"/>
    </row>
    <row r="937" spans="1:22" ht="19.5" customHeight="1">
      <c r="A937" s="593"/>
      <c r="B937" s="593"/>
      <c r="C937" s="593"/>
      <c r="E937" s="593"/>
      <c r="G937" s="593"/>
      <c r="H937" s="593"/>
      <c r="I937" s="593"/>
      <c r="J937" s="593"/>
      <c r="K937" s="593"/>
      <c r="L937" s="593"/>
      <c r="M937" s="593"/>
      <c r="N937" s="593"/>
      <c r="O937" s="593"/>
      <c r="P937" s="593"/>
      <c r="Q937" s="593"/>
      <c r="R937" s="593"/>
      <c r="S937" s="593"/>
      <c r="T937" s="593"/>
      <c r="U937" s="593"/>
      <c r="V937" s="593"/>
    </row>
    <row r="938" spans="1:22" ht="19.5" customHeight="1">
      <c r="A938" s="593"/>
      <c r="B938" s="593"/>
      <c r="C938" s="593"/>
      <c r="E938" s="593"/>
      <c r="G938" s="593"/>
      <c r="H938" s="593"/>
      <c r="I938" s="593"/>
      <c r="J938" s="593"/>
      <c r="K938" s="593"/>
      <c r="L938" s="593"/>
      <c r="M938" s="593"/>
      <c r="N938" s="593"/>
      <c r="O938" s="593"/>
      <c r="P938" s="593"/>
      <c r="Q938" s="593"/>
      <c r="R938" s="593"/>
      <c r="S938" s="593"/>
      <c r="T938" s="593"/>
      <c r="U938" s="593"/>
      <c r="V938" s="593"/>
    </row>
    <row r="939" spans="1:22" ht="19.5" customHeight="1">
      <c r="A939" s="593"/>
      <c r="B939" s="593"/>
      <c r="C939" s="593"/>
      <c r="E939" s="593"/>
      <c r="G939" s="593"/>
      <c r="H939" s="593"/>
      <c r="I939" s="593"/>
      <c r="J939" s="593"/>
      <c r="K939" s="593"/>
      <c r="L939" s="593"/>
      <c r="M939" s="593"/>
      <c r="N939" s="593"/>
      <c r="O939" s="593"/>
      <c r="P939" s="593"/>
      <c r="Q939" s="593"/>
      <c r="R939" s="593"/>
      <c r="S939" s="593"/>
      <c r="T939" s="593"/>
      <c r="U939" s="593"/>
      <c r="V939" s="593"/>
    </row>
    <row r="940" spans="1:22" ht="19.5" customHeight="1">
      <c r="A940" s="593"/>
      <c r="B940" s="593"/>
      <c r="C940" s="593"/>
      <c r="E940" s="593"/>
      <c r="G940" s="593"/>
      <c r="H940" s="593"/>
      <c r="I940" s="593"/>
      <c r="J940" s="593"/>
      <c r="K940" s="593"/>
      <c r="L940" s="593"/>
      <c r="M940" s="593"/>
      <c r="N940" s="593"/>
      <c r="O940" s="593"/>
      <c r="P940" s="593"/>
      <c r="Q940" s="593"/>
      <c r="R940" s="593"/>
      <c r="S940" s="593"/>
      <c r="T940" s="593"/>
      <c r="U940" s="593"/>
      <c r="V940" s="593"/>
    </row>
    <row r="941" spans="1:22" ht="19.5" customHeight="1">
      <c r="A941" s="593"/>
      <c r="B941" s="593"/>
      <c r="C941" s="593"/>
      <c r="E941" s="593"/>
      <c r="G941" s="593"/>
      <c r="H941" s="593"/>
      <c r="I941" s="593"/>
      <c r="J941" s="593"/>
      <c r="K941" s="593"/>
      <c r="L941" s="593"/>
      <c r="M941" s="593"/>
      <c r="N941" s="593"/>
      <c r="O941" s="593"/>
      <c r="P941" s="593"/>
      <c r="Q941" s="593"/>
      <c r="R941" s="593"/>
      <c r="S941" s="593"/>
      <c r="T941" s="593"/>
      <c r="U941" s="593"/>
      <c r="V941" s="593"/>
    </row>
    <row r="942" spans="1:22" ht="19.5" customHeight="1">
      <c r="A942" s="593"/>
      <c r="B942" s="593"/>
      <c r="C942" s="593"/>
      <c r="E942" s="593"/>
      <c r="G942" s="593"/>
      <c r="H942" s="593"/>
      <c r="I942" s="593"/>
      <c r="J942" s="593"/>
      <c r="K942" s="593"/>
      <c r="L942" s="593"/>
      <c r="M942" s="593"/>
      <c r="N942" s="593"/>
      <c r="O942" s="593"/>
      <c r="P942" s="593"/>
      <c r="Q942" s="593"/>
      <c r="R942" s="593"/>
      <c r="S942" s="593"/>
      <c r="T942" s="593"/>
      <c r="U942" s="593"/>
      <c r="V942" s="593"/>
    </row>
    <row r="943" spans="1:22" ht="19.5" customHeight="1">
      <c r="A943" s="593"/>
      <c r="B943" s="593"/>
      <c r="C943" s="593"/>
      <c r="E943" s="593"/>
      <c r="G943" s="593"/>
      <c r="H943" s="593"/>
      <c r="I943" s="593"/>
      <c r="J943" s="593"/>
      <c r="K943" s="593"/>
      <c r="L943" s="593"/>
      <c r="M943" s="593"/>
      <c r="N943" s="593"/>
      <c r="O943" s="593"/>
      <c r="P943" s="593"/>
      <c r="Q943" s="593"/>
      <c r="R943" s="593"/>
      <c r="S943" s="593"/>
      <c r="T943" s="593"/>
      <c r="U943" s="593"/>
      <c r="V943" s="593"/>
    </row>
    <row r="944" spans="1:22" ht="19.5" customHeight="1">
      <c r="A944" s="593"/>
      <c r="B944" s="593"/>
      <c r="C944" s="593"/>
      <c r="E944" s="593"/>
      <c r="G944" s="593"/>
      <c r="H944" s="593"/>
      <c r="I944" s="593"/>
      <c r="J944" s="593"/>
      <c r="K944" s="593"/>
      <c r="L944" s="593"/>
      <c r="M944" s="593"/>
      <c r="N944" s="593"/>
      <c r="O944" s="593"/>
      <c r="P944" s="593"/>
      <c r="Q944" s="593"/>
      <c r="R944" s="593"/>
      <c r="S944" s="593"/>
      <c r="T944" s="593"/>
      <c r="U944" s="593"/>
      <c r="V944" s="593"/>
    </row>
    <row r="945" spans="1:22" ht="19.5" customHeight="1">
      <c r="A945" s="593"/>
      <c r="B945" s="593"/>
      <c r="C945" s="593"/>
      <c r="E945" s="593"/>
      <c r="G945" s="593"/>
      <c r="H945" s="593"/>
      <c r="I945" s="593"/>
      <c r="J945" s="593"/>
      <c r="K945" s="593"/>
      <c r="L945" s="593"/>
      <c r="M945" s="593"/>
      <c r="N945" s="593"/>
      <c r="O945" s="593"/>
      <c r="P945" s="593"/>
      <c r="Q945" s="593"/>
      <c r="R945" s="593"/>
      <c r="S945" s="593"/>
      <c r="T945" s="593"/>
      <c r="U945" s="593"/>
      <c r="V945" s="593"/>
    </row>
    <row r="946" spans="1:22" ht="19.5" customHeight="1">
      <c r="A946" s="593"/>
      <c r="B946" s="593"/>
      <c r="C946" s="593"/>
      <c r="E946" s="593"/>
      <c r="G946" s="593"/>
      <c r="H946" s="593"/>
      <c r="I946" s="593"/>
      <c r="J946" s="593"/>
      <c r="K946" s="593"/>
      <c r="L946" s="593"/>
      <c r="M946" s="593"/>
      <c r="N946" s="593"/>
      <c r="O946" s="593"/>
      <c r="P946" s="593"/>
      <c r="Q946" s="593"/>
      <c r="R946" s="593"/>
      <c r="S946" s="593"/>
      <c r="T946" s="593"/>
      <c r="U946" s="593"/>
      <c r="V946" s="593"/>
    </row>
    <row r="947" spans="1:22" ht="19.5" customHeight="1">
      <c r="A947" s="593"/>
      <c r="B947" s="593"/>
      <c r="C947" s="593"/>
      <c r="E947" s="593"/>
      <c r="G947" s="593"/>
      <c r="H947" s="593"/>
      <c r="I947" s="593"/>
      <c r="J947" s="593"/>
      <c r="K947" s="593"/>
      <c r="L947" s="593"/>
      <c r="M947" s="593"/>
      <c r="N947" s="593"/>
      <c r="O947" s="593"/>
      <c r="P947" s="593"/>
      <c r="Q947" s="593"/>
      <c r="R947" s="593"/>
      <c r="S947" s="593"/>
      <c r="T947" s="593"/>
      <c r="U947" s="593"/>
      <c r="V947" s="593"/>
    </row>
    <row r="948" spans="1:22" ht="19.5" customHeight="1">
      <c r="A948" s="593"/>
      <c r="B948" s="593"/>
      <c r="C948" s="593"/>
      <c r="E948" s="593"/>
      <c r="G948" s="593"/>
      <c r="H948" s="593"/>
      <c r="I948" s="593"/>
      <c r="J948" s="593"/>
      <c r="K948" s="593"/>
      <c r="L948" s="593"/>
      <c r="M948" s="593"/>
      <c r="N948" s="593"/>
      <c r="O948" s="593"/>
      <c r="P948" s="593"/>
      <c r="Q948" s="593"/>
      <c r="R948" s="593"/>
      <c r="S948" s="593"/>
      <c r="T948" s="593"/>
      <c r="U948" s="593"/>
      <c r="V948" s="593"/>
    </row>
    <row r="949" spans="1:22" ht="19.5" customHeight="1">
      <c r="A949" s="593"/>
      <c r="B949" s="593"/>
      <c r="C949" s="593"/>
      <c r="E949" s="593"/>
      <c r="G949" s="593"/>
      <c r="H949" s="593"/>
      <c r="I949" s="593"/>
      <c r="J949" s="593"/>
      <c r="K949" s="593"/>
      <c r="L949" s="593"/>
      <c r="M949" s="593"/>
      <c r="N949" s="593"/>
      <c r="O949" s="593"/>
      <c r="P949" s="593"/>
      <c r="Q949" s="593"/>
      <c r="R949" s="593"/>
      <c r="S949" s="593"/>
      <c r="T949" s="593"/>
      <c r="U949" s="593"/>
      <c r="V949" s="593"/>
    </row>
    <row r="950" spans="1:22" ht="19.5" customHeight="1">
      <c r="A950" s="593"/>
      <c r="B950" s="593"/>
      <c r="C950" s="593"/>
      <c r="E950" s="593"/>
      <c r="G950" s="593"/>
      <c r="H950" s="593"/>
      <c r="I950" s="593"/>
      <c r="J950" s="593"/>
      <c r="K950" s="593"/>
      <c r="L950" s="593"/>
      <c r="M950" s="593"/>
      <c r="N950" s="593"/>
      <c r="O950" s="593"/>
      <c r="P950" s="593"/>
      <c r="Q950" s="593"/>
      <c r="R950" s="593"/>
      <c r="S950" s="593"/>
      <c r="T950" s="593"/>
      <c r="U950" s="593"/>
      <c r="V950" s="593"/>
    </row>
    <row r="951" spans="1:22" ht="19.5" customHeight="1">
      <c r="A951" s="593"/>
      <c r="B951" s="593"/>
      <c r="C951" s="593"/>
      <c r="E951" s="593"/>
      <c r="G951" s="593"/>
      <c r="H951" s="593"/>
      <c r="I951" s="593"/>
      <c r="J951" s="593"/>
      <c r="K951" s="593"/>
      <c r="L951" s="593"/>
      <c r="M951" s="593"/>
      <c r="N951" s="593"/>
      <c r="O951" s="593"/>
      <c r="P951" s="593"/>
      <c r="Q951" s="593"/>
      <c r="R951" s="593"/>
      <c r="S951" s="593"/>
      <c r="T951" s="593"/>
      <c r="U951" s="593"/>
      <c r="V951" s="593"/>
    </row>
    <row r="952" spans="1:22" ht="19.5" customHeight="1">
      <c r="A952" s="593"/>
      <c r="B952" s="593"/>
      <c r="C952" s="593"/>
      <c r="E952" s="593"/>
      <c r="G952" s="593"/>
      <c r="H952" s="593"/>
      <c r="I952" s="593"/>
      <c r="J952" s="593"/>
      <c r="K952" s="593"/>
      <c r="L952" s="593"/>
      <c r="M952" s="593"/>
      <c r="N952" s="593"/>
      <c r="O952" s="593"/>
      <c r="P952" s="593"/>
      <c r="Q952" s="593"/>
      <c r="R952" s="593"/>
      <c r="S952" s="593"/>
      <c r="T952" s="593"/>
      <c r="U952" s="593"/>
      <c r="V952" s="593"/>
    </row>
    <row r="953" spans="1:22" ht="19.5" customHeight="1">
      <c r="A953" s="593"/>
      <c r="B953" s="593"/>
      <c r="C953" s="593"/>
      <c r="E953" s="593"/>
      <c r="G953" s="593"/>
      <c r="H953" s="593"/>
      <c r="I953" s="593"/>
      <c r="J953" s="593"/>
      <c r="K953" s="593"/>
      <c r="L953" s="593"/>
      <c r="M953" s="593"/>
      <c r="N953" s="593"/>
      <c r="O953" s="593"/>
      <c r="P953" s="593"/>
      <c r="Q953" s="593"/>
      <c r="R953" s="593"/>
      <c r="S953" s="593"/>
      <c r="T953" s="593"/>
      <c r="U953" s="593"/>
      <c r="V953" s="593"/>
    </row>
    <row r="954" spans="1:22" ht="19.5" customHeight="1">
      <c r="A954" s="593"/>
      <c r="B954" s="593"/>
      <c r="C954" s="593"/>
      <c r="E954" s="593"/>
      <c r="G954" s="593"/>
      <c r="H954" s="593"/>
      <c r="I954" s="593"/>
      <c r="J954" s="593"/>
      <c r="K954" s="593"/>
      <c r="L954" s="593"/>
      <c r="M954" s="593"/>
      <c r="N954" s="593"/>
      <c r="O954" s="593"/>
      <c r="P954" s="593"/>
      <c r="Q954" s="593"/>
      <c r="R954" s="593"/>
      <c r="S954" s="593"/>
      <c r="T954" s="593"/>
      <c r="U954" s="593"/>
      <c r="V954" s="593"/>
    </row>
    <row r="955" spans="1:22" ht="19.5" customHeight="1">
      <c r="A955" s="593"/>
      <c r="B955" s="593"/>
      <c r="C955" s="593"/>
      <c r="E955" s="593"/>
      <c r="G955" s="593"/>
      <c r="H955" s="593"/>
      <c r="I955" s="593"/>
      <c r="J955" s="593"/>
      <c r="K955" s="593"/>
      <c r="L955" s="593"/>
      <c r="M955" s="593"/>
      <c r="N955" s="593"/>
      <c r="O955" s="593"/>
      <c r="P955" s="593"/>
      <c r="Q955" s="593"/>
      <c r="R955" s="593"/>
      <c r="S955" s="593"/>
      <c r="T955" s="593"/>
      <c r="U955" s="593"/>
      <c r="V955" s="593"/>
    </row>
    <row r="956" spans="1:22" ht="19.5" customHeight="1">
      <c r="A956" s="593"/>
      <c r="B956" s="593"/>
      <c r="C956" s="593"/>
      <c r="E956" s="593"/>
      <c r="G956" s="593"/>
      <c r="H956" s="593"/>
      <c r="I956" s="593"/>
      <c r="J956" s="593"/>
      <c r="K956" s="593"/>
      <c r="L956" s="593"/>
      <c r="M956" s="593"/>
      <c r="N956" s="593"/>
      <c r="O956" s="593"/>
      <c r="P956" s="593"/>
      <c r="Q956" s="593"/>
      <c r="R956" s="593"/>
      <c r="S956" s="593"/>
      <c r="T956" s="593"/>
      <c r="U956" s="593"/>
      <c r="V956" s="593"/>
    </row>
    <row r="957" spans="1:22" ht="19.5" customHeight="1">
      <c r="A957" s="593"/>
      <c r="B957" s="593"/>
      <c r="C957" s="593"/>
      <c r="E957" s="593"/>
      <c r="G957" s="593"/>
      <c r="H957" s="593"/>
      <c r="I957" s="593"/>
      <c r="J957" s="593"/>
      <c r="K957" s="593"/>
      <c r="L957" s="593"/>
      <c r="M957" s="593"/>
      <c r="N957" s="593"/>
      <c r="O957" s="593"/>
      <c r="P957" s="593"/>
      <c r="Q957" s="593"/>
      <c r="R957" s="593"/>
      <c r="S957" s="593"/>
      <c r="T957" s="593"/>
      <c r="U957" s="593"/>
      <c r="V957" s="593"/>
    </row>
    <row r="958" spans="1:22" ht="19.5" customHeight="1">
      <c r="A958" s="593"/>
      <c r="B958" s="593"/>
      <c r="C958" s="593"/>
      <c r="E958" s="593"/>
      <c r="G958" s="593"/>
      <c r="H958" s="593"/>
      <c r="I958" s="593"/>
      <c r="J958" s="593"/>
      <c r="K958" s="593"/>
      <c r="L958" s="593"/>
      <c r="M958" s="593"/>
      <c r="N958" s="593"/>
      <c r="O958" s="593"/>
      <c r="P958" s="593"/>
      <c r="Q958" s="593"/>
      <c r="R958" s="593"/>
      <c r="S958" s="593"/>
      <c r="T958" s="593"/>
      <c r="U958" s="593"/>
      <c r="V958" s="593"/>
    </row>
    <row r="959" spans="1:22" ht="19.5" customHeight="1">
      <c r="A959" s="593"/>
      <c r="B959" s="593"/>
      <c r="C959" s="593"/>
      <c r="E959" s="593"/>
      <c r="G959" s="593"/>
      <c r="H959" s="593"/>
      <c r="I959" s="593"/>
      <c r="J959" s="593"/>
      <c r="K959" s="593"/>
      <c r="L959" s="593"/>
      <c r="M959" s="593"/>
      <c r="N959" s="593"/>
      <c r="O959" s="593"/>
      <c r="P959" s="593"/>
      <c r="Q959" s="593"/>
      <c r="R959" s="593"/>
      <c r="S959" s="593"/>
      <c r="T959" s="593"/>
      <c r="U959" s="593"/>
      <c r="V959" s="593"/>
    </row>
    <row r="960" spans="1:22" ht="19.5" customHeight="1">
      <c r="A960" s="593"/>
      <c r="B960" s="593"/>
      <c r="C960" s="593"/>
      <c r="E960" s="593"/>
      <c r="G960" s="593"/>
      <c r="H960" s="593"/>
      <c r="I960" s="593"/>
      <c r="J960" s="593"/>
      <c r="K960" s="593"/>
      <c r="L960" s="593"/>
      <c r="M960" s="593"/>
      <c r="N960" s="593"/>
      <c r="O960" s="593"/>
      <c r="P960" s="593"/>
      <c r="Q960" s="593"/>
      <c r="R960" s="593"/>
      <c r="S960" s="593"/>
      <c r="T960" s="593"/>
      <c r="U960" s="593"/>
      <c r="V960" s="593"/>
    </row>
    <row r="961" spans="1:22" ht="19.5" customHeight="1">
      <c r="A961" s="593"/>
      <c r="B961" s="593"/>
      <c r="C961" s="593"/>
      <c r="E961" s="593"/>
      <c r="G961" s="593"/>
      <c r="H961" s="593"/>
      <c r="I961" s="593"/>
      <c r="J961" s="593"/>
      <c r="K961" s="593"/>
      <c r="L961" s="593"/>
      <c r="M961" s="593"/>
      <c r="N961" s="593"/>
      <c r="O961" s="593"/>
      <c r="P961" s="593"/>
      <c r="Q961" s="593"/>
      <c r="R961" s="593"/>
      <c r="S961" s="593"/>
      <c r="T961" s="593"/>
      <c r="U961" s="593"/>
      <c r="V961" s="593"/>
    </row>
    <row r="962" spans="1:22" ht="19.5" customHeight="1">
      <c r="A962" s="593"/>
      <c r="B962" s="593"/>
      <c r="C962" s="593"/>
      <c r="E962" s="593"/>
      <c r="G962" s="593"/>
      <c r="H962" s="593"/>
      <c r="I962" s="593"/>
      <c r="J962" s="593"/>
      <c r="K962" s="593"/>
      <c r="L962" s="593"/>
      <c r="M962" s="593"/>
      <c r="N962" s="593"/>
      <c r="O962" s="593"/>
      <c r="P962" s="593"/>
      <c r="Q962" s="593"/>
      <c r="R962" s="593"/>
      <c r="S962" s="593"/>
      <c r="T962" s="593"/>
      <c r="U962" s="593"/>
      <c r="V962" s="593"/>
    </row>
    <row r="963" spans="1:22" ht="19.5" customHeight="1">
      <c r="A963" s="593"/>
      <c r="B963" s="593"/>
      <c r="C963" s="593"/>
      <c r="E963" s="593"/>
      <c r="G963" s="593"/>
      <c r="H963" s="593"/>
      <c r="I963" s="593"/>
      <c r="J963" s="593"/>
      <c r="K963" s="593"/>
      <c r="L963" s="593"/>
      <c r="M963" s="593"/>
      <c r="N963" s="593"/>
      <c r="O963" s="593"/>
      <c r="P963" s="593"/>
      <c r="Q963" s="593"/>
      <c r="R963" s="593"/>
      <c r="S963" s="593"/>
      <c r="T963" s="593"/>
      <c r="U963" s="593"/>
      <c r="V963" s="593"/>
    </row>
    <row r="964" spans="1:22" ht="19.5" customHeight="1">
      <c r="A964" s="593"/>
      <c r="B964" s="593"/>
      <c r="C964" s="593"/>
      <c r="E964" s="593"/>
      <c r="G964" s="593"/>
      <c r="H964" s="593"/>
      <c r="I964" s="593"/>
      <c r="J964" s="593"/>
      <c r="K964" s="593"/>
      <c r="L964" s="593"/>
      <c r="M964" s="593"/>
      <c r="N964" s="593"/>
      <c r="O964" s="593"/>
      <c r="P964" s="593"/>
      <c r="Q964" s="593"/>
      <c r="R964" s="593"/>
      <c r="S964" s="593"/>
      <c r="T964" s="593"/>
      <c r="U964" s="593"/>
      <c r="V964" s="593"/>
    </row>
    <row r="965" spans="1:22" ht="19.5" customHeight="1">
      <c r="A965" s="593"/>
      <c r="B965" s="593"/>
      <c r="C965" s="593"/>
      <c r="E965" s="593"/>
      <c r="G965" s="593"/>
      <c r="H965" s="593"/>
      <c r="I965" s="593"/>
      <c r="J965" s="593"/>
      <c r="K965" s="593"/>
      <c r="L965" s="593"/>
      <c r="M965" s="593"/>
      <c r="N965" s="593"/>
      <c r="O965" s="593"/>
      <c r="P965" s="593"/>
      <c r="Q965" s="593"/>
      <c r="R965" s="593"/>
      <c r="S965" s="593"/>
      <c r="T965" s="593"/>
      <c r="U965" s="593"/>
      <c r="V965" s="593"/>
    </row>
    <row r="966" spans="1:22" ht="19.5" customHeight="1">
      <c r="A966" s="593"/>
      <c r="B966" s="593"/>
      <c r="C966" s="593"/>
      <c r="E966" s="593"/>
      <c r="G966" s="593"/>
      <c r="H966" s="593"/>
      <c r="I966" s="593"/>
      <c r="J966" s="593"/>
      <c r="K966" s="593"/>
      <c r="L966" s="593"/>
      <c r="M966" s="593"/>
      <c r="N966" s="593"/>
      <c r="O966" s="593"/>
      <c r="P966" s="593"/>
      <c r="Q966" s="593"/>
      <c r="R966" s="593"/>
      <c r="S966" s="593"/>
      <c r="T966" s="593"/>
      <c r="U966" s="593"/>
      <c r="V966" s="593"/>
    </row>
    <row r="967" spans="1:22" ht="19.5" customHeight="1">
      <c r="A967" s="593"/>
      <c r="B967" s="593"/>
      <c r="C967" s="593"/>
      <c r="E967" s="593"/>
      <c r="G967" s="593"/>
      <c r="H967" s="593"/>
      <c r="I967" s="593"/>
      <c r="J967" s="593"/>
      <c r="K967" s="593"/>
      <c r="L967" s="593"/>
      <c r="M967" s="593"/>
      <c r="N967" s="593"/>
      <c r="O967" s="593"/>
      <c r="P967" s="593"/>
      <c r="Q967" s="593"/>
      <c r="R967" s="593"/>
      <c r="S967" s="593"/>
      <c r="T967" s="593"/>
      <c r="U967" s="593"/>
      <c r="V967" s="593"/>
    </row>
    <row r="968" spans="1:22" ht="19.5" customHeight="1">
      <c r="A968" s="593"/>
      <c r="B968" s="593"/>
      <c r="C968" s="593"/>
      <c r="E968" s="593"/>
      <c r="G968" s="593"/>
      <c r="H968" s="593"/>
      <c r="I968" s="593"/>
      <c r="J968" s="593"/>
      <c r="K968" s="593"/>
      <c r="L968" s="593"/>
      <c r="M968" s="593"/>
      <c r="N968" s="593"/>
      <c r="O968" s="593"/>
      <c r="P968" s="593"/>
      <c r="Q968" s="593"/>
      <c r="R968" s="593"/>
      <c r="S968" s="593"/>
      <c r="T968" s="593"/>
      <c r="U968" s="593"/>
      <c r="V968" s="593"/>
    </row>
    <row r="969" spans="1:22" ht="19.5" customHeight="1">
      <c r="A969" s="593"/>
      <c r="B969" s="593"/>
      <c r="C969" s="593"/>
      <c r="E969" s="593"/>
      <c r="G969" s="593"/>
      <c r="H969" s="593"/>
      <c r="I969" s="593"/>
      <c r="J969" s="593"/>
      <c r="K969" s="593"/>
      <c r="L969" s="593"/>
      <c r="M969" s="593"/>
      <c r="N969" s="593"/>
      <c r="O969" s="593"/>
      <c r="P969" s="593"/>
      <c r="Q969" s="593"/>
      <c r="R969" s="593"/>
      <c r="S969" s="593"/>
      <c r="T969" s="593"/>
      <c r="U969" s="593"/>
      <c r="V969" s="593"/>
    </row>
    <row r="970" spans="1:22" ht="19.5" customHeight="1">
      <c r="A970" s="593"/>
      <c r="B970" s="593"/>
      <c r="C970" s="593"/>
      <c r="E970" s="593"/>
      <c r="G970" s="593"/>
      <c r="H970" s="593"/>
      <c r="I970" s="593"/>
      <c r="J970" s="593"/>
      <c r="K970" s="593"/>
      <c r="L970" s="593"/>
      <c r="M970" s="593"/>
      <c r="N970" s="593"/>
      <c r="O970" s="593"/>
      <c r="P970" s="593"/>
      <c r="Q970" s="593"/>
      <c r="R970" s="593"/>
      <c r="S970" s="593"/>
      <c r="T970" s="593"/>
      <c r="U970" s="593"/>
      <c r="V970" s="593"/>
    </row>
    <row r="971" spans="1:22" ht="19.5" customHeight="1">
      <c r="A971" s="593"/>
      <c r="B971" s="593"/>
      <c r="C971" s="593"/>
      <c r="E971" s="593"/>
      <c r="G971" s="593"/>
      <c r="H971" s="593"/>
      <c r="I971" s="593"/>
      <c r="J971" s="593"/>
      <c r="K971" s="593"/>
      <c r="L971" s="593"/>
      <c r="M971" s="593"/>
      <c r="N971" s="593"/>
      <c r="O971" s="593"/>
      <c r="P971" s="593"/>
      <c r="Q971" s="593"/>
      <c r="R971" s="593"/>
      <c r="S971" s="593"/>
      <c r="T971" s="593"/>
      <c r="U971" s="593"/>
      <c r="V971" s="593"/>
    </row>
    <row r="972" spans="1:22" ht="19.5" customHeight="1">
      <c r="A972" s="593"/>
      <c r="B972" s="593"/>
      <c r="C972" s="593"/>
      <c r="E972" s="593"/>
      <c r="G972" s="593"/>
      <c r="H972" s="593"/>
      <c r="I972" s="593"/>
      <c r="J972" s="593"/>
      <c r="K972" s="593"/>
      <c r="L972" s="593"/>
      <c r="M972" s="593"/>
      <c r="N972" s="593"/>
      <c r="O972" s="593"/>
      <c r="P972" s="593"/>
      <c r="Q972" s="593"/>
      <c r="R972" s="593"/>
      <c r="S972" s="593"/>
      <c r="T972" s="593"/>
      <c r="U972" s="593"/>
      <c r="V972" s="593"/>
    </row>
    <row r="973" spans="1:22" ht="19.5" customHeight="1">
      <c r="A973" s="593"/>
      <c r="B973" s="593"/>
      <c r="C973" s="593"/>
      <c r="E973" s="593"/>
      <c r="G973" s="593"/>
      <c r="H973" s="593"/>
      <c r="I973" s="593"/>
      <c r="J973" s="593"/>
      <c r="K973" s="593"/>
      <c r="L973" s="593"/>
      <c r="M973" s="593"/>
      <c r="N973" s="593"/>
      <c r="O973" s="593"/>
      <c r="P973" s="593"/>
      <c r="Q973" s="593"/>
      <c r="R973" s="593"/>
      <c r="S973" s="593"/>
      <c r="T973" s="593"/>
      <c r="U973" s="593"/>
      <c r="V973" s="593"/>
    </row>
    <row r="974" spans="1:22" ht="19.5" customHeight="1">
      <c r="A974" s="593"/>
      <c r="B974" s="593"/>
      <c r="C974" s="593"/>
      <c r="E974" s="593"/>
      <c r="G974" s="593"/>
      <c r="H974" s="593"/>
      <c r="I974" s="593"/>
      <c r="J974" s="593"/>
      <c r="K974" s="593"/>
      <c r="L974" s="593"/>
      <c r="M974" s="593"/>
      <c r="N974" s="593"/>
      <c r="O974" s="593"/>
      <c r="P974" s="593"/>
      <c r="Q974" s="593"/>
      <c r="R974" s="593"/>
      <c r="S974" s="593"/>
      <c r="T974" s="593"/>
      <c r="U974" s="593"/>
      <c r="V974" s="593"/>
    </row>
    <row r="975" spans="1:22" ht="19.5" customHeight="1">
      <c r="A975" s="593"/>
      <c r="B975" s="593"/>
      <c r="C975" s="593"/>
      <c r="E975" s="593"/>
      <c r="G975" s="593"/>
      <c r="H975" s="593"/>
      <c r="I975" s="593"/>
      <c r="J975" s="593"/>
      <c r="K975" s="593"/>
      <c r="L975" s="593"/>
      <c r="M975" s="593"/>
      <c r="N975" s="593"/>
      <c r="O975" s="593"/>
      <c r="P975" s="593"/>
      <c r="Q975" s="593"/>
      <c r="R975" s="593"/>
      <c r="S975" s="593"/>
      <c r="T975" s="593"/>
      <c r="U975" s="593"/>
      <c r="V975" s="593"/>
    </row>
    <row r="976" spans="1:22" ht="19.5" customHeight="1">
      <c r="A976" s="593"/>
      <c r="B976" s="593"/>
      <c r="C976" s="593"/>
      <c r="E976" s="593"/>
      <c r="G976" s="593"/>
      <c r="H976" s="593"/>
      <c r="I976" s="593"/>
      <c r="J976" s="593"/>
      <c r="K976" s="593"/>
      <c r="L976" s="593"/>
      <c r="M976" s="593"/>
      <c r="N976" s="593"/>
      <c r="O976" s="593"/>
      <c r="P976" s="593"/>
      <c r="Q976" s="593"/>
      <c r="R976" s="593"/>
      <c r="S976" s="593"/>
      <c r="T976" s="593"/>
      <c r="U976" s="593"/>
      <c r="V976" s="593"/>
    </row>
    <row r="977" spans="1:22" ht="19.5" customHeight="1">
      <c r="A977" s="593"/>
      <c r="B977" s="593"/>
      <c r="C977" s="593"/>
      <c r="E977" s="593"/>
      <c r="G977" s="593"/>
      <c r="H977" s="593"/>
      <c r="I977" s="593"/>
      <c r="J977" s="593"/>
      <c r="K977" s="593"/>
      <c r="L977" s="593"/>
      <c r="M977" s="593"/>
      <c r="N977" s="593"/>
      <c r="O977" s="593"/>
      <c r="P977" s="593"/>
      <c r="Q977" s="593"/>
      <c r="R977" s="593"/>
      <c r="S977" s="593"/>
      <c r="T977" s="593"/>
      <c r="U977" s="593"/>
      <c r="V977" s="593"/>
    </row>
    <row r="978" spans="1:22" ht="19.5" customHeight="1">
      <c r="A978" s="593"/>
      <c r="B978" s="593"/>
      <c r="C978" s="593"/>
      <c r="E978" s="593"/>
      <c r="G978" s="593"/>
      <c r="H978" s="593"/>
      <c r="I978" s="593"/>
      <c r="J978" s="593"/>
      <c r="K978" s="593"/>
      <c r="L978" s="593"/>
      <c r="M978" s="593"/>
      <c r="N978" s="593"/>
      <c r="O978" s="593"/>
      <c r="P978" s="593"/>
      <c r="Q978" s="593"/>
      <c r="R978" s="593"/>
      <c r="S978" s="593"/>
      <c r="T978" s="593"/>
      <c r="U978" s="593"/>
      <c r="V978" s="593"/>
    </row>
    <row r="979" spans="1:22" ht="19.5" customHeight="1">
      <c r="A979" s="593"/>
      <c r="B979" s="593"/>
      <c r="C979" s="593"/>
      <c r="E979" s="593"/>
      <c r="G979" s="593"/>
      <c r="H979" s="593"/>
      <c r="I979" s="593"/>
      <c r="J979" s="593"/>
      <c r="K979" s="593"/>
      <c r="L979" s="593"/>
      <c r="M979" s="593"/>
      <c r="N979" s="593"/>
      <c r="O979" s="593"/>
      <c r="P979" s="593"/>
      <c r="Q979" s="593"/>
      <c r="R979" s="593"/>
      <c r="S979" s="593"/>
      <c r="T979" s="593"/>
      <c r="U979" s="593"/>
      <c r="V979" s="593"/>
    </row>
    <row r="980" spans="1:22" ht="19.5" customHeight="1">
      <c r="A980" s="593"/>
      <c r="B980" s="593"/>
      <c r="C980" s="593"/>
      <c r="E980" s="593"/>
      <c r="G980" s="593"/>
      <c r="H980" s="593"/>
      <c r="I980" s="593"/>
      <c r="J980" s="593"/>
      <c r="K980" s="593"/>
      <c r="L980" s="593"/>
      <c r="M980" s="593"/>
      <c r="N980" s="593"/>
      <c r="O980" s="593"/>
      <c r="P980" s="593"/>
      <c r="Q980" s="593"/>
      <c r="R980" s="593"/>
      <c r="S980" s="593"/>
      <c r="T980" s="593"/>
      <c r="U980" s="593"/>
      <c r="V980" s="593"/>
    </row>
    <row r="981" spans="1:22" ht="19.5" customHeight="1">
      <c r="A981" s="593"/>
      <c r="B981" s="593"/>
      <c r="C981" s="593"/>
      <c r="E981" s="593"/>
      <c r="G981" s="593"/>
      <c r="H981" s="593"/>
      <c r="I981" s="593"/>
      <c r="J981" s="593"/>
      <c r="K981" s="593"/>
      <c r="L981" s="593"/>
      <c r="M981" s="593"/>
      <c r="N981" s="593"/>
      <c r="O981" s="593"/>
      <c r="P981" s="593"/>
      <c r="Q981" s="593"/>
      <c r="R981" s="593"/>
      <c r="S981" s="593"/>
      <c r="T981" s="593"/>
      <c r="U981" s="593"/>
      <c r="V981" s="593"/>
    </row>
    <row r="982" spans="1:22" ht="19.5" customHeight="1">
      <c r="A982" s="593"/>
      <c r="B982" s="593"/>
      <c r="C982" s="593"/>
      <c r="E982" s="593"/>
      <c r="G982" s="593"/>
      <c r="H982" s="593"/>
      <c r="I982" s="593"/>
      <c r="J982" s="593"/>
      <c r="K982" s="593"/>
      <c r="L982" s="593"/>
      <c r="M982" s="593"/>
      <c r="N982" s="593"/>
      <c r="O982" s="593"/>
      <c r="P982" s="593"/>
      <c r="Q982" s="593"/>
      <c r="R982" s="593"/>
      <c r="S982" s="593"/>
      <c r="T982" s="593"/>
      <c r="U982" s="593"/>
      <c r="V982" s="593"/>
    </row>
    <row r="983" spans="1:22" ht="19.5" customHeight="1">
      <c r="A983" s="593"/>
      <c r="B983" s="593"/>
      <c r="C983" s="593"/>
      <c r="E983" s="593"/>
      <c r="G983" s="593"/>
      <c r="H983" s="593"/>
      <c r="I983" s="593"/>
      <c r="J983" s="593"/>
      <c r="K983" s="593"/>
      <c r="L983" s="593"/>
      <c r="M983" s="593"/>
      <c r="N983" s="593"/>
      <c r="O983" s="593"/>
      <c r="P983" s="593"/>
      <c r="Q983" s="593"/>
      <c r="R983" s="593"/>
      <c r="S983" s="593"/>
      <c r="T983" s="593"/>
      <c r="U983" s="593"/>
      <c r="V983" s="593"/>
    </row>
    <row r="984" spans="1:22" ht="19.5" customHeight="1">
      <c r="A984" s="593"/>
      <c r="B984" s="593"/>
      <c r="C984" s="593"/>
      <c r="E984" s="593"/>
      <c r="G984" s="593"/>
      <c r="H984" s="593"/>
      <c r="I984" s="593"/>
      <c r="J984" s="593"/>
      <c r="K984" s="593"/>
      <c r="L984" s="593"/>
      <c r="M984" s="593"/>
      <c r="N984" s="593"/>
      <c r="O984" s="593"/>
      <c r="P984" s="593"/>
      <c r="Q984" s="593"/>
      <c r="R984" s="593"/>
      <c r="S984" s="593"/>
      <c r="T984" s="593"/>
      <c r="U984" s="593"/>
      <c r="V984" s="593"/>
    </row>
    <row r="985" spans="1:22" ht="19.5" customHeight="1">
      <c r="A985" s="593"/>
      <c r="B985" s="593"/>
      <c r="C985" s="593"/>
      <c r="E985" s="593"/>
      <c r="G985" s="593"/>
      <c r="H985" s="593"/>
      <c r="I985" s="593"/>
      <c r="J985" s="593"/>
      <c r="K985" s="593"/>
      <c r="L985" s="593"/>
      <c r="M985" s="593"/>
      <c r="N985" s="593"/>
      <c r="O985" s="593"/>
      <c r="P985" s="593"/>
      <c r="Q985" s="593"/>
      <c r="R985" s="593"/>
      <c r="S985" s="593"/>
      <c r="T985" s="593"/>
      <c r="U985" s="593"/>
      <c r="V985" s="593"/>
    </row>
    <row r="986" spans="1:22" ht="19.5" customHeight="1">
      <c r="A986" s="593"/>
      <c r="B986" s="593"/>
      <c r="C986" s="593"/>
      <c r="E986" s="593"/>
      <c r="G986" s="593"/>
      <c r="H986" s="593"/>
      <c r="I986" s="593"/>
      <c r="J986" s="593"/>
      <c r="K986" s="593"/>
      <c r="L986" s="593"/>
      <c r="M986" s="593"/>
      <c r="N986" s="593"/>
      <c r="O986" s="593"/>
      <c r="P986" s="593"/>
      <c r="Q986" s="593"/>
      <c r="R986" s="593"/>
      <c r="S986" s="593"/>
      <c r="T986" s="593"/>
      <c r="U986" s="593"/>
      <c r="V986" s="593"/>
    </row>
    <row r="987" spans="1:22" ht="19.5" customHeight="1">
      <c r="A987" s="593"/>
      <c r="B987" s="593"/>
      <c r="C987" s="593"/>
      <c r="E987" s="593"/>
      <c r="G987" s="593"/>
      <c r="H987" s="593"/>
      <c r="I987" s="593"/>
      <c r="J987" s="593"/>
      <c r="K987" s="593"/>
      <c r="L987" s="593"/>
      <c r="M987" s="593"/>
      <c r="N987" s="593"/>
      <c r="O987" s="593"/>
      <c r="P987" s="593"/>
      <c r="Q987" s="593"/>
      <c r="R987" s="593"/>
      <c r="S987" s="593"/>
      <c r="T987" s="593"/>
      <c r="U987" s="593"/>
      <c r="V987" s="593"/>
    </row>
    <row r="988" spans="1:22" ht="19.5" customHeight="1">
      <c r="A988" s="593"/>
      <c r="B988" s="593"/>
      <c r="C988" s="593"/>
      <c r="E988" s="593"/>
      <c r="G988" s="593"/>
      <c r="H988" s="593"/>
      <c r="I988" s="593"/>
      <c r="J988" s="593"/>
      <c r="K988" s="593"/>
      <c r="L988" s="593"/>
      <c r="M988" s="593"/>
      <c r="N988" s="593"/>
      <c r="O988" s="593"/>
      <c r="P988" s="593"/>
      <c r="Q988" s="593"/>
      <c r="R988" s="593"/>
      <c r="S988" s="593"/>
      <c r="T988" s="593"/>
      <c r="U988" s="593"/>
      <c r="V988" s="593"/>
    </row>
    <row r="989" spans="1:22" ht="19.5" customHeight="1">
      <c r="A989" s="593"/>
      <c r="B989" s="593"/>
      <c r="C989" s="593"/>
      <c r="E989" s="593"/>
      <c r="G989" s="593"/>
      <c r="H989" s="593"/>
      <c r="I989" s="593"/>
      <c r="J989" s="593"/>
      <c r="K989" s="593"/>
      <c r="L989" s="593"/>
      <c r="M989" s="593"/>
      <c r="N989" s="593"/>
      <c r="O989" s="593"/>
      <c r="P989" s="593"/>
      <c r="Q989" s="593"/>
      <c r="R989" s="593"/>
      <c r="S989" s="593"/>
      <c r="T989" s="593"/>
      <c r="U989" s="593"/>
      <c r="V989" s="593"/>
    </row>
    <row r="990" spans="1:22" ht="19.5" customHeight="1">
      <c r="A990" s="593"/>
      <c r="B990" s="593"/>
      <c r="C990" s="593"/>
      <c r="E990" s="593"/>
      <c r="G990" s="593"/>
      <c r="H990" s="593"/>
      <c r="I990" s="593"/>
      <c r="J990" s="593"/>
      <c r="K990" s="593"/>
      <c r="L990" s="593"/>
      <c r="M990" s="593"/>
      <c r="N990" s="593"/>
      <c r="O990" s="593"/>
      <c r="P990" s="593"/>
      <c r="Q990" s="593"/>
      <c r="R990" s="593"/>
      <c r="S990" s="593"/>
      <c r="T990" s="593"/>
      <c r="U990" s="593"/>
      <c r="V990" s="593"/>
    </row>
    <row r="991" spans="1:22" ht="19.5" customHeight="1">
      <c r="A991" s="593"/>
      <c r="B991" s="593"/>
      <c r="C991" s="593"/>
      <c r="E991" s="593"/>
      <c r="G991" s="593"/>
      <c r="H991" s="593"/>
      <c r="I991" s="593"/>
      <c r="J991" s="593"/>
      <c r="K991" s="593"/>
      <c r="L991" s="593"/>
      <c r="M991" s="593"/>
      <c r="N991" s="593"/>
      <c r="O991" s="593"/>
      <c r="P991" s="593"/>
      <c r="Q991" s="593"/>
      <c r="R991" s="593"/>
      <c r="S991" s="593"/>
      <c r="T991" s="593"/>
      <c r="U991" s="593"/>
      <c r="V991" s="593"/>
    </row>
    <row r="992" spans="1:22" ht="19.5" customHeight="1">
      <c r="A992" s="593"/>
      <c r="B992" s="593"/>
      <c r="C992" s="593"/>
      <c r="E992" s="593"/>
      <c r="G992" s="593"/>
      <c r="H992" s="593"/>
      <c r="I992" s="593"/>
      <c r="J992" s="593"/>
      <c r="K992" s="593"/>
      <c r="L992" s="593"/>
      <c r="M992" s="593"/>
      <c r="N992" s="593"/>
      <c r="O992" s="593"/>
      <c r="P992" s="593"/>
      <c r="Q992" s="593"/>
      <c r="R992" s="593"/>
      <c r="S992" s="593"/>
      <c r="T992" s="593"/>
      <c r="U992" s="593"/>
      <c r="V992" s="593"/>
    </row>
    <row r="993" spans="1:22" ht="19.5" customHeight="1">
      <c r="A993" s="593"/>
      <c r="B993" s="593"/>
      <c r="C993" s="593"/>
      <c r="E993" s="593"/>
      <c r="G993" s="593"/>
      <c r="H993" s="593"/>
      <c r="I993" s="593"/>
      <c r="J993" s="593"/>
      <c r="K993" s="593"/>
      <c r="L993" s="593"/>
      <c r="M993" s="593"/>
      <c r="N993" s="593"/>
      <c r="O993" s="593"/>
      <c r="P993" s="593"/>
      <c r="Q993" s="593"/>
      <c r="R993" s="593"/>
      <c r="S993" s="593"/>
      <c r="T993" s="593"/>
      <c r="U993" s="593"/>
      <c r="V993" s="593"/>
    </row>
    <row r="994" spans="1:22" ht="19.5" customHeight="1">
      <c r="A994" s="593"/>
      <c r="B994" s="593"/>
      <c r="C994" s="593"/>
      <c r="E994" s="593"/>
      <c r="G994" s="593"/>
      <c r="H994" s="593"/>
      <c r="I994" s="593"/>
      <c r="J994" s="593"/>
      <c r="K994" s="593"/>
      <c r="L994" s="593"/>
      <c r="M994" s="593"/>
      <c r="N994" s="593"/>
      <c r="O994" s="593"/>
      <c r="P994" s="593"/>
      <c r="Q994" s="593"/>
      <c r="R994" s="593"/>
      <c r="S994" s="593"/>
      <c r="T994" s="593"/>
      <c r="U994" s="593"/>
      <c r="V994" s="593"/>
    </row>
    <row r="995" spans="1:22" ht="19.5" customHeight="1">
      <c r="A995" s="593"/>
      <c r="B995" s="593"/>
      <c r="C995" s="593"/>
      <c r="E995" s="593"/>
      <c r="G995" s="593"/>
      <c r="H995" s="593"/>
      <c r="I995" s="593"/>
      <c r="J995" s="593"/>
      <c r="K995" s="593"/>
      <c r="L995" s="593"/>
      <c r="M995" s="593"/>
      <c r="N995" s="593"/>
      <c r="O995" s="593"/>
      <c r="P995" s="593"/>
      <c r="Q995" s="593"/>
      <c r="R995" s="593"/>
      <c r="S995" s="593"/>
      <c r="T995" s="593"/>
      <c r="U995" s="593"/>
      <c r="V995" s="593"/>
    </row>
    <row r="996" spans="1:22" ht="19.5" customHeight="1">
      <c r="A996" s="593"/>
      <c r="B996" s="593"/>
      <c r="C996" s="593"/>
      <c r="E996" s="593"/>
      <c r="G996" s="593"/>
      <c r="H996" s="593"/>
      <c r="I996" s="593"/>
      <c r="J996" s="593"/>
      <c r="K996" s="593"/>
      <c r="L996" s="593"/>
      <c r="M996" s="593"/>
      <c r="N996" s="593"/>
      <c r="O996" s="593"/>
      <c r="P996" s="593"/>
      <c r="Q996" s="593"/>
      <c r="R996" s="593"/>
      <c r="S996" s="593"/>
      <c r="T996" s="593"/>
      <c r="U996" s="593"/>
      <c r="V996" s="593"/>
    </row>
    <row r="997" spans="1:22" ht="19.5" customHeight="1">
      <c r="A997" s="593"/>
      <c r="B997" s="593"/>
      <c r="C997" s="593"/>
      <c r="E997" s="593"/>
      <c r="G997" s="593"/>
      <c r="H997" s="593"/>
      <c r="I997" s="593"/>
      <c r="J997" s="593"/>
      <c r="K997" s="593"/>
      <c r="L997" s="593"/>
      <c r="M997" s="593"/>
      <c r="N997" s="593"/>
      <c r="O997" s="593"/>
      <c r="P997" s="593"/>
      <c r="Q997" s="593"/>
      <c r="R997" s="593"/>
      <c r="S997" s="593"/>
      <c r="T997" s="593"/>
      <c r="U997" s="593"/>
      <c r="V997" s="593"/>
    </row>
    <row r="998" spans="1:22" ht="19.5" customHeight="1">
      <c r="A998" s="593"/>
      <c r="B998" s="593"/>
      <c r="C998" s="593"/>
      <c r="E998" s="593"/>
      <c r="G998" s="593"/>
      <c r="H998" s="593"/>
      <c r="I998" s="593"/>
      <c r="J998" s="593"/>
      <c r="K998" s="593"/>
      <c r="L998" s="593"/>
      <c r="M998" s="593"/>
      <c r="N998" s="593"/>
      <c r="O998" s="593"/>
      <c r="P998" s="593"/>
      <c r="Q998" s="593"/>
      <c r="R998" s="593"/>
      <c r="S998" s="593"/>
      <c r="T998" s="593"/>
      <c r="U998" s="593"/>
      <c r="V998" s="593"/>
    </row>
    <row r="999" spans="1:22" ht="19.5" customHeight="1">
      <c r="A999" s="593"/>
      <c r="B999" s="593"/>
      <c r="C999" s="593"/>
      <c r="E999" s="593"/>
      <c r="G999" s="593"/>
      <c r="H999" s="593"/>
      <c r="I999" s="593"/>
      <c r="J999" s="593"/>
      <c r="K999" s="593"/>
      <c r="L999" s="593"/>
      <c r="M999" s="593"/>
      <c r="N999" s="593"/>
      <c r="O999" s="593"/>
      <c r="P999" s="593"/>
      <c r="Q999" s="593"/>
      <c r="R999" s="593"/>
      <c r="S999" s="593"/>
      <c r="T999" s="593"/>
      <c r="U999" s="593"/>
      <c r="V999" s="593"/>
    </row>
    <row r="1000" spans="1:22" ht="19.5" customHeight="1">
      <c r="A1000" s="593"/>
      <c r="B1000" s="593"/>
      <c r="C1000" s="593"/>
      <c r="E1000" s="593"/>
      <c r="G1000" s="593"/>
      <c r="H1000" s="593"/>
      <c r="I1000" s="593"/>
      <c r="J1000" s="593"/>
      <c r="K1000" s="593"/>
      <c r="L1000" s="593"/>
      <c r="M1000" s="593"/>
      <c r="N1000" s="593"/>
      <c r="O1000" s="593"/>
      <c r="P1000" s="593"/>
      <c r="Q1000" s="593"/>
      <c r="R1000" s="593"/>
      <c r="S1000" s="593"/>
      <c r="T1000" s="593"/>
      <c r="U1000" s="593"/>
      <c r="V1000" s="593"/>
    </row>
    <row r="1001" spans="1:22" ht="19.5" customHeight="1">
      <c r="A1001" s="593"/>
      <c r="B1001" s="593"/>
      <c r="C1001" s="593"/>
      <c r="E1001" s="593"/>
      <c r="G1001" s="593"/>
      <c r="H1001" s="593"/>
      <c r="I1001" s="593"/>
      <c r="J1001" s="593"/>
      <c r="K1001" s="593"/>
      <c r="L1001" s="593"/>
      <c r="M1001" s="593"/>
      <c r="N1001" s="593"/>
      <c r="O1001" s="593"/>
      <c r="P1001" s="593"/>
      <c r="Q1001" s="593"/>
      <c r="R1001" s="593"/>
      <c r="S1001" s="593"/>
      <c r="T1001" s="593"/>
      <c r="U1001" s="593"/>
      <c r="V1001" s="593"/>
    </row>
    <row r="1002" spans="1:22" ht="19.5" customHeight="1">
      <c r="A1002" s="593"/>
      <c r="B1002" s="593"/>
      <c r="C1002" s="593"/>
      <c r="E1002" s="593"/>
      <c r="G1002" s="593"/>
      <c r="H1002" s="593"/>
      <c r="I1002" s="593"/>
      <c r="J1002" s="593"/>
      <c r="K1002" s="593"/>
      <c r="L1002" s="593"/>
      <c r="M1002" s="593"/>
      <c r="N1002" s="593"/>
      <c r="O1002" s="593"/>
      <c r="P1002" s="593"/>
      <c r="Q1002" s="593"/>
      <c r="R1002" s="593"/>
      <c r="S1002" s="593"/>
      <c r="T1002" s="593"/>
      <c r="U1002" s="593"/>
      <c r="V1002" s="593"/>
    </row>
    <row r="1003" spans="1:22" ht="19.5" customHeight="1">
      <c r="A1003" s="593"/>
      <c r="B1003" s="593"/>
      <c r="C1003" s="593"/>
      <c r="E1003" s="593"/>
      <c r="G1003" s="593"/>
      <c r="H1003" s="593"/>
      <c r="I1003" s="593"/>
      <c r="J1003" s="593"/>
      <c r="K1003" s="593"/>
      <c r="L1003" s="593"/>
      <c r="M1003" s="593"/>
      <c r="N1003" s="593"/>
      <c r="O1003" s="593"/>
      <c r="P1003" s="593"/>
      <c r="Q1003" s="593"/>
      <c r="R1003" s="593"/>
      <c r="S1003" s="593"/>
      <c r="T1003" s="593"/>
      <c r="U1003" s="593"/>
      <c r="V1003" s="593"/>
    </row>
    <row r="1004" spans="1:22" ht="19.5" customHeight="1">
      <c r="A1004" s="593"/>
      <c r="B1004" s="593"/>
      <c r="C1004" s="593"/>
      <c r="E1004" s="593"/>
      <c r="G1004" s="593"/>
      <c r="H1004" s="593"/>
      <c r="I1004" s="593"/>
      <c r="J1004" s="593"/>
      <c r="K1004" s="593"/>
      <c r="L1004" s="593"/>
      <c r="M1004" s="593"/>
      <c r="N1004" s="593"/>
      <c r="O1004" s="593"/>
      <c r="P1004" s="593"/>
      <c r="Q1004" s="593"/>
      <c r="R1004" s="593"/>
      <c r="S1004" s="593"/>
      <c r="T1004" s="593"/>
      <c r="U1004" s="593"/>
      <c r="V1004" s="593"/>
    </row>
    <row r="1005" spans="1:22" ht="19.5" customHeight="1">
      <c r="A1005" s="593"/>
      <c r="B1005" s="593"/>
      <c r="C1005" s="593"/>
      <c r="E1005" s="593"/>
      <c r="G1005" s="593"/>
      <c r="H1005" s="593"/>
      <c r="I1005" s="593"/>
      <c r="J1005" s="593"/>
      <c r="K1005" s="593"/>
      <c r="L1005" s="593"/>
      <c r="M1005" s="593"/>
      <c r="N1005" s="593"/>
      <c r="O1005" s="593"/>
      <c r="P1005" s="593"/>
      <c r="Q1005" s="593"/>
      <c r="R1005" s="593"/>
      <c r="S1005" s="593"/>
      <c r="T1005" s="593"/>
      <c r="U1005" s="593"/>
      <c r="V1005" s="593"/>
    </row>
    <row r="1006" spans="1:22" ht="19.5" customHeight="1">
      <c r="A1006" s="593"/>
      <c r="B1006" s="593"/>
      <c r="C1006" s="593"/>
      <c r="E1006" s="593"/>
      <c r="G1006" s="593"/>
      <c r="H1006" s="593"/>
      <c r="I1006" s="593"/>
      <c r="J1006" s="593"/>
      <c r="K1006" s="593"/>
      <c r="L1006" s="593"/>
      <c r="M1006" s="593"/>
      <c r="N1006" s="593"/>
      <c r="O1006" s="593"/>
      <c r="P1006" s="593"/>
      <c r="Q1006" s="593"/>
      <c r="R1006" s="593"/>
      <c r="S1006" s="593"/>
      <c r="T1006" s="593"/>
      <c r="U1006" s="593"/>
      <c r="V1006" s="593"/>
    </row>
    <row r="1007" spans="1:22" ht="19.5" customHeight="1">
      <c r="A1007" s="593"/>
      <c r="B1007" s="593"/>
      <c r="C1007" s="593"/>
      <c r="E1007" s="593"/>
      <c r="G1007" s="593"/>
      <c r="H1007" s="593"/>
      <c r="I1007" s="593"/>
      <c r="J1007" s="593"/>
      <c r="K1007" s="593"/>
      <c r="L1007" s="593"/>
      <c r="M1007" s="593"/>
      <c r="N1007" s="593"/>
      <c r="O1007" s="593"/>
      <c r="P1007" s="593"/>
      <c r="Q1007" s="593"/>
      <c r="R1007" s="593"/>
      <c r="S1007" s="593"/>
      <c r="T1007" s="593"/>
      <c r="U1007" s="593"/>
      <c r="V1007" s="593"/>
    </row>
    <row r="1008" spans="1:22" ht="19.5" customHeight="1">
      <c r="A1008" s="593"/>
      <c r="B1008" s="593"/>
      <c r="C1008" s="593"/>
      <c r="E1008" s="593"/>
      <c r="G1008" s="593"/>
      <c r="H1008" s="593"/>
      <c r="I1008" s="593"/>
      <c r="J1008" s="593"/>
      <c r="K1008" s="593"/>
      <c r="L1008" s="593"/>
      <c r="M1008" s="593"/>
      <c r="N1008" s="593"/>
      <c r="O1008" s="593"/>
      <c r="P1008" s="593"/>
      <c r="Q1008" s="593"/>
      <c r="R1008" s="593"/>
      <c r="S1008" s="593"/>
      <c r="T1008" s="593"/>
      <c r="U1008" s="593"/>
      <c r="V1008" s="593"/>
    </row>
    <row r="1009" spans="1:22" ht="19.5" customHeight="1">
      <c r="A1009" s="593"/>
      <c r="B1009" s="593"/>
      <c r="C1009" s="593"/>
      <c r="E1009" s="593"/>
      <c r="G1009" s="593"/>
      <c r="H1009" s="593"/>
      <c r="I1009" s="593"/>
      <c r="J1009" s="593"/>
      <c r="K1009" s="593"/>
      <c r="L1009" s="593"/>
      <c r="M1009" s="593"/>
      <c r="N1009" s="593"/>
      <c r="O1009" s="593"/>
      <c r="P1009" s="593"/>
      <c r="Q1009" s="593"/>
      <c r="R1009" s="593"/>
      <c r="S1009" s="593"/>
      <c r="T1009" s="593"/>
      <c r="U1009" s="593"/>
      <c r="V1009" s="593"/>
    </row>
    <row r="1010" spans="1:22" ht="19.5" customHeight="1">
      <c r="A1010" s="593"/>
      <c r="B1010" s="593"/>
      <c r="C1010" s="593"/>
      <c r="E1010" s="593"/>
      <c r="G1010" s="593"/>
      <c r="H1010" s="593"/>
      <c r="I1010" s="593"/>
      <c r="J1010" s="593"/>
      <c r="K1010" s="593"/>
      <c r="L1010" s="593"/>
      <c r="M1010" s="593"/>
      <c r="N1010" s="593"/>
      <c r="O1010" s="593"/>
      <c r="P1010" s="593"/>
      <c r="Q1010" s="593"/>
      <c r="R1010" s="593"/>
      <c r="S1010" s="593"/>
      <c r="T1010" s="593"/>
      <c r="U1010" s="593"/>
      <c r="V1010" s="593"/>
    </row>
    <row r="1011" spans="1:22" ht="19.5" customHeight="1">
      <c r="A1011" s="593"/>
      <c r="B1011" s="593"/>
      <c r="C1011" s="593"/>
      <c r="E1011" s="593"/>
      <c r="G1011" s="593"/>
      <c r="H1011" s="593"/>
      <c r="I1011" s="593"/>
      <c r="J1011" s="593"/>
      <c r="K1011" s="593"/>
      <c r="L1011" s="593"/>
      <c r="M1011" s="593"/>
      <c r="N1011" s="593"/>
      <c r="O1011" s="593"/>
      <c r="P1011" s="593"/>
      <c r="Q1011" s="593"/>
      <c r="R1011" s="593"/>
      <c r="S1011" s="593"/>
      <c r="T1011" s="593"/>
      <c r="U1011" s="593"/>
      <c r="V1011" s="593"/>
    </row>
    <row r="1012" spans="1:22" ht="19.5" customHeight="1">
      <c r="A1012" s="593"/>
      <c r="B1012" s="593"/>
      <c r="C1012" s="593"/>
      <c r="E1012" s="593"/>
      <c r="G1012" s="593"/>
      <c r="H1012" s="593"/>
      <c r="I1012" s="593"/>
      <c r="J1012" s="593"/>
      <c r="K1012" s="593"/>
      <c r="L1012" s="593"/>
      <c r="M1012" s="593"/>
      <c r="N1012" s="593"/>
      <c r="O1012" s="593"/>
      <c r="P1012" s="593"/>
      <c r="Q1012" s="593"/>
      <c r="R1012" s="593"/>
      <c r="S1012" s="593"/>
      <c r="T1012" s="593"/>
      <c r="U1012" s="593"/>
      <c r="V1012" s="593"/>
    </row>
    <row r="1013" spans="1:22" ht="19.5" customHeight="1">
      <c r="A1013" s="593"/>
      <c r="B1013" s="593"/>
      <c r="C1013" s="593"/>
      <c r="E1013" s="593"/>
      <c r="G1013" s="593"/>
      <c r="H1013" s="593"/>
      <c r="I1013" s="593"/>
      <c r="J1013" s="593"/>
      <c r="K1013" s="593"/>
      <c r="L1013" s="593"/>
      <c r="M1013" s="593"/>
      <c r="N1013" s="593"/>
      <c r="O1013" s="593"/>
      <c r="P1013" s="593"/>
      <c r="Q1013" s="593"/>
      <c r="R1013" s="593"/>
      <c r="S1013" s="593"/>
      <c r="T1013" s="593"/>
      <c r="U1013" s="593"/>
      <c r="V1013" s="593"/>
    </row>
    <row r="1014" spans="1:22" ht="19.5" customHeight="1">
      <c r="A1014" s="593"/>
      <c r="B1014" s="593"/>
      <c r="C1014" s="593"/>
      <c r="E1014" s="593"/>
      <c r="G1014" s="593"/>
      <c r="H1014" s="593"/>
      <c r="I1014" s="593"/>
      <c r="J1014" s="593"/>
      <c r="K1014" s="593"/>
      <c r="L1014" s="593"/>
      <c r="M1014" s="593"/>
      <c r="N1014" s="593"/>
      <c r="O1014" s="593"/>
      <c r="P1014" s="593"/>
      <c r="Q1014" s="593"/>
      <c r="R1014" s="593"/>
      <c r="S1014" s="593"/>
      <c r="T1014" s="593"/>
      <c r="U1014" s="593"/>
      <c r="V1014" s="593"/>
    </row>
    <row r="1015" spans="1:22" ht="19.5" customHeight="1">
      <c r="A1015" s="593"/>
      <c r="B1015" s="593"/>
      <c r="C1015" s="593"/>
      <c r="E1015" s="593"/>
      <c r="G1015" s="593"/>
      <c r="H1015" s="593"/>
      <c r="I1015" s="593"/>
      <c r="J1015" s="593"/>
      <c r="K1015" s="593"/>
      <c r="L1015" s="593"/>
      <c r="M1015" s="593"/>
      <c r="N1015" s="593"/>
      <c r="O1015" s="593"/>
      <c r="P1015" s="593"/>
      <c r="Q1015" s="593"/>
      <c r="R1015" s="593"/>
      <c r="S1015" s="593"/>
      <c r="T1015" s="593"/>
      <c r="U1015" s="593"/>
      <c r="V1015" s="593"/>
    </row>
    <row r="1016" spans="1:22" ht="19.5" customHeight="1">
      <c r="A1016" s="593"/>
      <c r="B1016" s="593"/>
      <c r="C1016" s="593"/>
      <c r="E1016" s="593"/>
      <c r="G1016" s="593"/>
      <c r="H1016" s="593"/>
      <c r="I1016" s="593"/>
      <c r="J1016" s="593"/>
      <c r="K1016" s="593"/>
      <c r="L1016" s="593"/>
      <c r="M1016" s="593"/>
      <c r="N1016" s="593"/>
      <c r="O1016" s="593"/>
      <c r="P1016" s="593"/>
      <c r="Q1016" s="593"/>
      <c r="R1016" s="593"/>
      <c r="S1016" s="593"/>
      <c r="T1016" s="593"/>
      <c r="U1016" s="593"/>
      <c r="V1016" s="593"/>
    </row>
    <row r="1017" spans="1:22" ht="19.5" customHeight="1">
      <c r="A1017" s="593"/>
      <c r="B1017" s="593"/>
      <c r="C1017" s="593"/>
      <c r="E1017" s="593"/>
      <c r="G1017" s="593"/>
      <c r="H1017" s="593"/>
      <c r="I1017" s="593"/>
      <c r="J1017" s="593"/>
      <c r="K1017" s="593"/>
      <c r="L1017" s="593"/>
      <c r="M1017" s="593"/>
      <c r="N1017" s="593"/>
      <c r="O1017" s="593"/>
      <c r="P1017" s="593"/>
      <c r="Q1017" s="593"/>
      <c r="R1017" s="593"/>
      <c r="S1017" s="593"/>
      <c r="T1017" s="593"/>
      <c r="U1017" s="593"/>
      <c r="V1017" s="593"/>
    </row>
    <row r="1018" spans="1:22" ht="19.5" customHeight="1">
      <c r="A1018" s="593"/>
      <c r="B1018" s="593"/>
      <c r="C1018" s="593"/>
      <c r="E1018" s="593"/>
      <c r="G1018" s="593"/>
      <c r="H1018" s="593"/>
      <c r="I1018" s="593"/>
      <c r="J1018" s="593"/>
      <c r="K1018" s="593"/>
      <c r="L1018" s="593"/>
      <c r="M1018" s="593"/>
      <c r="N1018" s="593"/>
      <c r="O1018" s="593"/>
      <c r="P1018" s="593"/>
      <c r="Q1018" s="593"/>
      <c r="R1018" s="593"/>
      <c r="S1018" s="593"/>
      <c r="T1018" s="593"/>
      <c r="U1018" s="593"/>
      <c r="V1018" s="593"/>
    </row>
    <row r="1019" spans="1:22" ht="19.5" customHeight="1">
      <c r="A1019" s="593"/>
      <c r="B1019" s="593"/>
      <c r="C1019" s="593"/>
      <c r="E1019" s="593"/>
      <c r="G1019" s="593"/>
      <c r="H1019" s="593"/>
      <c r="I1019" s="593"/>
      <c r="J1019" s="593"/>
      <c r="K1019" s="593"/>
      <c r="L1019" s="593"/>
      <c r="M1019" s="593"/>
      <c r="N1019" s="593"/>
      <c r="O1019" s="593"/>
      <c r="P1019" s="593"/>
      <c r="Q1019" s="593"/>
      <c r="R1019" s="593"/>
      <c r="S1019" s="593"/>
      <c r="T1019" s="593"/>
      <c r="U1019" s="593"/>
      <c r="V1019" s="593"/>
    </row>
    <row r="1020" spans="1:22" ht="19.5" customHeight="1">
      <c r="A1020" s="593"/>
      <c r="B1020" s="593"/>
      <c r="C1020" s="593"/>
      <c r="E1020" s="593"/>
      <c r="G1020" s="593"/>
      <c r="H1020" s="593"/>
      <c r="I1020" s="593"/>
      <c r="J1020" s="593"/>
      <c r="K1020" s="593"/>
      <c r="L1020" s="593"/>
      <c r="M1020" s="593"/>
      <c r="N1020" s="593"/>
      <c r="O1020" s="593"/>
      <c r="P1020" s="593"/>
      <c r="Q1020" s="593"/>
      <c r="R1020" s="593"/>
      <c r="S1020" s="593"/>
      <c r="T1020" s="593"/>
      <c r="U1020" s="593"/>
      <c r="V1020" s="593"/>
    </row>
    <row r="1021" spans="1:22" ht="19.5" customHeight="1">
      <c r="A1021" s="593"/>
      <c r="B1021" s="593"/>
      <c r="C1021" s="593"/>
      <c r="E1021" s="593"/>
      <c r="G1021" s="593"/>
      <c r="H1021" s="593"/>
      <c r="I1021" s="593"/>
      <c r="J1021" s="593"/>
      <c r="K1021" s="593"/>
      <c r="L1021" s="593"/>
      <c r="M1021" s="593"/>
      <c r="N1021" s="593"/>
      <c r="O1021" s="593"/>
      <c r="P1021" s="593"/>
      <c r="Q1021" s="593"/>
      <c r="R1021" s="593"/>
      <c r="S1021" s="593"/>
      <c r="T1021" s="593"/>
      <c r="U1021" s="593"/>
      <c r="V1021" s="593"/>
    </row>
    <row r="1022" spans="1:22" ht="19.5" customHeight="1">
      <c r="A1022" s="593"/>
      <c r="B1022" s="593"/>
      <c r="C1022" s="593"/>
      <c r="E1022" s="593"/>
      <c r="G1022" s="593"/>
      <c r="H1022" s="593"/>
      <c r="I1022" s="593"/>
      <c r="J1022" s="593"/>
      <c r="K1022" s="593"/>
      <c r="L1022" s="593"/>
      <c r="M1022" s="593"/>
      <c r="N1022" s="593"/>
      <c r="O1022" s="593"/>
      <c r="P1022" s="593"/>
      <c r="Q1022" s="593"/>
      <c r="R1022" s="593"/>
      <c r="S1022" s="593"/>
      <c r="T1022" s="593"/>
      <c r="U1022" s="593"/>
      <c r="V1022" s="593"/>
    </row>
    <row r="1023" spans="1:22" ht="19.5" customHeight="1">
      <c r="A1023" s="593"/>
      <c r="B1023" s="593"/>
      <c r="C1023" s="593"/>
      <c r="E1023" s="593"/>
      <c r="G1023" s="593"/>
      <c r="H1023" s="593"/>
      <c r="I1023" s="593"/>
      <c r="J1023" s="593"/>
      <c r="K1023" s="593"/>
      <c r="L1023" s="593"/>
      <c r="M1023" s="593"/>
      <c r="N1023" s="593"/>
      <c r="O1023" s="593"/>
      <c r="P1023" s="593"/>
      <c r="Q1023" s="593"/>
      <c r="R1023" s="593"/>
      <c r="S1023" s="593"/>
      <c r="T1023" s="593"/>
      <c r="U1023" s="593"/>
      <c r="V1023" s="593"/>
    </row>
    <row r="1024" spans="1:22" ht="19.5" customHeight="1">
      <c r="A1024" s="593"/>
      <c r="B1024" s="593"/>
      <c r="C1024" s="593"/>
      <c r="E1024" s="593"/>
      <c r="G1024" s="593"/>
      <c r="H1024" s="593"/>
      <c r="I1024" s="593"/>
      <c r="J1024" s="593"/>
      <c r="K1024" s="593"/>
      <c r="L1024" s="593"/>
      <c r="M1024" s="593"/>
      <c r="N1024" s="593"/>
      <c r="O1024" s="593"/>
      <c r="P1024" s="593"/>
      <c r="Q1024" s="593"/>
      <c r="R1024" s="593"/>
      <c r="S1024" s="593"/>
      <c r="T1024" s="593"/>
      <c r="U1024" s="593"/>
      <c r="V1024" s="593"/>
    </row>
    <row r="1025" spans="1:22" ht="19.5" customHeight="1">
      <c r="A1025" s="593"/>
      <c r="B1025" s="593"/>
      <c r="C1025" s="593"/>
      <c r="E1025" s="593"/>
      <c r="G1025" s="593"/>
      <c r="H1025" s="593"/>
      <c r="I1025" s="593"/>
      <c r="J1025" s="593"/>
      <c r="K1025" s="593"/>
      <c r="L1025" s="593"/>
      <c r="M1025" s="593"/>
      <c r="N1025" s="593"/>
      <c r="O1025" s="593"/>
      <c r="P1025" s="593"/>
      <c r="Q1025" s="593"/>
      <c r="R1025" s="593"/>
      <c r="S1025" s="593"/>
      <c r="T1025" s="593"/>
      <c r="U1025" s="593"/>
      <c r="V1025" s="593"/>
    </row>
    <row r="1026" spans="1:22" ht="19.5" customHeight="1">
      <c r="A1026" s="593"/>
      <c r="B1026" s="593"/>
      <c r="C1026" s="593"/>
      <c r="E1026" s="593"/>
      <c r="G1026" s="593"/>
      <c r="H1026" s="593"/>
      <c r="I1026" s="593"/>
      <c r="J1026" s="593"/>
      <c r="K1026" s="593"/>
      <c r="L1026" s="593"/>
      <c r="M1026" s="593"/>
      <c r="N1026" s="593"/>
      <c r="O1026" s="593"/>
      <c r="P1026" s="593"/>
      <c r="Q1026" s="593"/>
      <c r="R1026" s="593"/>
      <c r="S1026" s="593"/>
      <c r="T1026" s="593"/>
      <c r="U1026" s="593"/>
      <c r="V1026" s="593"/>
    </row>
    <row r="1027" spans="1:22" ht="19.5" customHeight="1">
      <c r="A1027" s="593"/>
      <c r="B1027" s="593"/>
      <c r="C1027" s="593"/>
      <c r="E1027" s="593"/>
      <c r="G1027" s="593"/>
      <c r="H1027" s="593"/>
      <c r="I1027" s="593"/>
      <c r="J1027" s="593"/>
      <c r="K1027" s="593"/>
      <c r="L1027" s="593"/>
      <c r="M1027" s="593"/>
      <c r="N1027" s="593"/>
      <c r="O1027" s="593"/>
      <c r="P1027" s="593"/>
      <c r="Q1027" s="593"/>
      <c r="R1027" s="593"/>
      <c r="S1027" s="593"/>
      <c r="T1027" s="593"/>
      <c r="U1027" s="593"/>
      <c r="V1027" s="593"/>
    </row>
    <row r="1028" spans="1:22" ht="19.5" customHeight="1">
      <c r="A1028" s="593"/>
      <c r="B1028" s="593"/>
      <c r="C1028" s="593"/>
      <c r="E1028" s="593"/>
      <c r="G1028" s="593"/>
      <c r="H1028" s="593"/>
      <c r="I1028" s="593"/>
      <c r="J1028" s="593"/>
      <c r="K1028" s="593"/>
      <c r="L1028" s="593"/>
      <c r="M1028" s="593"/>
      <c r="N1028" s="593"/>
      <c r="O1028" s="593"/>
      <c r="P1028" s="593"/>
      <c r="Q1028" s="593"/>
      <c r="R1028" s="593"/>
      <c r="S1028" s="593"/>
      <c r="T1028" s="593"/>
      <c r="U1028" s="593"/>
      <c r="V1028" s="593"/>
    </row>
    <row r="1029" spans="1:22" ht="19.5" customHeight="1">
      <c r="A1029" s="593"/>
      <c r="B1029" s="593"/>
      <c r="C1029" s="593"/>
      <c r="E1029" s="593"/>
      <c r="G1029" s="593"/>
      <c r="H1029" s="593"/>
      <c r="I1029" s="593"/>
      <c r="J1029" s="593"/>
      <c r="K1029" s="593"/>
      <c r="L1029" s="593"/>
      <c r="M1029" s="593"/>
      <c r="N1029" s="593"/>
      <c r="O1029" s="593"/>
      <c r="P1029" s="593"/>
      <c r="Q1029" s="593"/>
      <c r="R1029" s="593"/>
      <c r="S1029" s="593"/>
      <c r="T1029" s="593"/>
      <c r="U1029" s="593"/>
      <c r="V1029" s="593"/>
    </row>
    <row r="1030" spans="1:22" ht="19.5" customHeight="1">
      <c r="A1030" s="593"/>
      <c r="B1030" s="593"/>
      <c r="C1030" s="593"/>
      <c r="E1030" s="593"/>
      <c r="G1030" s="593"/>
      <c r="H1030" s="593"/>
      <c r="I1030" s="593"/>
      <c r="J1030" s="593"/>
      <c r="K1030" s="593"/>
      <c r="L1030" s="593"/>
      <c r="M1030" s="593"/>
      <c r="N1030" s="593"/>
      <c r="O1030" s="593"/>
      <c r="P1030" s="593"/>
      <c r="Q1030" s="593"/>
      <c r="R1030" s="593"/>
      <c r="S1030" s="593"/>
      <c r="T1030" s="593"/>
      <c r="U1030" s="593"/>
      <c r="V1030" s="593"/>
    </row>
    <row r="1031" spans="1:22" ht="19.5" customHeight="1">
      <c r="A1031" s="593"/>
      <c r="B1031" s="593"/>
      <c r="C1031" s="593"/>
      <c r="E1031" s="593"/>
      <c r="G1031" s="593"/>
      <c r="H1031" s="593"/>
      <c r="I1031" s="593"/>
      <c r="J1031" s="593"/>
      <c r="K1031" s="593"/>
      <c r="L1031" s="593"/>
      <c r="M1031" s="593"/>
      <c r="N1031" s="593"/>
      <c r="O1031" s="593"/>
      <c r="P1031" s="593"/>
      <c r="Q1031" s="593"/>
      <c r="R1031" s="593"/>
      <c r="S1031" s="593"/>
      <c r="T1031" s="593"/>
      <c r="U1031" s="593"/>
      <c r="V1031" s="593"/>
    </row>
    <row r="1032" spans="1:22" ht="19.5" customHeight="1">
      <c r="A1032" s="593"/>
      <c r="B1032" s="593"/>
      <c r="C1032" s="593"/>
      <c r="E1032" s="593"/>
      <c r="G1032" s="593"/>
      <c r="H1032" s="593"/>
      <c r="I1032" s="593"/>
      <c r="J1032" s="593"/>
      <c r="K1032" s="593"/>
      <c r="L1032" s="593"/>
      <c r="M1032" s="593"/>
      <c r="N1032" s="593"/>
      <c r="O1032" s="593"/>
      <c r="P1032" s="593"/>
      <c r="Q1032" s="593"/>
      <c r="R1032" s="593"/>
      <c r="S1032" s="593"/>
      <c r="T1032" s="593"/>
      <c r="U1032" s="593"/>
      <c r="V1032" s="593"/>
    </row>
    <row r="1033" spans="1:22" ht="19.5" customHeight="1">
      <c r="A1033" s="593"/>
      <c r="B1033" s="593"/>
      <c r="C1033" s="593"/>
      <c r="E1033" s="593"/>
      <c r="G1033" s="593"/>
      <c r="H1033" s="593"/>
      <c r="I1033" s="593"/>
      <c r="J1033" s="593"/>
      <c r="K1033" s="593"/>
      <c r="L1033" s="593"/>
      <c r="M1033" s="593"/>
      <c r="N1033" s="593"/>
      <c r="O1033" s="593"/>
      <c r="P1033" s="593"/>
      <c r="Q1033" s="593"/>
      <c r="R1033" s="593"/>
      <c r="S1033" s="593"/>
      <c r="T1033" s="593"/>
      <c r="U1033" s="593"/>
      <c r="V1033" s="593"/>
    </row>
    <row r="1034" spans="1:22" ht="19.5" customHeight="1">
      <c r="A1034" s="593"/>
      <c r="B1034" s="593"/>
      <c r="C1034" s="593"/>
      <c r="E1034" s="593"/>
      <c r="G1034" s="593"/>
      <c r="H1034" s="593"/>
      <c r="I1034" s="593"/>
      <c r="J1034" s="593"/>
      <c r="K1034" s="593"/>
      <c r="L1034" s="593"/>
      <c r="M1034" s="593"/>
      <c r="N1034" s="593"/>
      <c r="O1034" s="593"/>
      <c r="P1034" s="593"/>
      <c r="Q1034" s="593"/>
      <c r="R1034" s="593"/>
      <c r="S1034" s="593"/>
      <c r="T1034" s="593"/>
      <c r="U1034" s="593"/>
      <c r="V1034" s="593"/>
    </row>
    <row r="1035" spans="1:22" ht="19.5" customHeight="1">
      <c r="A1035" s="593"/>
      <c r="B1035" s="593"/>
      <c r="C1035" s="593"/>
      <c r="E1035" s="593"/>
      <c r="G1035" s="593"/>
      <c r="H1035" s="593"/>
      <c r="I1035" s="593"/>
      <c r="J1035" s="593"/>
      <c r="K1035" s="593"/>
      <c r="L1035" s="593"/>
      <c r="M1035" s="593"/>
      <c r="N1035" s="593"/>
      <c r="O1035" s="593"/>
      <c r="P1035" s="593"/>
      <c r="Q1035" s="593"/>
      <c r="R1035" s="593"/>
      <c r="S1035" s="593"/>
      <c r="T1035" s="593"/>
      <c r="U1035" s="593"/>
      <c r="V1035" s="593"/>
    </row>
    <row r="1036" spans="1:22" ht="19.5" customHeight="1">
      <c r="A1036" s="593"/>
      <c r="B1036" s="593"/>
      <c r="C1036" s="593"/>
      <c r="E1036" s="593"/>
      <c r="G1036" s="593"/>
      <c r="H1036" s="593"/>
      <c r="I1036" s="593"/>
      <c r="J1036" s="593"/>
      <c r="K1036" s="593"/>
      <c r="L1036" s="593"/>
      <c r="M1036" s="593"/>
      <c r="N1036" s="593"/>
      <c r="O1036" s="593"/>
      <c r="P1036" s="593"/>
      <c r="Q1036" s="593"/>
      <c r="R1036" s="593"/>
      <c r="S1036" s="593"/>
      <c r="T1036" s="593"/>
      <c r="U1036" s="593"/>
      <c r="V1036" s="593"/>
    </row>
    <row r="1037" spans="1:22" ht="19.5" customHeight="1">
      <c r="A1037" s="593"/>
      <c r="B1037" s="593"/>
      <c r="C1037" s="593"/>
      <c r="E1037" s="593"/>
      <c r="G1037" s="593"/>
      <c r="H1037" s="593"/>
      <c r="I1037" s="593"/>
      <c r="J1037" s="593"/>
      <c r="K1037" s="593"/>
      <c r="L1037" s="593"/>
      <c r="M1037" s="593"/>
      <c r="N1037" s="593"/>
      <c r="O1037" s="593"/>
      <c r="P1037" s="593"/>
      <c r="Q1037" s="593"/>
      <c r="R1037" s="593"/>
      <c r="S1037" s="593"/>
      <c r="T1037" s="593"/>
      <c r="U1037" s="593"/>
      <c r="V1037" s="593"/>
    </row>
    <row r="1038" spans="1:22" ht="19.5" customHeight="1">
      <c r="A1038" s="593"/>
      <c r="B1038" s="593"/>
      <c r="C1038" s="593"/>
      <c r="E1038" s="593"/>
      <c r="G1038" s="593"/>
      <c r="H1038" s="593"/>
      <c r="I1038" s="593"/>
      <c r="J1038" s="593"/>
      <c r="K1038" s="593"/>
      <c r="L1038" s="593"/>
      <c r="M1038" s="593"/>
      <c r="N1038" s="593"/>
      <c r="O1038" s="593"/>
      <c r="P1038" s="593"/>
      <c r="Q1038" s="593"/>
      <c r="R1038" s="593"/>
      <c r="S1038" s="593"/>
      <c r="T1038" s="593"/>
      <c r="U1038" s="593"/>
      <c r="V1038" s="593"/>
    </row>
    <row r="1039" spans="1:22" ht="19.5" customHeight="1">
      <c r="A1039" s="593"/>
      <c r="B1039" s="593"/>
      <c r="C1039" s="593"/>
      <c r="E1039" s="593"/>
      <c r="G1039" s="593"/>
      <c r="H1039" s="593"/>
      <c r="I1039" s="593"/>
      <c r="J1039" s="593"/>
      <c r="K1039" s="593"/>
      <c r="L1039" s="593"/>
      <c r="M1039" s="593"/>
      <c r="N1039" s="593"/>
      <c r="O1039" s="593"/>
      <c r="P1039" s="593"/>
      <c r="Q1039" s="593"/>
      <c r="R1039" s="593"/>
      <c r="S1039" s="593"/>
      <c r="T1039" s="593"/>
      <c r="U1039" s="593"/>
      <c r="V1039" s="593"/>
    </row>
    <row r="1040" spans="1:22" ht="19.5" customHeight="1">
      <c r="A1040" s="593"/>
      <c r="B1040" s="593"/>
      <c r="C1040" s="593"/>
      <c r="E1040" s="593"/>
      <c r="G1040" s="593"/>
      <c r="H1040" s="593"/>
      <c r="I1040" s="593"/>
      <c r="J1040" s="593"/>
      <c r="K1040" s="593"/>
      <c r="L1040" s="593"/>
      <c r="M1040" s="593"/>
      <c r="N1040" s="593"/>
      <c r="O1040" s="593"/>
      <c r="P1040" s="593"/>
      <c r="Q1040" s="593"/>
      <c r="R1040" s="593"/>
      <c r="S1040" s="593"/>
      <c r="T1040" s="593"/>
      <c r="U1040" s="593"/>
      <c r="V1040" s="593"/>
    </row>
    <row r="1041" spans="1:22" ht="19.5" customHeight="1">
      <c r="A1041" s="593"/>
      <c r="B1041" s="593"/>
      <c r="C1041" s="593"/>
      <c r="E1041" s="593"/>
      <c r="G1041" s="593"/>
      <c r="H1041" s="593"/>
      <c r="I1041" s="593"/>
      <c r="J1041" s="593"/>
      <c r="K1041" s="593"/>
      <c r="L1041" s="593"/>
      <c r="M1041" s="593"/>
      <c r="N1041" s="593"/>
      <c r="O1041" s="593"/>
      <c r="P1041" s="593"/>
      <c r="Q1041" s="593"/>
      <c r="R1041" s="593"/>
      <c r="S1041" s="593"/>
      <c r="T1041" s="593"/>
      <c r="U1041" s="593"/>
      <c r="V1041" s="593"/>
    </row>
    <row r="1042" spans="1:22" ht="19.5" customHeight="1">
      <c r="A1042" s="593"/>
      <c r="B1042" s="593"/>
      <c r="C1042" s="593"/>
      <c r="E1042" s="593"/>
      <c r="G1042" s="593"/>
      <c r="H1042" s="593"/>
      <c r="I1042" s="593"/>
      <c r="J1042" s="593"/>
      <c r="K1042" s="593"/>
      <c r="L1042" s="593"/>
      <c r="M1042" s="593"/>
      <c r="N1042" s="593"/>
      <c r="O1042" s="593"/>
      <c r="P1042" s="593"/>
      <c r="Q1042" s="593"/>
      <c r="R1042" s="593"/>
      <c r="S1042" s="593"/>
      <c r="T1042" s="593"/>
      <c r="U1042" s="593"/>
      <c r="V1042" s="593"/>
    </row>
    <row r="1043" spans="1:22" ht="19.5" customHeight="1">
      <c r="A1043" s="593"/>
      <c r="B1043" s="593"/>
      <c r="C1043" s="593"/>
      <c r="E1043" s="593"/>
      <c r="G1043" s="593"/>
      <c r="H1043" s="593"/>
      <c r="I1043" s="593"/>
      <c r="J1043" s="593"/>
      <c r="K1043" s="593"/>
      <c r="L1043" s="593"/>
      <c r="M1043" s="593"/>
      <c r="N1043" s="593"/>
      <c r="O1043" s="593"/>
      <c r="P1043" s="593"/>
      <c r="Q1043" s="593"/>
      <c r="R1043" s="593"/>
      <c r="S1043" s="593"/>
      <c r="T1043" s="593"/>
      <c r="U1043" s="593"/>
      <c r="V1043" s="593"/>
    </row>
    <row r="1044" spans="1:22" ht="19.5" customHeight="1">
      <c r="A1044" s="593"/>
      <c r="B1044" s="593"/>
      <c r="C1044" s="593"/>
      <c r="E1044" s="593"/>
      <c r="G1044" s="593"/>
      <c r="H1044" s="593"/>
      <c r="I1044" s="593"/>
      <c r="J1044" s="593"/>
      <c r="K1044" s="593"/>
      <c r="L1044" s="593"/>
      <c r="M1044" s="593"/>
      <c r="N1044" s="593"/>
      <c r="O1044" s="593"/>
      <c r="P1044" s="593"/>
      <c r="Q1044" s="593"/>
      <c r="R1044" s="593"/>
      <c r="S1044" s="593"/>
      <c r="T1044" s="593"/>
      <c r="U1044" s="593"/>
      <c r="V1044" s="593"/>
    </row>
    <row r="1045" spans="1:22" ht="19.5" customHeight="1">
      <c r="A1045" s="593"/>
      <c r="B1045" s="593"/>
      <c r="C1045" s="593"/>
      <c r="E1045" s="593"/>
      <c r="G1045" s="593"/>
      <c r="H1045" s="593"/>
      <c r="I1045" s="593"/>
      <c r="J1045" s="593"/>
      <c r="K1045" s="593"/>
      <c r="L1045" s="593"/>
      <c r="M1045" s="593"/>
      <c r="N1045" s="593"/>
      <c r="O1045" s="593"/>
      <c r="P1045" s="593"/>
      <c r="Q1045" s="593"/>
      <c r="R1045" s="593"/>
      <c r="S1045" s="593"/>
      <c r="T1045" s="593"/>
      <c r="U1045" s="593"/>
      <c r="V1045" s="593"/>
    </row>
    <row r="1046" spans="1:22" ht="19.5" customHeight="1">
      <c r="A1046" s="593"/>
      <c r="B1046" s="593"/>
      <c r="C1046" s="593"/>
      <c r="E1046" s="593"/>
      <c r="G1046" s="593"/>
      <c r="H1046" s="593"/>
      <c r="I1046" s="593"/>
      <c r="J1046" s="593"/>
      <c r="K1046" s="593"/>
      <c r="L1046" s="593"/>
      <c r="M1046" s="593"/>
      <c r="N1046" s="593"/>
      <c r="O1046" s="593"/>
      <c r="P1046" s="593"/>
      <c r="Q1046" s="593"/>
      <c r="R1046" s="593"/>
      <c r="S1046" s="593"/>
      <c r="T1046" s="593"/>
      <c r="U1046" s="593"/>
      <c r="V1046" s="593"/>
    </row>
    <row r="1047" spans="1:22" ht="19.5" customHeight="1">
      <c r="A1047" s="593"/>
      <c r="B1047" s="593"/>
      <c r="C1047" s="593"/>
      <c r="E1047" s="593"/>
      <c r="G1047" s="593"/>
      <c r="H1047" s="593"/>
      <c r="I1047" s="593"/>
      <c r="J1047" s="593"/>
      <c r="K1047" s="593"/>
      <c r="L1047" s="593"/>
      <c r="M1047" s="593"/>
      <c r="N1047" s="593"/>
      <c r="O1047" s="593"/>
      <c r="P1047" s="593"/>
      <c r="Q1047" s="593"/>
      <c r="R1047" s="593"/>
      <c r="S1047" s="593"/>
      <c r="T1047" s="593"/>
      <c r="U1047" s="593"/>
      <c r="V1047" s="593"/>
    </row>
    <row r="1048" spans="1:22" ht="19.5" customHeight="1">
      <c r="A1048" s="593"/>
      <c r="B1048" s="593"/>
      <c r="C1048" s="593"/>
      <c r="E1048" s="593"/>
      <c r="G1048" s="593"/>
      <c r="H1048" s="593"/>
      <c r="I1048" s="593"/>
      <c r="J1048" s="593"/>
      <c r="K1048" s="593"/>
      <c r="L1048" s="593"/>
      <c r="M1048" s="593"/>
      <c r="N1048" s="593"/>
      <c r="O1048" s="593"/>
      <c r="P1048" s="593"/>
      <c r="Q1048" s="593"/>
      <c r="R1048" s="593"/>
      <c r="S1048" s="593"/>
      <c r="T1048" s="593"/>
      <c r="U1048" s="593"/>
      <c r="V1048" s="593"/>
    </row>
    <row r="1049" spans="1:22" ht="19.5" customHeight="1">
      <c r="A1049" s="593"/>
      <c r="B1049" s="593"/>
      <c r="C1049" s="593"/>
      <c r="E1049" s="593"/>
      <c r="G1049" s="593"/>
      <c r="H1049" s="593"/>
      <c r="I1049" s="593"/>
      <c r="J1049" s="593"/>
      <c r="K1049" s="593"/>
      <c r="L1049" s="593"/>
      <c r="M1049" s="593"/>
      <c r="N1049" s="593"/>
      <c r="O1049" s="593"/>
      <c r="P1049" s="593"/>
      <c r="Q1049" s="593"/>
      <c r="R1049" s="593"/>
      <c r="S1049" s="593"/>
      <c r="T1049" s="593"/>
      <c r="U1049" s="593"/>
      <c r="V1049" s="593"/>
    </row>
    <row r="1050" spans="1:22" ht="19.5" customHeight="1">
      <c r="A1050" s="593"/>
      <c r="B1050" s="593"/>
      <c r="C1050" s="593"/>
      <c r="E1050" s="593"/>
      <c r="G1050" s="593"/>
      <c r="H1050" s="593"/>
      <c r="I1050" s="593"/>
      <c r="J1050" s="593"/>
      <c r="K1050" s="593"/>
      <c r="L1050" s="593"/>
      <c r="M1050" s="593"/>
      <c r="N1050" s="593"/>
      <c r="O1050" s="593"/>
      <c r="P1050" s="593"/>
      <c r="Q1050" s="593"/>
      <c r="R1050" s="593"/>
      <c r="S1050" s="593"/>
      <c r="T1050" s="593"/>
      <c r="U1050" s="593"/>
      <c r="V1050" s="593"/>
    </row>
    <row r="1051" spans="1:22" ht="19.5" customHeight="1">
      <c r="A1051" s="593"/>
      <c r="B1051" s="593"/>
      <c r="C1051" s="593"/>
      <c r="E1051" s="593"/>
      <c r="G1051" s="593"/>
      <c r="H1051" s="593"/>
      <c r="I1051" s="593"/>
      <c r="J1051" s="593"/>
      <c r="K1051" s="593"/>
      <c r="L1051" s="593"/>
      <c r="M1051" s="593"/>
      <c r="N1051" s="593"/>
      <c r="O1051" s="593"/>
      <c r="P1051" s="593"/>
      <c r="Q1051" s="593"/>
      <c r="R1051" s="593"/>
      <c r="S1051" s="593"/>
      <c r="T1051" s="593"/>
      <c r="U1051" s="593"/>
      <c r="V1051" s="593"/>
    </row>
    <row r="1052" spans="1:22" ht="19.5" customHeight="1">
      <c r="A1052" s="593"/>
      <c r="B1052" s="593"/>
      <c r="C1052" s="593"/>
      <c r="E1052" s="593"/>
      <c r="G1052" s="593"/>
      <c r="H1052" s="593"/>
      <c r="I1052" s="593"/>
      <c r="J1052" s="593"/>
      <c r="K1052" s="593"/>
      <c r="L1052" s="593"/>
      <c r="M1052" s="593"/>
      <c r="N1052" s="593"/>
      <c r="O1052" s="593"/>
      <c r="P1052" s="593"/>
      <c r="Q1052" s="593"/>
      <c r="R1052" s="593"/>
      <c r="S1052" s="593"/>
      <c r="T1052" s="593"/>
      <c r="U1052" s="593"/>
      <c r="V1052" s="593"/>
    </row>
    <row r="1053" spans="1:22" ht="19.5" customHeight="1">
      <c r="A1053" s="593"/>
      <c r="B1053" s="593"/>
      <c r="C1053" s="593"/>
      <c r="E1053" s="593"/>
      <c r="G1053" s="593"/>
      <c r="H1053" s="593"/>
      <c r="I1053" s="593"/>
      <c r="J1053" s="593"/>
      <c r="K1053" s="593"/>
      <c r="L1053" s="593"/>
      <c r="M1053" s="593"/>
      <c r="N1053" s="593"/>
      <c r="O1053" s="593"/>
      <c r="P1053" s="593"/>
      <c r="Q1053" s="593"/>
      <c r="R1053" s="593"/>
      <c r="S1053" s="593"/>
      <c r="T1053" s="593"/>
      <c r="U1053" s="593"/>
      <c r="V1053" s="593"/>
    </row>
    <row r="1054" spans="1:22" ht="19.5" customHeight="1">
      <c r="A1054" s="593"/>
      <c r="B1054" s="593"/>
      <c r="C1054" s="593"/>
      <c r="E1054" s="593"/>
      <c r="G1054" s="593"/>
      <c r="H1054" s="593"/>
      <c r="I1054" s="593"/>
      <c r="J1054" s="593"/>
      <c r="K1054" s="593"/>
      <c r="L1054" s="593"/>
      <c r="M1054" s="593"/>
      <c r="N1054" s="593"/>
      <c r="O1054" s="593"/>
      <c r="P1054" s="593"/>
      <c r="Q1054" s="593"/>
      <c r="R1054" s="593"/>
      <c r="S1054" s="593"/>
      <c r="T1054" s="593"/>
      <c r="U1054" s="593"/>
      <c r="V1054" s="593"/>
    </row>
    <row r="1055" spans="1:22" ht="19.5" customHeight="1">
      <c r="A1055" s="593"/>
      <c r="B1055" s="593"/>
      <c r="C1055" s="593"/>
      <c r="E1055" s="593"/>
      <c r="G1055" s="593"/>
      <c r="H1055" s="593"/>
      <c r="I1055" s="593"/>
      <c r="J1055" s="593"/>
      <c r="K1055" s="593"/>
      <c r="L1055" s="593"/>
      <c r="M1055" s="593"/>
      <c r="N1055" s="593"/>
      <c r="O1055" s="593"/>
      <c r="P1055" s="593"/>
      <c r="Q1055" s="593"/>
      <c r="R1055" s="593"/>
      <c r="S1055" s="593"/>
      <c r="T1055" s="593"/>
      <c r="U1055" s="593"/>
      <c r="V1055" s="593"/>
    </row>
    <row r="1056" spans="1:22" ht="19.5" customHeight="1">
      <c r="A1056" s="593"/>
      <c r="B1056" s="593"/>
      <c r="C1056" s="593"/>
      <c r="E1056" s="593"/>
      <c r="G1056" s="593"/>
      <c r="H1056" s="593"/>
      <c r="I1056" s="593"/>
      <c r="J1056" s="593"/>
      <c r="K1056" s="593"/>
      <c r="L1056" s="593"/>
      <c r="M1056" s="593"/>
      <c r="N1056" s="593"/>
      <c r="O1056" s="593"/>
      <c r="P1056" s="593"/>
      <c r="Q1056" s="593"/>
      <c r="R1056" s="593"/>
      <c r="S1056" s="593"/>
      <c r="T1056" s="593"/>
      <c r="U1056" s="593"/>
      <c r="V1056" s="593"/>
    </row>
    <row r="1057" spans="1:22" ht="19.5" customHeight="1">
      <c r="A1057" s="593"/>
      <c r="B1057" s="593"/>
      <c r="C1057" s="593"/>
      <c r="E1057" s="593"/>
      <c r="G1057" s="593"/>
      <c r="H1057" s="593"/>
      <c r="I1057" s="593"/>
      <c r="J1057" s="593"/>
      <c r="K1057" s="593"/>
      <c r="L1057" s="593"/>
      <c r="M1057" s="593"/>
      <c r="N1057" s="593"/>
      <c r="O1057" s="593"/>
      <c r="P1057" s="593"/>
      <c r="Q1057" s="593"/>
      <c r="R1057" s="593"/>
      <c r="S1057" s="593"/>
      <c r="T1057" s="593"/>
      <c r="U1057" s="593"/>
      <c r="V1057" s="593"/>
    </row>
    <row r="1058" spans="1:22" ht="19.5" customHeight="1">
      <c r="A1058" s="593"/>
      <c r="B1058" s="593"/>
      <c r="C1058" s="593"/>
      <c r="E1058" s="593"/>
      <c r="G1058" s="593"/>
      <c r="H1058" s="593"/>
      <c r="I1058" s="593"/>
      <c r="J1058" s="593"/>
      <c r="K1058" s="593"/>
      <c r="L1058" s="593"/>
      <c r="M1058" s="593"/>
      <c r="N1058" s="593"/>
      <c r="O1058" s="593"/>
      <c r="P1058" s="593"/>
      <c r="Q1058" s="593"/>
      <c r="R1058" s="593"/>
      <c r="S1058" s="593"/>
      <c r="T1058" s="593"/>
      <c r="U1058" s="593"/>
      <c r="V1058" s="593"/>
    </row>
    <row r="1059" spans="1:22" ht="19.5" customHeight="1">
      <c r="A1059" s="593"/>
      <c r="B1059" s="593"/>
      <c r="C1059" s="593"/>
      <c r="E1059" s="593"/>
      <c r="G1059" s="593"/>
      <c r="H1059" s="593"/>
      <c r="I1059" s="593"/>
      <c r="J1059" s="593"/>
      <c r="K1059" s="593"/>
      <c r="L1059" s="593"/>
      <c r="M1059" s="593"/>
      <c r="N1059" s="593"/>
      <c r="O1059" s="593"/>
      <c r="P1059" s="593"/>
      <c r="Q1059" s="593"/>
      <c r="R1059" s="593"/>
      <c r="S1059" s="593"/>
      <c r="T1059" s="593"/>
      <c r="U1059" s="593"/>
      <c r="V1059" s="593"/>
    </row>
    <row r="1060" spans="1:22" ht="19.5" customHeight="1">
      <c r="A1060" s="593"/>
      <c r="B1060" s="593"/>
      <c r="C1060" s="593"/>
      <c r="E1060" s="593"/>
      <c r="G1060" s="593"/>
      <c r="H1060" s="593"/>
      <c r="I1060" s="593"/>
      <c r="J1060" s="593"/>
      <c r="K1060" s="593"/>
      <c r="L1060" s="593"/>
      <c r="M1060" s="593"/>
      <c r="N1060" s="593"/>
      <c r="O1060" s="593"/>
      <c r="P1060" s="593"/>
      <c r="Q1060" s="593"/>
      <c r="R1060" s="593"/>
      <c r="S1060" s="593"/>
      <c r="T1060" s="593"/>
      <c r="U1060" s="593"/>
      <c r="V1060" s="593"/>
    </row>
    <row r="1061" spans="1:22" ht="19.5" customHeight="1">
      <c r="A1061" s="593"/>
      <c r="B1061" s="593"/>
      <c r="C1061" s="593"/>
      <c r="E1061" s="593"/>
      <c r="G1061" s="593"/>
      <c r="H1061" s="593"/>
      <c r="I1061" s="593"/>
      <c r="J1061" s="593"/>
      <c r="K1061" s="593"/>
      <c r="L1061" s="593"/>
      <c r="M1061" s="593"/>
      <c r="N1061" s="593"/>
      <c r="O1061" s="593"/>
      <c r="P1061" s="593"/>
      <c r="Q1061" s="593"/>
      <c r="R1061" s="593"/>
      <c r="S1061" s="593"/>
      <c r="T1061" s="593"/>
      <c r="U1061" s="593"/>
      <c r="V1061" s="593"/>
    </row>
    <row r="1062" spans="1:22" ht="19.5" customHeight="1">
      <c r="A1062" s="593"/>
      <c r="B1062" s="593"/>
      <c r="C1062" s="593"/>
      <c r="E1062" s="593"/>
      <c r="G1062" s="593"/>
      <c r="H1062" s="593"/>
      <c r="I1062" s="593"/>
      <c r="J1062" s="593"/>
      <c r="K1062" s="593"/>
      <c r="L1062" s="593"/>
      <c r="M1062" s="593"/>
      <c r="N1062" s="593"/>
      <c r="O1062" s="593"/>
      <c r="P1062" s="593"/>
      <c r="Q1062" s="593"/>
      <c r="R1062" s="593"/>
      <c r="S1062" s="593"/>
      <c r="T1062" s="593"/>
      <c r="U1062" s="593"/>
      <c r="V1062" s="593"/>
    </row>
    <row r="1063" spans="1:22" ht="19.5" customHeight="1">
      <c r="A1063" s="593"/>
      <c r="B1063" s="593"/>
      <c r="C1063" s="593"/>
      <c r="E1063" s="593"/>
      <c r="G1063" s="593"/>
      <c r="H1063" s="593"/>
      <c r="I1063" s="593"/>
      <c r="J1063" s="593"/>
      <c r="K1063" s="593"/>
      <c r="L1063" s="593"/>
      <c r="M1063" s="593"/>
      <c r="N1063" s="593"/>
      <c r="O1063" s="593"/>
      <c r="P1063" s="593"/>
      <c r="Q1063" s="593"/>
      <c r="R1063" s="593"/>
      <c r="S1063" s="593"/>
      <c r="T1063" s="593"/>
      <c r="U1063" s="593"/>
      <c r="V1063" s="593"/>
    </row>
    <row r="1064" spans="1:22" ht="19.5" customHeight="1">
      <c r="A1064" s="593"/>
      <c r="B1064" s="593"/>
      <c r="C1064" s="593"/>
      <c r="E1064" s="593"/>
      <c r="G1064" s="593"/>
      <c r="H1064" s="593"/>
      <c r="I1064" s="593"/>
      <c r="J1064" s="593"/>
      <c r="K1064" s="593"/>
      <c r="L1064" s="593"/>
      <c r="M1064" s="593"/>
      <c r="N1064" s="593"/>
      <c r="O1064" s="593"/>
      <c r="P1064" s="593"/>
      <c r="Q1064" s="593"/>
      <c r="R1064" s="593"/>
      <c r="S1064" s="593"/>
      <c r="T1064" s="593"/>
      <c r="U1064" s="593"/>
      <c r="V1064" s="593"/>
    </row>
    <row r="1065" spans="1:22" ht="19.5" customHeight="1">
      <c r="A1065" s="593"/>
      <c r="B1065" s="593"/>
      <c r="C1065" s="593"/>
      <c r="E1065" s="593"/>
      <c r="G1065" s="593"/>
      <c r="H1065" s="593"/>
      <c r="I1065" s="593"/>
      <c r="J1065" s="593"/>
      <c r="K1065" s="593"/>
      <c r="L1065" s="593"/>
      <c r="M1065" s="593"/>
      <c r="N1065" s="593"/>
      <c r="O1065" s="593"/>
      <c r="P1065" s="593"/>
      <c r="Q1065" s="593"/>
      <c r="R1065" s="593"/>
      <c r="S1065" s="593"/>
      <c r="T1065" s="593"/>
      <c r="U1065" s="593"/>
      <c r="V1065" s="593"/>
    </row>
    <row r="1066" spans="1:22" ht="19.5" customHeight="1">
      <c r="A1066" s="593"/>
      <c r="B1066" s="593"/>
      <c r="C1066" s="593"/>
      <c r="E1066" s="593"/>
      <c r="G1066" s="593"/>
      <c r="H1066" s="593"/>
      <c r="I1066" s="593"/>
      <c r="J1066" s="593"/>
      <c r="K1066" s="593"/>
      <c r="L1066" s="593"/>
      <c r="M1066" s="593"/>
      <c r="N1066" s="593"/>
      <c r="O1066" s="593"/>
      <c r="P1066" s="593"/>
      <c r="Q1066" s="593"/>
      <c r="R1066" s="593"/>
      <c r="S1066" s="593"/>
      <c r="T1066" s="593"/>
      <c r="U1066" s="593"/>
      <c r="V1066" s="593"/>
    </row>
    <row r="1067" spans="1:22" ht="19.5" customHeight="1">
      <c r="A1067" s="593"/>
      <c r="B1067" s="593"/>
      <c r="C1067" s="593"/>
      <c r="E1067" s="593"/>
      <c r="G1067" s="593"/>
      <c r="H1067" s="593"/>
      <c r="I1067" s="593"/>
      <c r="J1067" s="593"/>
      <c r="K1067" s="593"/>
      <c r="L1067" s="593"/>
      <c r="M1067" s="593"/>
      <c r="N1067" s="593"/>
      <c r="O1067" s="593"/>
      <c r="P1067" s="593"/>
      <c r="Q1067" s="593"/>
      <c r="R1067" s="593"/>
      <c r="S1067" s="593"/>
      <c r="T1067" s="593"/>
      <c r="U1067" s="593"/>
      <c r="V1067" s="593"/>
    </row>
    <row r="1068" spans="1:22" ht="19.5" customHeight="1">
      <c r="A1068" s="593"/>
      <c r="B1068" s="593"/>
      <c r="C1068" s="593"/>
      <c r="E1068" s="593"/>
      <c r="G1068" s="593"/>
      <c r="H1068" s="593"/>
      <c r="I1068" s="593"/>
      <c r="J1068" s="593"/>
      <c r="K1068" s="593"/>
      <c r="L1068" s="593"/>
      <c r="M1068" s="593"/>
      <c r="N1068" s="593"/>
      <c r="O1068" s="593"/>
      <c r="P1068" s="593"/>
      <c r="Q1068" s="593"/>
      <c r="R1068" s="593"/>
      <c r="S1068" s="593"/>
      <c r="T1068" s="593"/>
      <c r="U1068" s="593"/>
      <c r="V1068" s="593"/>
    </row>
    <row r="1069" spans="1:22" ht="19.5" customHeight="1">
      <c r="A1069" s="593"/>
      <c r="B1069" s="593"/>
      <c r="C1069" s="593"/>
      <c r="E1069" s="593"/>
      <c r="G1069" s="593"/>
      <c r="H1069" s="593"/>
      <c r="I1069" s="593"/>
      <c r="J1069" s="593"/>
      <c r="K1069" s="593"/>
      <c r="L1069" s="593"/>
      <c r="M1069" s="593"/>
      <c r="N1069" s="593"/>
      <c r="O1069" s="593"/>
      <c r="P1069" s="593"/>
      <c r="Q1069" s="593"/>
      <c r="R1069" s="593"/>
      <c r="S1069" s="593"/>
      <c r="T1069" s="593"/>
      <c r="U1069" s="593"/>
      <c r="V1069" s="593"/>
    </row>
    <row r="1070" spans="1:22" ht="19.5" customHeight="1">
      <c r="A1070" s="593"/>
      <c r="B1070" s="593"/>
      <c r="C1070" s="593"/>
      <c r="E1070" s="593"/>
      <c r="G1070" s="593"/>
      <c r="H1070" s="593"/>
      <c r="I1070" s="593"/>
      <c r="J1070" s="593"/>
      <c r="K1070" s="593"/>
      <c r="L1070" s="593"/>
      <c r="M1070" s="593"/>
      <c r="N1070" s="593"/>
      <c r="O1070" s="593"/>
      <c r="P1070" s="593"/>
      <c r="Q1070" s="593"/>
      <c r="R1070" s="593"/>
      <c r="S1070" s="593"/>
      <c r="T1070" s="593"/>
      <c r="U1070" s="593"/>
      <c r="V1070" s="593"/>
    </row>
    <row r="1071" spans="1:22" ht="19.5" customHeight="1">
      <c r="A1071" s="593"/>
      <c r="B1071" s="593"/>
      <c r="C1071" s="593"/>
      <c r="E1071" s="593"/>
      <c r="G1071" s="593"/>
      <c r="H1071" s="593"/>
      <c r="I1071" s="593"/>
      <c r="J1071" s="593"/>
      <c r="K1071" s="593"/>
      <c r="L1071" s="593"/>
      <c r="M1071" s="593"/>
      <c r="N1071" s="593"/>
      <c r="O1071" s="593"/>
      <c r="P1071" s="593"/>
      <c r="Q1071" s="593"/>
      <c r="R1071" s="593"/>
      <c r="S1071" s="593"/>
      <c r="T1071" s="593"/>
      <c r="U1071" s="593"/>
      <c r="V1071" s="593"/>
    </row>
    <row r="1072" spans="1:22" ht="19.5" customHeight="1">
      <c r="A1072" s="593"/>
      <c r="B1072" s="593"/>
      <c r="C1072" s="593"/>
      <c r="E1072" s="593"/>
      <c r="G1072" s="593"/>
      <c r="H1072" s="593"/>
      <c r="I1072" s="593"/>
      <c r="J1072" s="593"/>
      <c r="K1072" s="593"/>
      <c r="L1072" s="593"/>
      <c r="M1072" s="593"/>
      <c r="N1072" s="593"/>
      <c r="O1072" s="593"/>
      <c r="P1072" s="593"/>
      <c r="Q1072" s="593"/>
      <c r="R1072" s="593"/>
      <c r="S1072" s="593"/>
      <c r="T1072" s="593"/>
      <c r="U1072" s="593"/>
      <c r="V1072" s="593"/>
    </row>
    <row r="1073" spans="1:22" ht="19.5" customHeight="1">
      <c r="A1073" s="593"/>
      <c r="B1073" s="593"/>
      <c r="C1073" s="593"/>
      <c r="E1073" s="593"/>
      <c r="G1073" s="593"/>
      <c r="H1073" s="593"/>
      <c r="I1073" s="593"/>
      <c r="J1073" s="593"/>
      <c r="K1073" s="593"/>
      <c r="L1073" s="593"/>
      <c r="M1073" s="593"/>
      <c r="N1073" s="593"/>
      <c r="O1073" s="593"/>
      <c r="P1073" s="593"/>
      <c r="Q1073" s="593"/>
      <c r="R1073" s="593"/>
      <c r="S1073" s="593"/>
      <c r="T1073" s="593"/>
      <c r="U1073" s="593"/>
      <c r="V1073" s="593"/>
    </row>
    <row r="1074" spans="1:22" ht="19.5" customHeight="1">
      <c r="A1074" s="593"/>
      <c r="B1074" s="593"/>
      <c r="C1074" s="593"/>
      <c r="E1074" s="593"/>
      <c r="G1074" s="593"/>
      <c r="H1074" s="593"/>
      <c r="I1074" s="593"/>
      <c r="J1074" s="593"/>
      <c r="K1074" s="593"/>
      <c r="L1074" s="593"/>
      <c r="M1074" s="593"/>
      <c r="N1074" s="593"/>
      <c r="O1074" s="593"/>
      <c r="P1074" s="593"/>
      <c r="Q1074" s="593"/>
      <c r="R1074" s="593"/>
      <c r="S1074" s="593"/>
      <c r="T1074" s="593"/>
      <c r="U1074" s="593"/>
      <c r="V1074" s="593"/>
    </row>
    <row r="1075" spans="1:22" ht="19.5" customHeight="1">
      <c r="A1075" s="593"/>
      <c r="B1075" s="593"/>
      <c r="C1075" s="593"/>
      <c r="E1075" s="593"/>
      <c r="G1075" s="593"/>
      <c r="H1075" s="593"/>
      <c r="I1075" s="593"/>
      <c r="J1075" s="593"/>
      <c r="K1075" s="593"/>
      <c r="L1075" s="593"/>
      <c r="M1075" s="593"/>
      <c r="N1075" s="593"/>
      <c r="O1075" s="593"/>
      <c r="P1075" s="593"/>
      <c r="Q1075" s="593"/>
      <c r="R1075" s="593"/>
      <c r="S1075" s="593"/>
      <c r="T1075" s="593"/>
      <c r="U1075" s="593"/>
      <c r="V1075" s="593"/>
    </row>
    <row r="1076" spans="1:22" ht="19.5" customHeight="1">
      <c r="A1076" s="593"/>
      <c r="B1076" s="593"/>
      <c r="C1076" s="593"/>
      <c r="E1076" s="593"/>
      <c r="G1076" s="593"/>
      <c r="H1076" s="593"/>
      <c r="I1076" s="593"/>
      <c r="J1076" s="593"/>
      <c r="K1076" s="593"/>
      <c r="L1076" s="593"/>
      <c r="M1076" s="593"/>
      <c r="N1076" s="593"/>
      <c r="O1076" s="593"/>
      <c r="P1076" s="593"/>
      <c r="Q1076" s="593"/>
      <c r="R1076" s="593"/>
      <c r="S1076" s="593"/>
      <c r="T1076" s="593"/>
      <c r="U1076" s="593"/>
      <c r="V1076" s="593"/>
    </row>
    <row r="1077" spans="1:22" ht="19.5" customHeight="1">
      <c r="A1077" s="593"/>
      <c r="B1077" s="593"/>
      <c r="C1077" s="593"/>
      <c r="E1077" s="593"/>
      <c r="G1077" s="593"/>
      <c r="H1077" s="593"/>
      <c r="I1077" s="593"/>
      <c r="J1077" s="593"/>
      <c r="K1077" s="593"/>
      <c r="L1077" s="593"/>
      <c r="M1077" s="593"/>
      <c r="N1077" s="593"/>
      <c r="O1077" s="593"/>
      <c r="P1077" s="593"/>
      <c r="Q1077" s="593"/>
      <c r="R1077" s="593"/>
      <c r="S1077" s="593"/>
      <c r="T1077" s="593"/>
      <c r="U1077" s="593"/>
      <c r="V1077" s="593"/>
    </row>
    <row r="1078" spans="1:22" ht="19.5" customHeight="1">
      <c r="A1078" s="593"/>
      <c r="B1078" s="593"/>
      <c r="C1078" s="593"/>
      <c r="E1078" s="593"/>
      <c r="G1078" s="593"/>
      <c r="H1078" s="593"/>
      <c r="I1078" s="593"/>
      <c r="J1078" s="593"/>
      <c r="K1078" s="593"/>
      <c r="L1078" s="593"/>
      <c r="M1078" s="593"/>
      <c r="N1078" s="593"/>
      <c r="O1078" s="593"/>
      <c r="P1078" s="593"/>
      <c r="Q1078" s="593"/>
      <c r="R1078" s="593"/>
      <c r="S1078" s="593"/>
      <c r="T1078" s="593"/>
      <c r="U1078" s="593"/>
      <c r="V1078" s="593"/>
    </row>
    <row r="1079" spans="1:22" ht="19.5" customHeight="1">
      <c r="A1079" s="593"/>
      <c r="B1079" s="593"/>
      <c r="C1079" s="593"/>
      <c r="E1079" s="593"/>
      <c r="G1079" s="593"/>
      <c r="H1079" s="593"/>
      <c r="I1079" s="593"/>
      <c r="J1079" s="593"/>
      <c r="K1079" s="593"/>
      <c r="L1079" s="593"/>
      <c r="M1079" s="593"/>
      <c r="N1079" s="593"/>
      <c r="O1079" s="593"/>
      <c r="P1079" s="593"/>
      <c r="Q1079" s="593"/>
      <c r="R1079" s="593"/>
      <c r="S1079" s="593"/>
      <c r="T1079" s="593"/>
      <c r="U1079" s="593"/>
      <c r="V1079" s="593"/>
    </row>
    <row r="1080" spans="1:22" ht="19.5" customHeight="1">
      <c r="A1080" s="593"/>
      <c r="B1080" s="593"/>
      <c r="C1080" s="593"/>
      <c r="E1080" s="593"/>
      <c r="G1080" s="593"/>
      <c r="H1080" s="593"/>
      <c r="I1080" s="593"/>
      <c r="J1080" s="593"/>
      <c r="K1080" s="593"/>
      <c r="L1080" s="593"/>
      <c r="M1080" s="593"/>
      <c r="N1080" s="593"/>
      <c r="O1080" s="593"/>
      <c r="P1080" s="593"/>
      <c r="Q1080" s="593"/>
      <c r="R1080" s="593"/>
      <c r="S1080" s="593"/>
      <c r="T1080" s="593"/>
      <c r="U1080" s="593"/>
      <c r="V1080" s="593"/>
    </row>
    <row r="1081" spans="1:22" ht="19.5" customHeight="1">
      <c r="A1081" s="593"/>
      <c r="B1081" s="593"/>
      <c r="C1081" s="593"/>
      <c r="E1081" s="593"/>
      <c r="G1081" s="593"/>
      <c r="H1081" s="593"/>
      <c r="I1081" s="593"/>
      <c r="J1081" s="593"/>
      <c r="K1081" s="593"/>
      <c r="L1081" s="593"/>
      <c r="M1081" s="593"/>
      <c r="N1081" s="593"/>
      <c r="O1081" s="593"/>
      <c r="P1081" s="593"/>
      <c r="Q1081" s="593"/>
      <c r="R1081" s="593"/>
      <c r="S1081" s="593"/>
      <c r="T1081" s="593"/>
      <c r="U1081" s="593"/>
      <c r="V1081" s="593"/>
    </row>
    <row r="1082" spans="1:22" ht="19.5" customHeight="1">
      <c r="A1082" s="593"/>
      <c r="B1082" s="593"/>
      <c r="C1082" s="593"/>
      <c r="E1082" s="593"/>
      <c r="G1082" s="593"/>
      <c r="H1082" s="593"/>
      <c r="I1082" s="593"/>
      <c r="J1082" s="593"/>
      <c r="K1082" s="593"/>
      <c r="L1082" s="593"/>
      <c r="M1082" s="593"/>
      <c r="N1082" s="593"/>
      <c r="O1082" s="593"/>
      <c r="P1082" s="593"/>
      <c r="Q1082" s="593"/>
      <c r="R1082" s="593"/>
      <c r="S1082" s="593"/>
      <c r="T1082" s="593"/>
      <c r="U1082" s="593"/>
      <c r="V1082" s="593"/>
    </row>
    <row r="1083" spans="1:22" ht="19.5" customHeight="1">
      <c r="A1083" s="593"/>
      <c r="B1083" s="593"/>
      <c r="C1083" s="593"/>
      <c r="E1083" s="593"/>
      <c r="G1083" s="593"/>
      <c r="H1083" s="593"/>
      <c r="I1083" s="593"/>
      <c r="J1083" s="593"/>
      <c r="K1083" s="593"/>
      <c r="L1083" s="593"/>
      <c r="M1083" s="593"/>
      <c r="N1083" s="593"/>
      <c r="O1083" s="593"/>
      <c r="P1083" s="593"/>
      <c r="Q1083" s="593"/>
      <c r="R1083" s="593"/>
      <c r="S1083" s="593"/>
      <c r="T1083" s="593"/>
      <c r="U1083" s="593"/>
      <c r="V1083" s="593"/>
    </row>
    <row r="1084" spans="1:22" ht="19.5" customHeight="1">
      <c r="A1084" s="593"/>
      <c r="B1084" s="593"/>
      <c r="C1084" s="593"/>
      <c r="E1084" s="593"/>
      <c r="G1084" s="593"/>
      <c r="H1084" s="593"/>
      <c r="I1084" s="593"/>
      <c r="J1084" s="593"/>
      <c r="K1084" s="593"/>
      <c r="L1084" s="593"/>
      <c r="M1084" s="593"/>
      <c r="N1084" s="593"/>
      <c r="O1084" s="593"/>
      <c r="P1084" s="593"/>
      <c r="Q1084" s="593"/>
      <c r="R1084" s="593"/>
      <c r="S1084" s="593"/>
      <c r="T1084" s="593"/>
      <c r="U1084" s="593"/>
      <c r="V1084" s="593"/>
    </row>
    <row r="1085" spans="1:22" ht="19.5" customHeight="1">
      <c r="A1085" s="593"/>
      <c r="B1085" s="593"/>
      <c r="C1085" s="593"/>
      <c r="E1085" s="593"/>
      <c r="G1085" s="593"/>
      <c r="H1085" s="593"/>
      <c r="I1085" s="593"/>
      <c r="J1085" s="593"/>
      <c r="K1085" s="593"/>
      <c r="L1085" s="593"/>
      <c r="M1085" s="593"/>
      <c r="N1085" s="593"/>
      <c r="O1085" s="593"/>
      <c r="P1085" s="593"/>
      <c r="Q1085" s="593"/>
      <c r="R1085" s="593"/>
      <c r="S1085" s="593"/>
      <c r="T1085" s="593"/>
      <c r="U1085" s="593"/>
      <c r="V1085" s="593"/>
    </row>
    <row r="1086" spans="1:22" ht="19.5" customHeight="1">
      <c r="A1086" s="593"/>
      <c r="B1086" s="593"/>
      <c r="C1086" s="593"/>
      <c r="E1086" s="593"/>
      <c r="G1086" s="593"/>
      <c r="H1086" s="593"/>
      <c r="I1086" s="593"/>
      <c r="J1086" s="593"/>
      <c r="K1086" s="593"/>
      <c r="L1086" s="593"/>
      <c r="M1086" s="593"/>
      <c r="N1086" s="593"/>
      <c r="O1086" s="593"/>
      <c r="P1086" s="593"/>
      <c r="Q1086" s="593"/>
      <c r="R1086" s="593"/>
      <c r="S1086" s="593"/>
      <c r="T1086" s="593"/>
      <c r="U1086" s="593"/>
      <c r="V1086" s="593"/>
    </row>
    <row r="1087" spans="1:22" ht="19.5" customHeight="1">
      <c r="A1087" s="593"/>
      <c r="B1087" s="593"/>
      <c r="C1087" s="593"/>
      <c r="E1087" s="593"/>
      <c r="G1087" s="593"/>
      <c r="H1087" s="593"/>
      <c r="I1087" s="593"/>
      <c r="J1087" s="593"/>
      <c r="K1087" s="593"/>
      <c r="L1087" s="593"/>
      <c r="M1087" s="593"/>
      <c r="N1087" s="593"/>
      <c r="O1087" s="593"/>
      <c r="P1087" s="593"/>
      <c r="Q1087" s="593"/>
      <c r="R1087" s="593"/>
      <c r="S1087" s="593"/>
      <c r="T1087" s="593"/>
      <c r="U1087" s="593"/>
      <c r="V1087" s="593"/>
    </row>
    <row r="1088" spans="1:22" ht="19.5" customHeight="1">
      <c r="A1088" s="593"/>
      <c r="B1088" s="593"/>
      <c r="C1088" s="593"/>
      <c r="E1088" s="593"/>
      <c r="G1088" s="593"/>
      <c r="H1088" s="593"/>
      <c r="I1088" s="593"/>
      <c r="J1088" s="593"/>
      <c r="K1088" s="593"/>
      <c r="L1088" s="593"/>
      <c r="M1088" s="593"/>
      <c r="N1088" s="593"/>
      <c r="O1088" s="593"/>
      <c r="P1088" s="593"/>
      <c r="Q1088" s="593"/>
      <c r="R1088" s="593"/>
      <c r="S1088" s="593"/>
      <c r="T1088" s="593"/>
      <c r="U1088" s="593"/>
      <c r="V1088" s="593"/>
    </row>
    <row r="1089" spans="1:22" ht="19.5" customHeight="1">
      <c r="A1089" s="593"/>
      <c r="B1089" s="593"/>
      <c r="C1089" s="593"/>
      <c r="E1089" s="593"/>
      <c r="G1089" s="593"/>
      <c r="H1089" s="593"/>
      <c r="I1089" s="593"/>
      <c r="J1089" s="593"/>
      <c r="K1089" s="593"/>
      <c r="L1089" s="593"/>
      <c r="M1089" s="593"/>
      <c r="N1089" s="593"/>
      <c r="O1089" s="593"/>
      <c r="P1089" s="593"/>
      <c r="Q1089" s="593"/>
      <c r="R1089" s="593"/>
      <c r="S1089" s="593"/>
      <c r="T1089" s="593"/>
      <c r="U1089" s="593"/>
      <c r="V1089" s="593"/>
    </row>
    <row r="1090" spans="1:22" ht="19.5" customHeight="1">
      <c r="A1090" s="593"/>
      <c r="B1090" s="593"/>
      <c r="C1090" s="593"/>
      <c r="E1090" s="593"/>
      <c r="G1090" s="593"/>
      <c r="H1090" s="593"/>
      <c r="I1090" s="593"/>
      <c r="J1090" s="593"/>
      <c r="K1090" s="593"/>
      <c r="L1090" s="593"/>
      <c r="M1090" s="593"/>
      <c r="N1090" s="593"/>
      <c r="O1090" s="593"/>
      <c r="P1090" s="593"/>
      <c r="Q1090" s="593"/>
      <c r="R1090" s="593"/>
      <c r="S1090" s="593"/>
      <c r="T1090" s="593"/>
      <c r="U1090" s="593"/>
      <c r="V1090" s="593"/>
    </row>
    <row r="1091" spans="1:22" ht="19.5" customHeight="1">
      <c r="A1091" s="593"/>
      <c r="B1091" s="593"/>
      <c r="C1091" s="593"/>
      <c r="E1091" s="593"/>
      <c r="G1091" s="593"/>
      <c r="H1091" s="593"/>
      <c r="I1091" s="593"/>
      <c r="J1091" s="593"/>
      <c r="K1091" s="593"/>
      <c r="L1091" s="593"/>
      <c r="M1091" s="593"/>
      <c r="N1091" s="593"/>
      <c r="O1091" s="593"/>
      <c r="P1091" s="593"/>
      <c r="Q1091" s="593"/>
      <c r="R1091" s="593"/>
      <c r="S1091" s="593"/>
      <c r="T1091" s="593"/>
      <c r="U1091" s="593"/>
      <c r="V1091" s="593"/>
    </row>
    <row r="1092" spans="1:22" ht="19.5" customHeight="1">
      <c r="A1092" s="593"/>
      <c r="B1092" s="593"/>
      <c r="C1092" s="593"/>
      <c r="E1092" s="593"/>
      <c r="G1092" s="593"/>
      <c r="H1092" s="593"/>
      <c r="I1092" s="593"/>
      <c r="J1092" s="593"/>
      <c r="K1092" s="593"/>
      <c r="L1092" s="593"/>
      <c r="M1092" s="593"/>
      <c r="N1092" s="593"/>
      <c r="O1092" s="593"/>
      <c r="P1092" s="593"/>
      <c r="Q1092" s="593"/>
      <c r="R1092" s="593"/>
      <c r="S1092" s="593"/>
      <c r="T1092" s="593"/>
      <c r="U1092" s="593"/>
      <c r="V1092" s="593"/>
    </row>
    <row r="1093" spans="1:22" ht="19.5" customHeight="1">
      <c r="A1093" s="593"/>
      <c r="B1093" s="593"/>
      <c r="C1093" s="593"/>
      <c r="E1093" s="593"/>
      <c r="G1093" s="593"/>
      <c r="H1093" s="593"/>
      <c r="I1093" s="593"/>
      <c r="J1093" s="593"/>
      <c r="K1093" s="593"/>
      <c r="L1093" s="593"/>
      <c r="M1093" s="593"/>
      <c r="N1093" s="593"/>
      <c r="O1093" s="593"/>
      <c r="P1093" s="593"/>
      <c r="Q1093" s="593"/>
      <c r="R1093" s="593"/>
      <c r="S1093" s="593"/>
      <c r="T1093" s="593"/>
      <c r="U1093" s="593"/>
      <c r="V1093" s="593"/>
    </row>
    <row r="1094" spans="1:22" ht="19.5" customHeight="1">
      <c r="A1094" s="593"/>
      <c r="B1094" s="593"/>
      <c r="C1094" s="593"/>
      <c r="E1094" s="593"/>
      <c r="G1094" s="593"/>
      <c r="H1094" s="593"/>
      <c r="I1094" s="593"/>
      <c r="J1094" s="593"/>
      <c r="K1094" s="593"/>
      <c r="L1094" s="593"/>
      <c r="M1094" s="593"/>
      <c r="N1094" s="593"/>
      <c r="O1094" s="593"/>
      <c r="P1094" s="593"/>
      <c r="Q1094" s="593"/>
      <c r="R1094" s="593"/>
      <c r="S1094" s="593"/>
      <c r="T1094" s="593"/>
      <c r="U1094" s="593"/>
      <c r="V1094" s="593"/>
    </row>
    <row r="1095" spans="1:22" ht="19.5" customHeight="1">
      <c r="A1095" s="593"/>
      <c r="B1095" s="593"/>
      <c r="C1095" s="593"/>
      <c r="E1095" s="593"/>
      <c r="G1095" s="593"/>
      <c r="H1095" s="593"/>
      <c r="I1095" s="593"/>
      <c r="J1095" s="593"/>
      <c r="K1095" s="593"/>
      <c r="L1095" s="593"/>
      <c r="M1095" s="593"/>
      <c r="N1095" s="593"/>
      <c r="O1095" s="593"/>
      <c r="P1095" s="593"/>
      <c r="Q1095" s="593"/>
      <c r="R1095" s="593"/>
      <c r="S1095" s="593"/>
      <c r="T1095" s="593"/>
      <c r="U1095" s="593"/>
      <c r="V1095" s="593"/>
    </row>
    <row r="1096" spans="1:22" ht="19.5" customHeight="1">
      <c r="A1096" s="593"/>
      <c r="B1096" s="593"/>
      <c r="C1096" s="593"/>
      <c r="E1096" s="593"/>
      <c r="G1096" s="593"/>
      <c r="H1096" s="593"/>
      <c r="I1096" s="593"/>
      <c r="J1096" s="593"/>
      <c r="K1096" s="593"/>
      <c r="L1096" s="593"/>
      <c r="M1096" s="593"/>
      <c r="N1096" s="593"/>
      <c r="O1096" s="593"/>
      <c r="P1096" s="593"/>
      <c r="Q1096" s="593"/>
      <c r="R1096" s="593"/>
      <c r="S1096" s="593"/>
      <c r="T1096" s="593"/>
      <c r="U1096" s="593"/>
      <c r="V1096" s="593"/>
    </row>
    <row r="1097" spans="1:22" ht="19.5" customHeight="1">
      <c r="A1097" s="593"/>
      <c r="B1097" s="593"/>
      <c r="C1097" s="593"/>
      <c r="E1097" s="593"/>
      <c r="G1097" s="593"/>
      <c r="H1097" s="593"/>
      <c r="I1097" s="593"/>
      <c r="J1097" s="593"/>
      <c r="K1097" s="593"/>
      <c r="L1097" s="593"/>
      <c r="M1097" s="593"/>
      <c r="N1097" s="593"/>
      <c r="O1097" s="593"/>
      <c r="P1097" s="593"/>
      <c r="Q1097" s="593"/>
      <c r="R1097" s="593"/>
      <c r="S1097" s="593"/>
      <c r="T1097" s="593"/>
      <c r="U1097" s="593"/>
      <c r="V1097" s="593"/>
    </row>
    <row r="1098" spans="1:22" ht="19.5" customHeight="1">
      <c r="A1098" s="593"/>
      <c r="B1098" s="593"/>
      <c r="C1098" s="593"/>
      <c r="E1098" s="593"/>
      <c r="G1098" s="593"/>
      <c r="H1098" s="593"/>
      <c r="I1098" s="593"/>
      <c r="J1098" s="593"/>
      <c r="K1098" s="593"/>
      <c r="L1098" s="593"/>
      <c r="M1098" s="593"/>
      <c r="N1098" s="593"/>
      <c r="O1098" s="593"/>
      <c r="P1098" s="593"/>
      <c r="Q1098" s="593"/>
      <c r="R1098" s="593"/>
      <c r="S1098" s="593"/>
      <c r="T1098" s="593"/>
      <c r="U1098" s="593"/>
      <c r="V1098" s="593"/>
    </row>
    <row r="1099" spans="1:22" ht="19.5" customHeight="1">
      <c r="A1099" s="593"/>
      <c r="B1099" s="593"/>
      <c r="C1099" s="593"/>
      <c r="E1099" s="593"/>
      <c r="G1099" s="593"/>
      <c r="H1099" s="593"/>
      <c r="I1099" s="593"/>
      <c r="J1099" s="593"/>
      <c r="K1099" s="593"/>
      <c r="L1099" s="593"/>
      <c r="M1099" s="593"/>
      <c r="N1099" s="593"/>
      <c r="O1099" s="593"/>
      <c r="P1099" s="593"/>
      <c r="Q1099" s="593"/>
      <c r="R1099" s="593"/>
      <c r="S1099" s="593"/>
      <c r="T1099" s="593"/>
      <c r="U1099" s="593"/>
      <c r="V1099" s="593"/>
    </row>
    <row r="1100" spans="1:22" ht="19.5" customHeight="1">
      <c r="A1100" s="593"/>
      <c r="B1100" s="593"/>
      <c r="C1100" s="593"/>
      <c r="E1100" s="593"/>
      <c r="G1100" s="593"/>
      <c r="H1100" s="593"/>
      <c r="I1100" s="593"/>
      <c r="J1100" s="593"/>
      <c r="K1100" s="593"/>
      <c r="L1100" s="593"/>
      <c r="M1100" s="593"/>
      <c r="N1100" s="593"/>
      <c r="O1100" s="593"/>
      <c r="P1100" s="593"/>
      <c r="Q1100" s="593"/>
      <c r="R1100" s="593"/>
      <c r="S1100" s="593"/>
      <c r="T1100" s="593"/>
      <c r="U1100" s="593"/>
      <c r="V1100" s="593"/>
    </row>
    <row r="1101" spans="1:22" ht="19.5" customHeight="1">
      <c r="A1101" s="593"/>
      <c r="B1101" s="593"/>
      <c r="C1101" s="593"/>
      <c r="E1101" s="593"/>
      <c r="G1101" s="593"/>
      <c r="H1101" s="593"/>
      <c r="I1101" s="593"/>
      <c r="J1101" s="593"/>
      <c r="K1101" s="593"/>
      <c r="L1101" s="593"/>
      <c r="M1101" s="593"/>
      <c r="N1101" s="593"/>
      <c r="O1101" s="593"/>
      <c r="P1101" s="593"/>
      <c r="Q1101" s="593"/>
      <c r="R1101" s="593"/>
      <c r="S1101" s="593"/>
      <c r="T1101" s="593"/>
      <c r="U1101" s="593"/>
      <c r="V1101" s="593"/>
    </row>
    <row r="1102" spans="1:22" ht="19.5" customHeight="1">
      <c r="A1102" s="593"/>
      <c r="B1102" s="593"/>
      <c r="C1102" s="593"/>
      <c r="E1102" s="593"/>
      <c r="G1102" s="593"/>
      <c r="H1102" s="593"/>
      <c r="I1102" s="593"/>
      <c r="J1102" s="593"/>
      <c r="K1102" s="593"/>
      <c r="L1102" s="593"/>
      <c r="M1102" s="593"/>
      <c r="N1102" s="593"/>
      <c r="O1102" s="593"/>
      <c r="P1102" s="593"/>
      <c r="Q1102" s="593"/>
      <c r="R1102" s="593"/>
      <c r="S1102" s="593"/>
      <c r="T1102" s="593"/>
      <c r="U1102" s="593"/>
      <c r="V1102" s="593"/>
    </row>
    <row r="1103" spans="1:22" ht="19.5" customHeight="1">
      <c r="A1103" s="593"/>
      <c r="B1103" s="593"/>
      <c r="C1103" s="593"/>
      <c r="E1103" s="593"/>
      <c r="G1103" s="593"/>
      <c r="H1103" s="593"/>
      <c r="I1103" s="593"/>
      <c r="J1103" s="593"/>
      <c r="K1103" s="593"/>
      <c r="L1103" s="593"/>
      <c r="M1103" s="593"/>
      <c r="N1103" s="593"/>
      <c r="O1103" s="593"/>
      <c r="P1103" s="593"/>
      <c r="Q1103" s="593"/>
      <c r="R1103" s="593"/>
      <c r="S1103" s="593"/>
      <c r="T1103" s="593"/>
      <c r="U1103" s="593"/>
      <c r="V1103" s="593"/>
    </row>
    <row r="1104" spans="1:22" ht="19.5" customHeight="1">
      <c r="A1104" s="593"/>
      <c r="B1104" s="593"/>
      <c r="C1104" s="593"/>
      <c r="E1104" s="593"/>
      <c r="G1104" s="593"/>
      <c r="H1104" s="593"/>
      <c r="I1104" s="593"/>
      <c r="J1104" s="593"/>
      <c r="K1104" s="593"/>
      <c r="L1104" s="593"/>
      <c r="M1104" s="593"/>
      <c r="N1104" s="593"/>
      <c r="O1104" s="593"/>
      <c r="P1104" s="593"/>
      <c r="Q1104" s="593"/>
      <c r="R1104" s="593"/>
      <c r="S1104" s="593"/>
      <c r="T1104" s="593"/>
      <c r="U1104" s="593"/>
      <c r="V1104" s="593"/>
    </row>
    <row r="1105" spans="1:22" ht="19.5" customHeight="1">
      <c r="A1105" s="593"/>
      <c r="B1105" s="593"/>
      <c r="C1105" s="593"/>
      <c r="E1105" s="593"/>
      <c r="G1105" s="593"/>
      <c r="H1105" s="593"/>
      <c r="I1105" s="593"/>
      <c r="J1105" s="593"/>
      <c r="K1105" s="593"/>
      <c r="L1105" s="593"/>
      <c r="M1105" s="593"/>
      <c r="N1105" s="593"/>
      <c r="O1105" s="593"/>
      <c r="P1105" s="593"/>
      <c r="Q1105" s="593"/>
      <c r="R1105" s="593"/>
      <c r="S1105" s="593"/>
      <c r="T1105" s="593"/>
      <c r="U1105" s="593"/>
      <c r="V1105" s="593"/>
    </row>
    <row r="1106" spans="1:22" ht="19.5" customHeight="1">
      <c r="A1106" s="593"/>
      <c r="B1106" s="593"/>
      <c r="C1106" s="593"/>
      <c r="E1106" s="593"/>
      <c r="G1106" s="593"/>
      <c r="H1106" s="593"/>
      <c r="I1106" s="593"/>
      <c r="J1106" s="593"/>
      <c r="K1106" s="593"/>
      <c r="L1106" s="593"/>
      <c r="M1106" s="593"/>
      <c r="N1106" s="593"/>
      <c r="O1106" s="593"/>
      <c r="P1106" s="593"/>
      <c r="Q1106" s="593"/>
      <c r="R1106" s="593"/>
      <c r="S1106" s="593"/>
      <c r="T1106" s="593"/>
      <c r="U1106" s="593"/>
      <c r="V1106" s="593"/>
    </row>
    <row r="1107" spans="1:22" ht="19.5" customHeight="1">
      <c r="A1107" s="593"/>
      <c r="B1107" s="593"/>
      <c r="C1107" s="593"/>
      <c r="E1107" s="593"/>
      <c r="G1107" s="593"/>
      <c r="H1107" s="593"/>
      <c r="I1107" s="593"/>
      <c r="J1107" s="593"/>
      <c r="K1107" s="593"/>
      <c r="L1107" s="593"/>
      <c r="M1107" s="593"/>
      <c r="N1107" s="593"/>
      <c r="O1107" s="593"/>
      <c r="P1107" s="593"/>
      <c r="Q1107" s="593"/>
      <c r="R1107" s="593"/>
      <c r="S1107" s="593"/>
      <c r="T1107" s="593"/>
      <c r="U1107" s="593"/>
      <c r="V1107" s="593"/>
    </row>
    <row r="1108" spans="1:22" ht="19.5" customHeight="1">
      <c r="A1108" s="593"/>
      <c r="B1108" s="593"/>
      <c r="C1108" s="593"/>
      <c r="E1108" s="593"/>
      <c r="G1108" s="593"/>
      <c r="H1108" s="593"/>
      <c r="I1108" s="593"/>
      <c r="J1108" s="593"/>
      <c r="K1108" s="593"/>
      <c r="L1108" s="593"/>
      <c r="M1108" s="593"/>
      <c r="N1108" s="593"/>
      <c r="O1108" s="593"/>
      <c r="P1108" s="593"/>
      <c r="Q1108" s="593"/>
      <c r="R1108" s="593"/>
      <c r="S1108" s="593"/>
      <c r="T1108" s="593"/>
      <c r="U1108" s="593"/>
      <c r="V1108" s="593"/>
    </row>
    <row r="1109" spans="1:22" ht="19.5" customHeight="1">
      <c r="A1109" s="593"/>
      <c r="B1109" s="593"/>
      <c r="C1109" s="593"/>
      <c r="E1109" s="593"/>
      <c r="G1109" s="593"/>
      <c r="H1109" s="593"/>
      <c r="I1109" s="593"/>
      <c r="J1109" s="593"/>
      <c r="K1109" s="593"/>
      <c r="L1109" s="593"/>
      <c r="M1109" s="593"/>
      <c r="N1109" s="593"/>
      <c r="O1109" s="593"/>
      <c r="P1109" s="593"/>
      <c r="Q1109" s="593"/>
      <c r="R1109" s="593"/>
      <c r="S1109" s="593"/>
      <c r="T1109" s="593"/>
      <c r="U1109" s="593"/>
      <c r="V1109" s="593"/>
    </row>
    <row r="1110" spans="1:22" ht="19.5" customHeight="1">
      <c r="A1110" s="593"/>
      <c r="B1110" s="593"/>
      <c r="C1110" s="593"/>
      <c r="E1110" s="593"/>
      <c r="G1110" s="593"/>
      <c r="H1110" s="593"/>
      <c r="I1110" s="593"/>
      <c r="J1110" s="593"/>
      <c r="K1110" s="593"/>
      <c r="L1110" s="593"/>
      <c r="M1110" s="593"/>
      <c r="N1110" s="593"/>
      <c r="O1110" s="593"/>
      <c r="P1110" s="593"/>
      <c r="Q1110" s="593"/>
      <c r="R1110" s="593"/>
      <c r="S1110" s="593"/>
      <c r="T1110" s="593"/>
      <c r="U1110" s="593"/>
      <c r="V1110" s="593"/>
    </row>
    <row r="1111" spans="1:22" ht="19.5" customHeight="1">
      <c r="A1111" s="593"/>
      <c r="B1111" s="593"/>
      <c r="C1111" s="593"/>
      <c r="E1111" s="593"/>
      <c r="G1111" s="593"/>
      <c r="H1111" s="593"/>
      <c r="I1111" s="593"/>
      <c r="J1111" s="593"/>
      <c r="K1111" s="593"/>
      <c r="L1111" s="593"/>
      <c r="M1111" s="593"/>
      <c r="N1111" s="593"/>
      <c r="O1111" s="593"/>
      <c r="P1111" s="593"/>
      <c r="Q1111" s="593"/>
      <c r="R1111" s="593"/>
      <c r="S1111" s="593"/>
      <c r="T1111" s="593"/>
      <c r="U1111" s="593"/>
      <c r="V1111" s="593"/>
    </row>
    <row r="1112" spans="1:22" ht="19.5" customHeight="1">
      <c r="A1112" s="593"/>
      <c r="B1112" s="593"/>
      <c r="C1112" s="593"/>
      <c r="E1112" s="593"/>
      <c r="G1112" s="593"/>
      <c r="H1112" s="593"/>
      <c r="I1112" s="593"/>
      <c r="J1112" s="593"/>
      <c r="K1112" s="593"/>
      <c r="L1112" s="593"/>
      <c r="M1112" s="593"/>
      <c r="N1112" s="593"/>
      <c r="O1112" s="593"/>
      <c r="P1112" s="593"/>
      <c r="Q1112" s="593"/>
      <c r="R1112" s="593"/>
      <c r="S1112" s="593"/>
      <c r="T1112" s="593"/>
      <c r="U1112" s="593"/>
      <c r="V1112" s="593"/>
    </row>
    <row r="1113" spans="1:22" ht="19.5" customHeight="1">
      <c r="A1113" s="593"/>
      <c r="B1113" s="593"/>
      <c r="C1113" s="593"/>
      <c r="E1113" s="593"/>
      <c r="G1113" s="593"/>
      <c r="H1113" s="593"/>
      <c r="I1113" s="593"/>
      <c r="J1113" s="593"/>
      <c r="K1113" s="593"/>
      <c r="L1113" s="593"/>
      <c r="M1113" s="593"/>
      <c r="N1113" s="593"/>
      <c r="O1113" s="593"/>
      <c r="P1113" s="593"/>
      <c r="Q1113" s="593"/>
      <c r="R1113" s="593"/>
      <c r="S1113" s="593"/>
      <c r="T1113" s="593"/>
      <c r="U1113" s="593"/>
      <c r="V1113" s="593"/>
    </row>
    <row r="1114" spans="1:22" ht="19.5" customHeight="1">
      <c r="A1114" s="593"/>
      <c r="B1114" s="593"/>
      <c r="C1114" s="593"/>
      <c r="E1114" s="593"/>
      <c r="G1114" s="593"/>
      <c r="H1114" s="593"/>
      <c r="I1114" s="593"/>
      <c r="J1114" s="593"/>
      <c r="K1114" s="593"/>
      <c r="L1114" s="593"/>
      <c r="M1114" s="593"/>
      <c r="N1114" s="593"/>
      <c r="O1114" s="593"/>
      <c r="P1114" s="593"/>
      <c r="Q1114" s="593"/>
      <c r="R1114" s="593"/>
      <c r="S1114" s="593"/>
      <c r="T1114" s="593"/>
      <c r="U1114" s="593"/>
      <c r="V1114" s="593"/>
    </row>
    <row r="1115" spans="1:22" ht="19.5" customHeight="1">
      <c r="A1115" s="593"/>
      <c r="B1115" s="593"/>
      <c r="C1115" s="593"/>
      <c r="E1115" s="593"/>
      <c r="G1115" s="593"/>
      <c r="H1115" s="593"/>
      <c r="I1115" s="593"/>
      <c r="J1115" s="593"/>
      <c r="K1115" s="593"/>
      <c r="L1115" s="593"/>
      <c r="M1115" s="593"/>
      <c r="N1115" s="593"/>
      <c r="O1115" s="593"/>
      <c r="P1115" s="593"/>
      <c r="Q1115" s="593"/>
      <c r="R1115" s="593"/>
      <c r="S1115" s="593"/>
      <c r="T1115" s="593"/>
      <c r="U1115" s="593"/>
      <c r="V1115" s="593"/>
    </row>
    <row r="1116" spans="1:22" ht="19.5" customHeight="1">
      <c r="A1116" s="593"/>
      <c r="B1116" s="593"/>
      <c r="C1116" s="593"/>
      <c r="E1116" s="593"/>
      <c r="G1116" s="593"/>
      <c r="H1116" s="593"/>
      <c r="I1116" s="593"/>
      <c r="J1116" s="593"/>
      <c r="K1116" s="593"/>
      <c r="L1116" s="593"/>
      <c r="M1116" s="593"/>
      <c r="N1116" s="593"/>
      <c r="O1116" s="593"/>
      <c r="P1116" s="593"/>
      <c r="Q1116" s="593"/>
      <c r="R1116" s="593"/>
      <c r="S1116" s="593"/>
      <c r="T1116" s="593"/>
      <c r="U1116" s="593"/>
      <c r="V1116" s="593"/>
    </row>
    <row r="1117" spans="1:22" ht="19.5" customHeight="1">
      <c r="A1117" s="593"/>
      <c r="B1117" s="593"/>
      <c r="C1117" s="593"/>
      <c r="E1117" s="593"/>
      <c r="G1117" s="593"/>
      <c r="H1117" s="593"/>
      <c r="I1117" s="593"/>
      <c r="J1117" s="593"/>
      <c r="K1117" s="593"/>
      <c r="L1117" s="593"/>
      <c r="M1117" s="593"/>
      <c r="N1117" s="593"/>
      <c r="O1117" s="593"/>
      <c r="P1117" s="593"/>
      <c r="Q1117" s="593"/>
      <c r="R1117" s="593"/>
      <c r="S1117" s="593"/>
      <c r="T1117" s="593"/>
      <c r="U1117" s="593"/>
      <c r="V1117" s="593"/>
    </row>
    <row r="1118" spans="1:22" ht="19.5" customHeight="1">
      <c r="A1118" s="593"/>
      <c r="B1118" s="593"/>
      <c r="C1118" s="593"/>
      <c r="E1118" s="593"/>
      <c r="G1118" s="593"/>
      <c r="H1118" s="593"/>
      <c r="I1118" s="593"/>
      <c r="J1118" s="593"/>
      <c r="K1118" s="593"/>
      <c r="L1118" s="593"/>
      <c r="M1118" s="593"/>
      <c r="N1118" s="593"/>
      <c r="O1118" s="593"/>
      <c r="P1118" s="593"/>
      <c r="Q1118" s="593"/>
      <c r="R1118" s="593"/>
      <c r="S1118" s="593"/>
      <c r="T1118" s="593"/>
      <c r="U1118" s="593"/>
      <c r="V1118" s="593"/>
    </row>
    <row r="1119" spans="1:22" ht="19.5" customHeight="1">
      <c r="A1119" s="593"/>
      <c r="B1119" s="593"/>
      <c r="C1119" s="593"/>
      <c r="E1119" s="593"/>
      <c r="G1119" s="593"/>
      <c r="H1119" s="593"/>
      <c r="I1119" s="593"/>
      <c r="J1119" s="593"/>
      <c r="K1119" s="593"/>
      <c r="L1119" s="593"/>
      <c r="M1119" s="593"/>
      <c r="N1119" s="593"/>
      <c r="O1119" s="593"/>
      <c r="P1119" s="593"/>
      <c r="Q1119" s="593"/>
      <c r="R1119" s="593"/>
      <c r="S1119" s="593"/>
      <c r="T1119" s="593"/>
      <c r="U1119" s="593"/>
      <c r="V1119" s="593"/>
    </row>
    <row r="1120" spans="1:22" ht="19.5" customHeight="1">
      <c r="A1120" s="593"/>
      <c r="B1120" s="593"/>
      <c r="C1120" s="593"/>
      <c r="E1120" s="593"/>
      <c r="G1120" s="593"/>
      <c r="H1120" s="593"/>
      <c r="I1120" s="593"/>
      <c r="J1120" s="593"/>
      <c r="K1120" s="593"/>
      <c r="L1120" s="593"/>
      <c r="M1120" s="593"/>
      <c r="N1120" s="593"/>
      <c r="O1120" s="593"/>
      <c r="P1120" s="593"/>
      <c r="Q1120" s="593"/>
      <c r="R1120" s="593"/>
      <c r="S1120" s="593"/>
      <c r="T1120" s="593"/>
      <c r="U1120" s="593"/>
      <c r="V1120" s="593"/>
    </row>
    <row r="1121" spans="1:22" ht="19.5" customHeight="1">
      <c r="A1121" s="593"/>
      <c r="B1121" s="593"/>
      <c r="C1121" s="593"/>
      <c r="E1121" s="593"/>
      <c r="G1121" s="593"/>
      <c r="H1121" s="593"/>
      <c r="I1121" s="593"/>
      <c r="J1121" s="593"/>
      <c r="K1121" s="593"/>
      <c r="L1121" s="593"/>
      <c r="M1121" s="593"/>
      <c r="N1121" s="593"/>
      <c r="O1121" s="593"/>
      <c r="P1121" s="593"/>
      <c r="Q1121" s="593"/>
      <c r="R1121" s="593"/>
      <c r="S1121" s="593"/>
      <c r="T1121" s="593"/>
      <c r="U1121" s="593"/>
      <c r="V1121" s="593"/>
    </row>
    <row r="1122" spans="1:22" ht="19.5" customHeight="1">
      <c r="A1122" s="593"/>
      <c r="B1122" s="593"/>
      <c r="C1122" s="593"/>
      <c r="E1122" s="593"/>
      <c r="G1122" s="593"/>
      <c r="H1122" s="593"/>
      <c r="I1122" s="593"/>
      <c r="J1122" s="593"/>
      <c r="K1122" s="593"/>
      <c r="L1122" s="593"/>
      <c r="M1122" s="593"/>
      <c r="N1122" s="593"/>
      <c r="O1122" s="593"/>
      <c r="P1122" s="593"/>
      <c r="Q1122" s="593"/>
      <c r="R1122" s="593"/>
      <c r="S1122" s="593"/>
      <c r="T1122" s="593"/>
      <c r="U1122" s="593"/>
      <c r="V1122" s="593"/>
    </row>
    <row r="1123" spans="1:22" ht="19.5" customHeight="1">
      <c r="A1123" s="593"/>
      <c r="B1123" s="593"/>
      <c r="C1123" s="593"/>
      <c r="E1123" s="593"/>
      <c r="G1123" s="593"/>
      <c r="H1123" s="593"/>
      <c r="I1123" s="593"/>
      <c r="J1123" s="593"/>
      <c r="K1123" s="593"/>
      <c r="L1123" s="593"/>
      <c r="M1123" s="593"/>
      <c r="N1123" s="593"/>
      <c r="O1123" s="593"/>
      <c r="P1123" s="593"/>
      <c r="Q1123" s="593"/>
      <c r="R1123" s="593"/>
      <c r="S1123" s="593"/>
      <c r="T1123" s="593"/>
      <c r="U1123" s="593"/>
      <c r="V1123" s="593"/>
    </row>
    <row r="1124" spans="1:22" ht="19.5" customHeight="1">
      <c r="A1124" s="593"/>
      <c r="B1124" s="593"/>
      <c r="C1124" s="593"/>
      <c r="E1124" s="593"/>
      <c r="G1124" s="593"/>
      <c r="H1124" s="593"/>
      <c r="I1124" s="593"/>
      <c r="J1124" s="593"/>
      <c r="K1124" s="593"/>
      <c r="L1124" s="593"/>
      <c r="M1124" s="593"/>
      <c r="N1124" s="593"/>
      <c r="O1124" s="593"/>
      <c r="P1124" s="593"/>
      <c r="Q1124" s="593"/>
      <c r="R1124" s="593"/>
      <c r="S1124" s="593"/>
      <c r="T1124" s="593"/>
      <c r="U1124" s="593"/>
      <c r="V1124" s="593"/>
    </row>
    <row r="1125" spans="1:22" ht="19.5" customHeight="1">
      <c r="A1125" s="593"/>
      <c r="B1125" s="593"/>
      <c r="C1125" s="593"/>
      <c r="E1125" s="593"/>
      <c r="G1125" s="593"/>
      <c r="H1125" s="593"/>
      <c r="I1125" s="593"/>
      <c r="J1125" s="593"/>
      <c r="K1125" s="593"/>
      <c r="L1125" s="593"/>
      <c r="M1125" s="593"/>
      <c r="N1125" s="593"/>
      <c r="O1125" s="593"/>
      <c r="P1125" s="593"/>
      <c r="Q1125" s="593"/>
      <c r="R1125" s="593"/>
      <c r="S1125" s="593"/>
      <c r="T1125" s="593"/>
      <c r="U1125" s="593"/>
      <c r="V1125" s="593"/>
    </row>
    <row r="1126" spans="1:22" ht="19.5" customHeight="1">
      <c r="A1126" s="593"/>
      <c r="B1126" s="593"/>
      <c r="C1126" s="593"/>
      <c r="E1126" s="593"/>
      <c r="G1126" s="593"/>
      <c r="H1126" s="593"/>
      <c r="I1126" s="593"/>
      <c r="J1126" s="593"/>
      <c r="K1126" s="593"/>
      <c r="L1126" s="593"/>
      <c r="M1126" s="593"/>
      <c r="N1126" s="593"/>
      <c r="O1126" s="593"/>
      <c r="P1126" s="593"/>
      <c r="Q1126" s="593"/>
      <c r="R1126" s="593"/>
      <c r="S1126" s="593"/>
      <c r="T1126" s="593"/>
      <c r="U1126" s="593"/>
      <c r="V1126" s="593"/>
    </row>
    <row r="1127" spans="1:22" ht="19.5" customHeight="1">
      <c r="A1127" s="593"/>
      <c r="B1127" s="593"/>
      <c r="C1127" s="593"/>
      <c r="E1127" s="593"/>
      <c r="G1127" s="593"/>
      <c r="H1127" s="593"/>
      <c r="I1127" s="593"/>
      <c r="J1127" s="593"/>
      <c r="K1127" s="593"/>
      <c r="L1127" s="593"/>
      <c r="M1127" s="593"/>
      <c r="N1127" s="593"/>
      <c r="O1127" s="593"/>
      <c r="P1127" s="593"/>
      <c r="Q1127" s="593"/>
      <c r="R1127" s="593"/>
      <c r="S1127" s="593"/>
      <c r="T1127" s="593"/>
      <c r="U1127" s="593"/>
      <c r="V1127" s="593"/>
    </row>
    <row r="1128" spans="1:22" ht="19.5" customHeight="1">
      <c r="A1128" s="593"/>
      <c r="B1128" s="593"/>
      <c r="C1128" s="593"/>
      <c r="E1128" s="593"/>
      <c r="G1128" s="593"/>
      <c r="H1128" s="593"/>
      <c r="I1128" s="593"/>
      <c r="J1128" s="593"/>
      <c r="K1128" s="593"/>
      <c r="L1128" s="593"/>
      <c r="M1128" s="593"/>
      <c r="N1128" s="593"/>
      <c r="O1128" s="593"/>
      <c r="P1128" s="593"/>
      <c r="Q1128" s="593"/>
      <c r="R1128" s="593"/>
      <c r="S1128" s="593"/>
      <c r="T1128" s="593"/>
      <c r="U1128" s="593"/>
      <c r="V1128" s="593"/>
    </row>
    <row r="1129" spans="1:22" ht="19.5" customHeight="1">
      <c r="A1129" s="593"/>
      <c r="B1129" s="593"/>
      <c r="C1129" s="593"/>
      <c r="E1129" s="593"/>
      <c r="G1129" s="593"/>
      <c r="H1129" s="593"/>
      <c r="I1129" s="593"/>
      <c r="J1129" s="593"/>
      <c r="K1129" s="593"/>
      <c r="L1129" s="593"/>
      <c r="M1129" s="593"/>
      <c r="N1129" s="593"/>
      <c r="O1129" s="593"/>
      <c r="P1129" s="593"/>
      <c r="Q1129" s="593"/>
      <c r="R1129" s="593"/>
      <c r="S1129" s="593"/>
      <c r="T1129" s="593"/>
      <c r="U1129" s="593"/>
      <c r="V1129" s="593"/>
    </row>
    <row r="1130" spans="1:22" ht="19.5" customHeight="1">
      <c r="A1130" s="593"/>
      <c r="B1130" s="593"/>
      <c r="C1130" s="593"/>
      <c r="E1130" s="593"/>
      <c r="G1130" s="593"/>
      <c r="H1130" s="593"/>
      <c r="I1130" s="593"/>
      <c r="J1130" s="593"/>
      <c r="K1130" s="593"/>
      <c r="L1130" s="593"/>
      <c r="M1130" s="593"/>
      <c r="N1130" s="593"/>
      <c r="O1130" s="593"/>
      <c r="P1130" s="593"/>
      <c r="Q1130" s="593"/>
      <c r="R1130" s="593"/>
      <c r="S1130" s="593"/>
      <c r="T1130" s="593"/>
      <c r="U1130" s="593"/>
      <c r="V1130" s="593"/>
    </row>
    <row r="1131" spans="1:22" ht="19.5" customHeight="1">
      <c r="A1131" s="593"/>
      <c r="B1131" s="593"/>
      <c r="C1131" s="593"/>
      <c r="E1131" s="593"/>
      <c r="G1131" s="593"/>
      <c r="H1131" s="593"/>
      <c r="I1131" s="593"/>
      <c r="J1131" s="593"/>
      <c r="K1131" s="593"/>
      <c r="L1131" s="593"/>
      <c r="M1131" s="593"/>
      <c r="N1131" s="593"/>
      <c r="O1131" s="593"/>
      <c r="P1131" s="593"/>
      <c r="Q1131" s="593"/>
      <c r="R1131" s="593"/>
      <c r="S1131" s="593"/>
      <c r="T1131" s="593"/>
      <c r="U1131" s="593"/>
      <c r="V1131" s="593"/>
    </row>
    <row r="1132" spans="1:22" ht="19.5" customHeight="1">
      <c r="A1132" s="593"/>
      <c r="B1132" s="593"/>
      <c r="C1132" s="593"/>
      <c r="E1132" s="593"/>
      <c r="G1132" s="593"/>
      <c r="H1132" s="593"/>
      <c r="I1132" s="593"/>
      <c r="J1132" s="593"/>
      <c r="K1132" s="593"/>
      <c r="L1132" s="593"/>
      <c r="M1132" s="593"/>
      <c r="N1132" s="593"/>
      <c r="O1132" s="593"/>
      <c r="P1132" s="593"/>
      <c r="Q1132" s="593"/>
      <c r="R1132" s="593"/>
      <c r="S1132" s="593"/>
      <c r="T1132" s="593"/>
      <c r="U1132" s="593"/>
      <c r="V1132" s="593"/>
    </row>
    <row r="1133" spans="1:22" ht="19.5" customHeight="1">
      <c r="A1133" s="593"/>
      <c r="B1133" s="593"/>
      <c r="C1133" s="593"/>
      <c r="E1133" s="593"/>
      <c r="G1133" s="593"/>
      <c r="H1133" s="593"/>
      <c r="I1133" s="593"/>
      <c r="J1133" s="593"/>
      <c r="K1133" s="593"/>
      <c r="L1133" s="593"/>
      <c r="M1133" s="593"/>
      <c r="N1133" s="593"/>
      <c r="O1133" s="593"/>
      <c r="P1133" s="593"/>
      <c r="Q1133" s="593"/>
      <c r="R1133" s="593"/>
      <c r="S1133" s="593"/>
      <c r="T1133" s="593"/>
      <c r="U1133" s="593"/>
      <c r="V1133" s="593"/>
    </row>
    <row r="1134" spans="1:22" ht="19.5" customHeight="1">
      <c r="A1134" s="593"/>
      <c r="B1134" s="593"/>
      <c r="C1134" s="593"/>
      <c r="E1134" s="593"/>
      <c r="G1134" s="593"/>
      <c r="H1134" s="593"/>
      <c r="I1134" s="593"/>
      <c r="J1134" s="593"/>
      <c r="K1134" s="593"/>
      <c r="L1134" s="593"/>
      <c r="M1134" s="593"/>
      <c r="N1134" s="593"/>
      <c r="O1134" s="593"/>
      <c r="P1134" s="593"/>
      <c r="Q1134" s="593"/>
      <c r="R1134" s="593"/>
      <c r="S1134" s="593"/>
      <c r="T1134" s="593"/>
      <c r="U1134" s="593"/>
      <c r="V1134" s="593"/>
    </row>
    <row r="1135" spans="1:22" ht="19.5" customHeight="1">
      <c r="A1135" s="593"/>
      <c r="B1135" s="593"/>
      <c r="C1135" s="593"/>
      <c r="E1135" s="593"/>
      <c r="G1135" s="593"/>
      <c r="H1135" s="593"/>
      <c r="I1135" s="593"/>
      <c r="J1135" s="593"/>
      <c r="K1135" s="593"/>
      <c r="L1135" s="593"/>
      <c r="M1135" s="593"/>
      <c r="N1135" s="593"/>
      <c r="O1135" s="593"/>
      <c r="P1135" s="593"/>
      <c r="Q1135" s="593"/>
      <c r="R1135" s="593"/>
      <c r="S1135" s="593"/>
      <c r="T1135" s="593"/>
      <c r="U1135" s="593"/>
      <c r="V1135" s="593"/>
    </row>
    <row r="1136" spans="1:22" ht="19.5" customHeight="1">
      <c r="A1136" s="593"/>
      <c r="B1136" s="593"/>
      <c r="C1136" s="593"/>
      <c r="E1136" s="593"/>
      <c r="G1136" s="593"/>
      <c r="H1136" s="593"/>
      <c r="I1136" s="593"/>
      <c r="J1136" s="593"/>
      <c r="K1136" s="593"/>
      <c r="L1136" s="593"/>
      <c r="M1136" s="593"/>
      <c r="N1136" s="593"/>
      <c r="O1136" s="593"/>
      <c r="P1136" s="593"/>
      <c r="Q1136" s="593"/>
      <c r="R1136" s="593"/>
      <c r="S1136" s="593"/>
      <c r="T1136" s="593"/>
      <c r="U1136" s="593"/>
      <c r="V1136" s="593"/>
    </row>
    <row r="1137" spans="1:22" ht="19.5" customHeight="1">
      <c r="A1137" s="593"/>
      <c r="B1137" s="593"/>
      <c r="C1137" s="593"/>
      <c r="E1137" s="593"/>
      <c r="G1137" s="593"/>
      <c r="H1137" s="593"/>
      <c r="I1137" s="593"/>
      <c r="J1137" s="593"/>
      <c r="K1137" s="593"/>
      <c r="L1137" s="593"/>
      <c r="M1137" s="593"/>
      <c r="N1137" s="593"/>
      <c r="O1137" s="593"/>
      <c r="P1137" s="593"/>
      <c r="Q1137" s="593"/>
      <c r="R1137" s="593"/>
      <c r="S1137" s="593"/>
      <c r="T1137" s="593"/>
      <c r="U1137" s="593"/>
      <c r="V1137" s="593"/>
    </row>
    <row r="1138" spans="1:22" ht="19.5" customHeight="1">
      <c r="A1138" s="593"/>
      <c r="B1138" s="593"/>
      <c r="C1138" s="593"/>
      <c r="E1138" s="593"/>
      <c r="G1138" s="593"/>
      <c r="H1138" s="593"/>
      <c r="I1138" s="593"/>
      <c r="J1138" s="593"/>
      <c r="K1138" s="593"/>
      <c r="L1138" s="593"/>
      <c r="M1138" s="593"/>
      <c r="N1138" s="593"/>
      <c r="O1138" s="593"/>
      <c r="P1138" s="593"/>
      <c r="Q1138" s="593"/>
      <c r="R1138" s="593"/>
      <c r="S1138" s="593"/>
      <c r="T1138" s="593"/>
      <c r="U1138" s="593"/>
      <c r="V1138" s="593"/>
    </row>
    <row r="1139" spans="1:22" ht="19.5" customHeight="1">
      <c r="A1139" s="593"/>
      <c r="B1139" s="593"/>
      <c r="C1139" s="593"/>
      <c r="E1139" s="593"/>
      <c r="G1139" s="593"/>
      <c r="H1139" s="593"/>
      <c r="I1139" s="593"/>
      <c r="J1139" s="593"/>
      <c r="K1139" s="593"/>
      <c r="L1139" s="593"/>
      <c r="M1139" s="593"/>
      <c r="N1139" s="593"/>
      <c r="O1139" s="593"/>
      <c r="P1139" s="593"/>
      <c r="Q1139" s="593"/>
      <c r="R1139" s="593"/>
      <c r="S1139" s="593"/>
      <c r="T1139" s="593"/>
      <c r="U1139" s="593"/>
      <c r="V1139" s="593"/>
    </row>
    <row r="1140" spans="1:22" ht="19.5" customHeight="1">
      <c r="A1140" s="593"/>
      <c r="B1140" s="593"/>
      <c r="C1140" s="593"/>
      <c r="E1140" s="593"/>
      <c r="G1140" s="593"/>
      <c r="H1140" s="593"/>
      <c r="I1140" s="593"/>
      <c r="J1140" s="593"/>
      <c r="K1140" s="593"/>
      <c r="L1140" s="593"/>
      <c r="M1140" s="593"/>
      <c r="N1140" s="593"/>
      <c r="O1140" s="593"/>
      <c r="P1140" s="593"/>
      <c r="Q1140" s="593"/>
      <c r="R1140" s="593"/>
      <c r="S1140" s="593"/>
      <c r="T1140" s="593"/>
      <c r="U1140" s="593"/>
      <c r="V1140" s="593"/>
    </row>
    <row r="1141" spans="1:22" ht="19.5" customHeight="1">
      <c r="A1141" s="593"/>
      <c r="B1141" s="593"/>
      <c r="C1141" s="593"/>
      <c r="E1141" s="593"/>
      <c r="G1141" s="593"/>
      <c r="H1141" s="593"/>
      <c r="I1141" s="593"/>
      <c r="J1141" s="593"/>
      <c r="K1141" s="593"/>
      <c r="L1141" s="593"/>
      <c r="M1141" s="593"/>
      <c r="N1141" s="593"/>
      <c r="O1141" s="593"/>
      <c r="P1141" s="593"/>
      <c r="Q1141" s="593"/>
      <c r="R1141" s="593"/>
      <c r="S1141" s="593"/>
      <c r="T1141" s="593"/>
      <c r="U1141" s="593"/>
      <c r="V1141" s="593"/>
    </row>
    <row r="1142" spans="1:22" ht="19.5" customHeight="1">
      <c r="A1142" s="593"/>
      <c r="B1142" s="593"/>
      <c r="C1142" s="593"/>
      <c r="E1142" s="593"/>
      <c r="G1142" s="593"/>
      <c r="H1142" s="593"/>
      <c r="I1142" s="593"/>
      <c r="J1142" s="593"/>
      <c r="K1142" s="593"/>
      <c r="L1142" s="593"/>
      <c r="M1142" s="593"/>
      <c r="N1142" s="593"/>
      <c r="O1142" s="593"/>
      <c r="P1142" s="593"/>
      <c r="Q1142" s="593"/>
      <c r="R1142" s="593"/>
      <c r="S1142" s="593"/>
      <c r="T1142" s="593"/>
      <c r="U1142" s="593"/>
      <c r="V1142" s="593"/>
    </row>
    <row r="1143" spans="1:22" ht="19.5" customHeight="1">
      <c r="A1143" s="593"/>
      <c r="B1143" s="593"/>
      <c r="C1143" s="593"/>
      <c r="E1143" s="593"/>
      <c r="G1143" s="593"/>
      <c r="H1143" s="593"/>
      <c r="I1143" s="593"/>
      <c r="J1143" s="593"/>
      <c r="K1143" s="593"/>
      <c r="L1143" s="593"/>
      <c r="M1143" s="593"/>
      <c r="N1143" s="593"/>
      <c r="O1143" s="593"/>
      <c r="P1143" s="593"/>
      <c r="Q1143" s="593"/>
      <c r="R1143" s="593"/>
      <c r="S1143" s="593"/>
      <c r="T1143" s="593"/>
      <c r="U1143" s="593"/>
      <c r="V1143" s="593"/>
    </row>
    <row r="1144" spans="1:22" ht="19.5" customHeight="1">
      <c r="A1144" s="593"/>
      <c r="B1144" s="593"/>
      <c r="C1144" s="593"/>
      <c r="E1144" s="593"/>
      <c r="G1144" s="593"/>
      <c r="H1144" s="593"/>
      <c r="I1144" s="593"/>
      <c r="J1144" s="593"/>
      <c r="K1144" s="593"/>
      <c r="L1144" s="593"/>
      <c r="M1144" s="593"/>
      <c r="N1144" s="593"/>
      <c r="O1144" s="593"/>
      <c r="P1144" s="593"/>
      <c r="Q1144" s="593"/>
      <c r="R1144" s="593"/>
      <c r="S1144" s="593"/>
      <c r="T1144" s="593"/>
      <c r="U1144" s="593"/>
      <c r="V1144" s="593"/>
    </row>
    <row r="1145" spans="1:22" ht="19.5" customHeight="1">
      <c r="A1145" s="593"/>
      <c r="B1145" s="593"/>
      <c r="C1145" s="593"/>
      <c r="E1145" s="593"/>
      <c r="G1145" s="593"/>
      <c r="H1145" s="593"/>
      <c r="I1145" s="593"/>
      <c r="J1145" s="593"/>
      <c r="K1145" s="593"/>
      <c r="L1145" s="593"/>
      <c r="M1145" s="593"/>
      <c r="N1145" s="593"/>
      <c r="O1145" s="593"/>
      <c r="P1145" s="593"/>
      <c r="Q1145" s="593"/>
      <c r="R1145" s="593"/>
      <c r="S1145" s="593"/>
      <c r="T1145" s="593"/>
      <c r="U1145" s="593"/>
      <c r="V1145" s="593"/>
    </row>
    <row r="1146" spans="1:22" ht="19.5" customHeight="1">
      <c r="A1146" s="593"/>
      <c r="B1146" s="593"/>
      <c r="C1146" s="593"/>
      <c r="E1146" s="593"/>
      <c r="G1146" s="593"/>
      <c r="H1146" s="593"/>
      <c r="I1146" s="593"/>
      <c r="J1146" s="593"/>
      <c r="K1146" s="593"/>
      <c r="L1146" s="593"/>
      <c r="M1146" s="593"/>
      <c r="N1146" s="593"/>
      <c r="O1146" s="593"/>
      <c r="P1146" s="593"/>
      <c r="Q1146" s="593"/>
      <c r="R1146" s="593"/>
      <c r="S1146" s="593"/>
      <c r="T1146" s="593"/>
      <c r="U1146" s="593"/>
      <c r="V1146" s="593"/>
    </row>
    <row r="1147" spans="1:22" ht="19.5" customHeight="1">
      <c r="A1147" s="593"/>
      <c r="B1147" s="593"/>
      <c r="C1147" s="593"/>
      <c r="E1147" s="593"/>
      <c r="G1147" s="593"/>
      <c r="H1147" s="593"/>
      <c r="I1147" s="593"/>
      <c r="J1147" s="593"/>
      <c r="K1147" s="593"/>
      <c r="L1147" s="593"/>
      <c r="M1147" s="593"/>
      <c r="N1147" s="593"/>
      <c r="O1147" s="593"/>
      <c r="P1147" s="593"/>
      <c r="Q1147" s="593"/>
      <c r="R1147" s="593"/>
      <c r="S1147" s="593"/>
      <c r="T1147" s="593"/>
      <c r="U1147" s="593"/>
      <c r="V1147" s="593"/>
    </row>
    <row r="1148" spans="1:22" ht="19.5" customHeight="1">
      <c r="A1148" s="593"/>
      <c r="B1148" s="593"/>
      <c r="C1148" s="593"/>
      <c r="E1148" s="593"/>
      <c r="G1148" s="593"/>
      <c r="H1148" s="593"/>
      <c r="I1148" s="593"/>
      <c r="J1148" s="593"/>
      <c r="K1148" s="593"/>
      <c r="L1148" s="593"/>
      <c r="M1148" s="593"/>
      <c r="N1148" s="593"/>
      <c r="O1148" s="593"/>
      <c r="P1148" s="593"/>
      <c r="Q1148" s="593"/>
      <c r="R1148" s="593"/>
      <c r="S1148" s="593"/>
      <c r="T1148" s="593"/>
      <c r="U1148" s="593"/>
      <c r="V1148" s="593"/>
    </row>
    <row r="1149" spans="1:22" ht="19.5" customHeight="1">
      <c r="A1149" s="593"/>
      <c r="B1149" s="593"/>
      <c r="C1149" s="593"/>
      <c r="E1149" s="593"/>
      <c r="G1149" s="593"/>
      <c r="H1149" s="593"/>
      <c r="I1149" s="593"/>
      <c r="J1149" s="593"/>
      <c r="K1149" s="593"/>
      <c r="L1149" s="593"/>
      <c r="M1149" s="593"/>
      <c r="N1149" s="593"/>
      <c r="O1149" s="593"/>
      <c r="P1149" s="593"/>
      <c r="Q1149" s="593"/>
      <c r="R1149" s="593"/>
      <c r="S1149" s="593"/>
      <c r="T1149" s="593"/>
      <c r="U1149" s="593"/>
      <c r="V1149" s="593"/>
    </row>
    <row r="1150" spans="1:22" ht="19.5" customHeight="1">
      <c r="A1150" s="593"/>
      <c r="B1150" s="593"/>
      <c r="C1150" s="593"/>
      <c r="E1150" s="593"/>
      <c r="G1150" s="593"/>
      <c r="H1150" s="593"/>
      <c r="I1150" s="593"/>
      <c r="J1150" s="593"/>
      <c r="K1150" s="593"/>
      <c r="L1150" s="593"/>
      <c r="M1150" s="593"/>
      <c r="N1150" s="593"/>
      <c r="O1150" s="593"/>
      <c r="P1150" s="593"/>
      <c r="Q1150" s="593"/>
      <c r="R1150" s="593"/>
      <c r="S1150" s="593"/>
      <c r="T1150" s="593"/>
      <c r="U1150" s="593"/>
      <c r="V1150" s="593"/>
    </row>
    <row r="1151" spans="1:22" ht="19.5" customHeight="1">
      <c r="A1151" s="593"/>
      <c r="B1151" s="593"/>
      <c r="C1151" s="593"/>
      <c r="E1151" s="593"/>
      <c r="G1151" s="593"/>
      <c r="H1151" s="593"/>
      <c r="I1151" s="593"/>
      <c r="J1151" s="593"/>
      <c r="K1151" s="593"/>
      <c r="L1151" s="593"/>
      <c r="M1151" s="593"/>
      <c r="N1151" s="593"/>
      <c r="O1151" s="593"/>
      <c r="P1151" s="593"/>
      <c r="Q1151" s="593"/>
      <c r="R1151" s="593"/>
      <c r="S1151" s="593"/>
      <c r="T1151" s="593"/>
      <c r="U1151" s="593"/>
      <c r="V1151" s="593"/>
    </row>
    <row r="1152" spans="1:22" ht="19.5" customHeight="1">
      <c r="A1152" s="593"/>
      <c r="B1152" s="593"/>
      <c r="C1152" s="593"/>
      <c r="E1152" s="593"/>
      <c r="G1152" s="593"/>
      <c r="H1152" s="593"/>
      <c r="I1152" s="593"/>
      <c r="J1152" s="593"/>
      <c r="K1152" s="593"/>
      <c r="L1152" s="593"/>
      <c r="M1152" s="593"/>
      <c r="N1152" s="593"/>
      <c r="O1152" s="593"/>
      <c r="P1152" s="593"/>
      <c r="Q1152" s="593"/>
      <c r="R1152" s="593"/>
      <c r="S1152" s="593"/>
      <c r="T1152" s="593"/>
      <c r="U1152" s="593"/>
      <c r="V1152" s="593"/>
    </row>
    <row r="1153" spans="1:22" ht="19.5" customHeight="1">
      <c r="A1153" s="593"/>
      <c r="B1153" s="593"/>
      <c r="C1153" s="593"/>
      <c r="E1153" s="593"/>
      <c r="G1153" s="593"/>
      <c r="H1153" s="593"/>
      <c r="I1153" s="593"/>
      <c r="J1153" s="593"/>
      <c r="K1153" s="593"/>
      <c r="L1153" s="593"/>
      <c r="M1153" s="593"/>
      <c r="N1153" s="593"/>
      <c r="O1153" s="593"/>
      <c r="P1153" s="593"/>
      <c r="Q1153" s="593"/>
      <c r="R1153" s="593"/>
      <c r="S1153" s="593"/>
      <c r="T1153" s="593"/>
      <c r="U1153" s="593"/>
      <c r="V1153" s="593"/>
    </row>
    <row r="1154" spans="1:22" ht="19.5" customHeight="1">
      <c r="A1154" s="593"/>
      <c r="B1154" s="593"/>
      <c r="C1154" s="593"/>
      <c r="E1154" s="593"/>
      <c r="G1154" s="593"/>
      <c r="H1154" s="593"/>
      <c r="I1154" s="593"/>
      <c r="J1154" s="593"/>
      <c r="K1154" s="593"/>
      <c r="L1154" s="593"/>
      <c r="M1154" s="593"/>
      <c r="N1154" s="593"/>
      <c r="O1154" s="593"/>
      <c r="P1154" s="593"/>
      <c r="Q1154" s="593"/>
      <c r="R1154" s="593"/>
      <c r="S1154" s="593"/>
      <c r="T1154" s="593"/>
      <c r="U1154" s="593"/>
      <c r="V1154" s="593"/>
    </row>
    <row r="1155" spans="1:22" ht="19.5" customHeight="1">
      <c r="A1155" s="593"/>
      <c r="B1155" s="593"/>
      <c r="C1155" s="593"/>
      <c r="E1155" s="593"/>
      <c r="G1155" s="593"/>
      <c r="H1155" s="593"/>
      <c r="I1155" s="593"/>
      <c r="J1155" s="593"/>
      <c r="K1155" s="593"/>
      <c r="L1155" s="593"/>
      <c r="M1155" s="593"/>
      <c r="N1155" s="593"/>
      <c r="O1155" s="593"/>
      <c r="P1155" s="593"/>
      <c r="Q1155" s="593"/>
      <c r="R1155" s="593"/>
      <c r="S1155" s="593"/>
      <c r="T1155" s="593"/>
      <c r="U1155" s="593"/>
      <c r="V1155" s="593"/>
    </row>
    <row r="1156" spans="1:22" ht="19.5" customHeight="1">
      <c r="A1156" s="593"/>
      <c r="B1156" s="593"/>
      <c r="C1156" s="593"/>
      <c r="E1156" s="593"/>
      <c r="G1156" s="593"/>
      <c r="H1156" s="593"/>
      <c r="I1156" s="593"/>
      <c r="J1156" s="593"/>
      <c r="K1156" s="593"/>
      <c r="L1156" s="593"/>
      <c r="M1156" s="593"/>
      <c r="N1156" s="593"/>
      <c r="O1156" s="593"/>
      <c r="P1156" s="593"/>
      <c r="Q1156" s="593"/>
      <c r="R1156" s="593"/>
      <c r="S1156" s="593"/>
      <c r="T1156" s="593"/>
      <c r="U1156" s="593"/>
      <c r="V1156" s="593"/>
    </row>
    <row r="1157" spans="1:22" ht="19.5" customHeight="1">
      <c r="A1157" s="593"/>
      <c r="B1157" s="593"/>
      <c r="C1157" s="593"/>
      <c r="E1157" s="593"/>
      <c r="G1157" s="593"/>
      <c r="H1157" s="593"/>
      <c r="I1157" s="593"/>
      <c r="J1157" s="593"/>
      <c r="K1157" s="593"/>
      <c r="L1157" s="593"/>
      <c r="M1157" s="593"/>
      <c r="N1157" s="593"/>
      <c r="O1157" s="593"/>
      <c r="P1157" s="593"/>
      <c r="Q1157" s="593"/>
      <c r="R1157" s="593"/>
      <c r="S1157" s="593"/>
      <c r="T1157" s="593"/>
      <c r="U1157" s="593"/>
      <c r="V1157" s="593"/>
    </row>
    <row r="1158" spans="1:22" ht="19.5" customHeight="1">
      <c r="A1158" s="593"/>
      <c r="B1158" s="593"/>
      <c r="C1158" s="593"/>
      <c r="E1158" s="593"/>
      <c r="G1158" s="593"/>
      <c r="H1158" s="593"/>
      <c r="I1158" s="593"/>
      <c r="J1158" s="593"/>
      <c r="K1158" s="593"/>
      <c r="L1158" s="593"/>
      <c r="M1158" s="593"/>
      <c r="N1158" s="593"/>
      <c r="O1158" s="593"/>
      <c r="P1158" s="593"/>
      <c r="Q1158" s="593"/>
      <c r="R1158" s="593"/>
      <c r="S1158" s="593"/>
      <c r="T1158" s="593"/>
      <c r="U1158" s="593"/>
      <c r="V1158" s="593"/>
    </row>
    <row r="1159" spans="1:22" ht="19.5" customHeight="1">
      <c r="A1159" s="593"/>
      <c r="B1159" s="593"/>
      <c r="C1159" s="593"/>
      <c r="E1159" s="593"/>
      <c r="G1159" s="593"/>
      <c r="H1159" s="593"/>
      <c r="I1159" s="593"/>
      <c r="J1159" s="593"/>
      <c r="K1159" s="593"/>
      <c r="L1159" s="593"/>
      <c r="M1159" s="593"/>
      <c r="N1159" s="593"/>
      <c r="O1159" s="593"/>
      <c r="P1159" s="593"/>
      <c r="Q1159" s="593"/>
      <c r="R1159" s="593"/>
      <c r="S1159" s="593"/>
      <c r="T1159" s="593"/>
      <c r="U1159" s="593"/>
      <c r="V1159" s="593"/>
    </row>
    <row r="1160" spans="1:22" ht="19.5" customHeight="1">
      <c r="A1160" s="593"/>
      <c r="B1160" s="593"/>
      <c r="C1160" s="593"/>
      <c r="E1160" s="593"/>
      <c r="G1160" s="593"/>
      <c r="H1160" s="593"/>
      <c r="I1160" s="593"/>
      <c r="J1160" s="593"/>
      <c r="K1160" s="593"/>
      <c r="L1160" s="593"/>
      <c r="M1160" s="593"/>
      <c r="N1160" s="593"/>
      <c r="O1160" s="593"/>
      <c r="P1160" s="593"/>
      <c r="Q1160" s="593"/>
      <c r="R1160" s="593"/>
      <c r="S1160" s="593"/>
      <c r="T1160" s="593"/>
      <c r="U1160" s="593"/>
      <c r="V1160" s="593"/>
    </row>
    <row r="1161" spans="1:22" ht="19.5" customHeight="1">
      <c r="A1161" s="593"/>
      <c r="B1161" s="593"/>
      <c r="C1161" s="593"/>
      <c r="E1161" s="593"/>
      <c r="G1161" s="593"/>
      <c r="H1161" s="593"/>
      <c r="I1161" s="593"/>
      <c r="J1161" s="593"/>
      <c r="K1161" s="593"/>
      <c r="L1161" s="593"/>
      <c r="M1161" s="593"/>
      <c r="N1161" s="593"/>
      <c r="O1161" s="593"/>
      <c r="P1161" s="593"/>
      <c r="Q1161" s="593"/>
      <c r="R1161" s="593"/>
      <c r="S1161" s="593"/>
      <c r="T1161" s="593"/>
      <c r="U1161" s="593"/>
      <c r="V1161" s="593"/>
    </row>
    <row r="1162" spans="1:22" ht="19.5" customHeight="1">
      <c r="A1162" s="593"/>
      <c r="B1162" s="593"/>
      <c r="C1162" s="593"/>
      <c r="E1162" s="593"/>
      <c r="G1162" s="593"/>
      <c r="H1162" s="593"/>
      <c r="I1162" s="593"/>
      <c r="J1162" s="593"/>
      <c r="K1162" s="593"/>
      <c r="L1162" s="593"/>
      <c r="M1162" s="593"/>
      <c r="N1162" s="593"/>
      <c r="O1162" s="593"/>
      <c r="P1162" s="593"/>
      <c r="Q1162" s="593"/>
      <c r="R1162" s="593"/>
      <c r="S1162" s="593"/>
      <c r="T1162" s="593"/>
      <c r="U1162" s="593"/>
      <c r="V1162" s="593"/>
    </row>
    <row r="1163" spans="1:22" ht="19.5" customHeight="1">
      <c r="A1163" s="593"/>
      <c r="B1163" s="593"/>
      <c r="C1163" s="593"/>
      <c r="E1163" s="593"/>
      <c r="G1163" s="593"/>
      <c r="H1163" s="593"/>
      <c r="I1163" s="593"/>
      <c r="J1163" s="593"/>
      <c r="K1163" s="593"/>
      <c r="L1163" s="593"/>
      <c r="M1163" s="593"/>
      <c r="N1163" s="593"/>
      <c r="O1163" s="593"/>
      <c r="P1163" s="593"/>
      <c r="Q1163" s="593"/>
      <c r="R1163" s="593"/>
      <c r="S1163" s="593"/>
      <c r="T1163" s="593"/>
      <c r="U1163" s="593"/>
      <c r="V1163" s="593"/>
    </row>
    <row r="1164" spans="1:22" ht="19.5" customHeight="1">
      <c r="A1164" s="593"/>
      <c r="B1164" s="593"/>
      <c r="C1164" s="593"/>
      <c r="E1164" s="593"/>
      <c r="G1164" s="593"/>
      <c r="H1164" s="593"/>
      <c r="I1164" s="593"/>
      <c r="J1164" s="593"/>
      <c r="K1164" s="593"/>
      <c r="L1164" s="593"/>
      <c r="M1164" s="593"/>
      <c r="N1164" s="593"/>
      <c r="O1164" s="593"/>
      <c r="P1164" s="593"/>
      <c r="Q1164" s="593"/>
      <c r="R1164" s="593"/>
      <c r="S1164" s="593"/>
      <c r="T1164" s="593"/>
      <c r="U1164" s="593"/>
      <c r="V1164" s="593"/>
    </row>
    <row r="1165" spans="1:22" ht="19.5" customHeight="1">
      <c r="A1165" s="593"/>
      <c r="B1165" s="593"/>
      <c r="C1165" s="593"/>
      <c r="E1165" s="593"/>
      <c r="G1165" s="593"/>
      <c r="H1165" s="593"/>
      <c r="I1165" s="593"/>
      <c r="J1165" s="593"/>
      <c r="K1165" s="593"/>
      <c r="L1165" s="593"/>
      <c r="M1165" s="593"/>
      <c r="N1165" s="593"/>
      <c r="O1165" s="593"/>
      <c r="P1165" s="593"/>
      <c r="Q1165" s="593"/>
      <c r="R1165" s="593"/>
      <c r="S1165" s="593"/>
      <c r="T1165" s="593"/>
      <c r="U1165" s="593"/>
      <c r="V1165" s="593"/>
    </row>
    <row r="1166" spans="1:22" ht="19.5" customHeight="1">
      <c r="A1166" s="593"/>
      <c r="B1166" s="593"/>
      <c r="C1166" s="593"/>
      <c r="E1166" s="593"/>
      <c r="G1166" s="593"/>
      <c r="H1166" s="593"/>
      <c r="I1166" s="593"/>
      <c r="J1166" s="593"/>
      <c r="K1166" s="593"/>
      <c r="L1166" s="593"/>
      <c r="M1166" s="593"/>
      <c r="N1166" s="593"/>
      <c r="O1166" s="593"/>
      <c r="P1166" s="593"/>
      <c r="Q1166" s="593"/>
      <c r="R1166" s="593"/>
      <c r="S1166" s="593"/>
      <c r="T1166" s="593"/>
      <c r="U1166" s="593"/>
      <c r="V1166" s="593"/>
    </row>
    <row r="1167" spans="1:22" ht="19.5" customHeight="1">
      <c r="A1167" s="593"/>
      <c r="B1167" s="593"/>
      <c r="C1167" s="593"/>
      <c r="E1167" s="593"/>
      <c r="G1167" s="593"/>
      <c r="H1167" s="593"/>
      <c r="I1167" s="593"/>
      <c r="J1167" s="593"/>
      <c r="K1167" s="593"/>
      <c r="L1167" s="593"/>
      <c r="M1167" s="593"/>
      <c r="N1167" s="593"/>
      <c r="O1167" s="593"/>
      <c r="P1167" s="593"/>
      <c r="Q1167" s="593"/>
      <c r="R1167" s="593"/>
      <c r="S1167" s="593"/>
      <c r="T1167" s="593"/>
      <c r="U1167" s="593"/>
      <c r="V1167" s="593"/>
    </row>
    <row r="1168" spans="1:22" ht="19.5" customHeight="1">
      <c r="A1168" s="593"/>
      <c r="B1168" s="593"/>
      <c r="C1168" s="593"/>
      <c r="E1168" s="593"/>
      <c r="G1168" s="593"/>
      <c r="H1168" s="593"/>
      <c r="I1168" s="593"/>
      <c r="J1168" s="593"/>
      <c r="K1168" s="593"/>
      <c r="L1168" s="593"/>
      <c r="M1168" s="593"/>
      <c r="N1168" s="593"/>
      <c r="O1168" s="593"/>
      <c r="P1168" s="593"/>
      <c r="Q1168" s="593"/>
      <c r="R1168" s="593"/>
      <c r="S1168" s="593"/>
      <c r="T1168" s="593"/>
      <c r="U1168" s="593"/>
      <c r="V1168" s="593"/>
    </row>
    <row r="1169" spans="1:22" ht="19.5" customHeight="1">
      <c r="A1169" s="593"/>
      <c r="B1169" s="593"/>
      <c r="C1169" s="593"/>
      <c r="E1169" s="593"/>
      <c r="G1169" s="593"/>
      <c r="H1169" s="593"/>
      <c r="I1169" s="593"/>
      <c r="J1169" s="593"/>
      <c r="K1169" s="593"/>
      <c r="L1169" s="593"/>
      <c r="M1169" s="593"/>
      <c r="N1169" s="593"/>
      <c r="O1169" s="593"/>
      <c r="P1169" s="593"/>
      <c r="Q1169" s="593"/>
      <c r="R1169" s="593"/>
      <c r="S1169" s="593"/>
      <c r="T1169" s="593"/>
      <c r="U1169" s="593"/>
      <c r="V1169" s="593"/>
    </row>
    <row r="1170" spans="1:22" ht="19.5" customHeight="1">
      <c r="A1170" s="593"/>
      <c r="B1170" s="593"/>
      <c r="C1170" s="593"/>
      <c r="E1170" s="593"/>
      <c r="G1170" s="593"/>
      <c r="H1170" s="593"/>
      <c r="I1170" s="593"/>
      <c r="J1170" s="593"/>
      <c r="K1170" s="593"/>
      <c r="L1170" s="593"/>
      <c r="M1170" s="593"/>
      <c r="N1170" s="593"/>
      <c r="O1170" s="593"/>
      <c r="P1170" s="593"/>
      <c r="Q1170" s="593"/>
      <c r="R1170" s="593"/>
      <c r="S1170" s="593"/>
      <c r="T1170" s="593"/>
      <c r="U1170" s="593"/>
      <c r="V1170" s="593"/>
    </row>
    <row r="1171" spans="1:22" ht="19.5" customHeight="1">
      <c r="A1171" s="593"/>
      <c r="B1171" s="593"/>
      <c r="C1171" s="593"/>
      <c r="E1171" s="593"/>
      <c r="G1171" s="593"/>
      <c r="H1171" s="593"/>
      <c r="I1171" s="593"/>
      <c r="J1171" s="593"/>
      <c r="K1171" s="593"/>
      <c r="L1171" s="593"/>
      <c r="M1171" s="593"/>
      <c r="N1171" s="593"/>
      <c r="O1171" s="593"/>
      <c r="P1171" s="593"/>
      <c r="Q1171" s="593"/>
      <c r="R1171" s="593"/>
      <c r="S1171" s="593"/>
      <c r="T1171" s="593"/>
      <c r="U1171" s="593"/>
      <c r="V1171" s="593"/>
    </row>
    <row r="1172" spans="1:22" ht="19.5" customHeight="1">
      <c r="A1172" s="593"/>
      <c r="B1172" s="593"/>
      <c r="C1172" s="593"/>
      <c r="E1172" s="593"/>
      <c r="G1172" s="593"/>
      <c r="H1172" s="593"/>
      <c r="I1172" s="593"/>
      <c r="J1172" s="593"/>
      <c r="K1172" s="593"/>
      <c r="L1172" s="593"/>
      <c r="M1172" s="593"/>
      <c r="N1172" s="593"/>
      <c r="O1172" s="593"/>
      <c r="P1172" s="593"/>
      <c r="Q1172" s="593"/>
      <c r="R1172" s="593"/>
      <c r="S1172" s="593"/>
      <c r="T1172" s="593"/>
      <c r="U1172" s="593"/>
      <c r="V1172" s="593"/>
    </row>
    <row r="1173" spans="1:22" ht="19.5" customHeight="1">
      <c r="A1173" s="593"/>
      <c r="B1173" s="593"/>
      <c r="C1173" s="593"/>
      <c r="E1173" s="593"/>
      <c r="G1173" s="593"/>
      <c r="H1173" s="593"/>
      <c r="I1173" s="593"/>
      <c r="J1173" s="593"/>
      <c r="K1173" s="593"/>
      <c r="L1173" s="593"/>
      <c r="M1173" s="593"/>
      <c r="N1173" s="593"/>
      <c r="O1173" s="593"/>
      <c r="P1173" s="593"/>
      <c r="Q1173" s="593"/>
      <c r="R1173" s="593"/>
      <c r="S1173" s="593"/>
      <c r="T1173" s="593"/>
      <c r="U1173" s="593"/>
      <c r="V1173" s="593"/>
    </row>
    <row r="1174" spans="1:22" ht="19.5" customHeight="1">
      <c r="A1174" s="593"/>
      <c r="B1174" s="593"/>
      <c r="C1174" s="593"/>
      <c r="E1174" s="593"/>
      <c r="G1174" s="593"/>
      <c r="H1174" s="593"/>
      <c r="I1174" s="593"/>
      <c r="J1174" s="593"/>
      <c r="K1174" s="593"/>
      <c r="L1174" s="593"/>
      <c r="M1174" s="593"/>
      <c r="N1174" s="593"/>
      <c r="O1174" s="593"/>
      <c r="P1174" s="593"/>
      <c r="Q1174" s="593"/>
      <c r="R1174" s="593"/>
      <c r="S1174" s="593"/>
      <c r="T1174" s="593"/>
      <c r="U1174" s="593"/>
      <c r="V1174" s="593"/>
    </row>
    <row r="1175" spans="1:22" ht="19.5" customHeight="1">
      <c r="A1175" s="593"/>
      <c r="B1175" s="593"/>
      <c r="C1175" s="593"/>
      <c r="E1175" s="593"/>
      <c r="G1175" s="593"/>
      <c r="H1175" s="593"/>
      <c r="I1175" s="593"/>
      <c r="J1175" s="593"/>
      <c r="K1175" s="593"/>
      <c r="L1175" s="593"/>
      <c r="M1175" s="593"/>
      <c r="N1175" s="593"/>
      <c r="O1175" s="593"/>
      <c r="P1175" s="593"/>
      <c r="Q1175" s="593"/>
      <c r="R1175" s="593"/>
      <c r="S1175" s="593"/>
      <c r="T1175" s="593"/>
      <c r="U1175" s="593"/>
      <c r="V1175" s="593"/>
    </row>
    <row r="1176" spans="1:22" ht="19.5" customHeight="1">
      <c r="A1176" s="593"/>
      <c r="B1176" s="593"/>
      <c r="C1176" s="593"/>
      <c r="E1176" s="593"/>
      <c r="G1176" s="593"/>
      <c r="H1176" s="593"/>
      <c r="I1176" s="593"/>
      <c r="J1176" s="593"/>
      <c r="K1176" s="593"/>
      <c r="L1176" s="593"/>
      <c r="M1176" s="593"/>
      <c r="N1176" s="593"/>
      <c r="O1176" s="593"/>
      <c r="P1176" s="593"/>
      <c r="Q1176" s="593"/>
      <c r="R1176" s="593"/>
      <c r="S1176" s="593"/>
      <c r="T1176" s="593"/>
      <c r="U1176" s="593"/>
      <c r="V1176" s="593"/>
    </row>
    <row r="1177" spans="1:22" ht="19.5" customHeight="1">
      <c r="A1177" s="593"/>
      <c r="B1177" s="593"/>
      <c r="C1177" s="593"/>
      <c r="E1177" s="593"/>
      <c r="G1177" s="593"/>
      <c r="H1177" s="593"/>
      <c r="I1177" s="593"/>
      <c r="J1177" s="593"/>
      <c r="K1177" s="593"/>
      <c r="L1177" s="593"/>
      <c r="M1177" s="593"/>
      <c r="N1177" s="593"/>
      <c r="O1177" s="593"/>
      <c r="P1177" s="593"/>
      <c r="Q1177" s="593"/>
      <c r="R1177" s="593"/>
      <c r="S1177" s="593"/>
      <c r="T1177" s="593"/>
      <c r="U1177" s="593"/>
      <c r="V1177" s="593"/>
    </row>
    <row r="1178" spans="1:22" ht="19.5" customHeight="1">
      <c r="A1178" s="593"/>
      <c r="B1178" s="593"/>
      <c r="C1178" s="593"/>
      <c r="E1178" s="593"/>
      <c r="G1178" s="593"/>
      <c r="H1178" s="593"/>
      <c r="I1178" s="593"/>
      <c r="J1178" s="593"/>
      <c r="K1178" s="593"/>
      <c r="L1178" s="593"/>
      <c r="M1178" s="593"/>
      <c r="N1178" s="593"/>
      <c r="O1178" s="593"/>
      <c r="P1178" s="593"/>
      <c r="Q1178" s="593"/>
      <c r="R1178" s="593"/>
      <c r="S1178" s="593"/>
      <c r="T1178" s="593"/>
      <c r="U1178" s="593"/>
      <c r="V1178" s="593"/>
    </row>
    <row r="1179" spans="1:22" ht="19.5" customHeight="1">
      <c r="A1179" s="593"/>
      <c r="B1179" s="593"/>
      <c r="C1179" s="593"/>
      <c r="E1179" s="593"/>
      <c r="G1179" s="593"/>
      <c r="H1179" s="593"/>
      <c r="I1179" s="593"/>
      <c r="J1179" s="593"/>
      <c r="K1179" s="593"/>
      <c r="L1179" s="593"/>
      <c r="M1179" s="593"/>
      <c r="N1179" s="593"/>
      <c r="O1179" s="593"/>
      <c r="P1179" s="593"/>
      <c r="Q1179" s="593"/>
      <c r="R1179" s="593"/>
      <c r="S1179" s="593"/>
      <c r="T1179" s="593"/>
      <c r="U1179" s="593"/>
      <c r="V1179" s="593"/>
    </row>
    <row r="1180" spans="1:22" ht="19.5" customHeight="1">
      <c r="A1180" s="593"/>
      <c r="B1180" s="593"/>
      <c r="C1180" s="593"/>
      <c r="E1180" s="593"/>
      <c r="G1180" s="593"/>
      <c r="H1180" s="593"/>
      <c r="I1180" s="593"/>
      <c r="J1180" s="593"/>
      <c r="K1180" s="593"/>
      <c r="L1180" s="593"/>
      <c r="M1180" s="593"/>
      <c r="N1180" s="593"/>
      <c r="O1180" s="593"/>
      <c r="P1180" s="593"/>
      <c r="Q1180" s="593"/>
      <c r="R1180" s="593"/>
      <c r="S1180" s="593"/>
      <c r="T1180" s="593"/>
      <c r="U1180" s="593"/>
      <c r="V1180" s="593"/>
    </row>
    <row r="1181" spans="1:22" ht="19.5" customHeight="1">
      <c r="A1181" s="593"/>
      <c r="B1181" s="593"/>
      <c r="C1181" s="593"/>
      <c r="E1181" s="593"/>
      <c r="G1181" s="593"/>
      <c r="H1181" s="593"/>
      <c r="I1181" s="593"/>
      <c r="J1181" s="593"/>
      <c r="K1181" s="593"/>
      <c r="L1181" s="593"/>
      <c r="M1181" s="593"/>
      <c r="N1181" s="593"/>
      <c r="O1181" s="593"/>
      <c r="P1181" s="593"/>
      <c r="Q1181" s="593"/>
      <c r="R1181" s="593"/>
      <c r="S1181" s="593"/>
      <c r="T1181" s="593"/>
      <c r="U1181" s="593"/>
      <c r="V1181" s="593"/>
    </row>
    <row r="1182" spans="1:22" ht="19.5" customHeight="1">
      <c r="A1182" s="593"/>
      <c r="B1182" s="593"/>
      <c r="C1182" s="593"/>
      <c r="E1182" s="593"/>
      <c r="G1182" s="593"/>
      <c r="H1182" s="593"/>
      <c r="I1182" s="593"/>
      <c r="J1182" s="593"/>
      <c r="K1182" s="593"/>
      <c r="L1182" s="593"/>
      <c r="M1182" s="593"/>
      <c r="N1182" s="593"/>
      <c r="O1182" s="593"/>
      <c r="P1182" s="593"/>
      <c r="Q1182" s="593"/>
      <c r="R1182" s="593"/>
      <c r="S1182" s="593"/>
      <c r="T1182" s="593"/>
      <c r="U1182" s="593"/>
      <c r="V1182" s="593"/>
    </row>
    <row r="1183" spans="1:22" ht="19.5" customHeight="1">
      <c r="A1183" s="593"/>
      <c r="B1183" s="593"/>
      <c r="C1183" s="593"/>
      <c r="E1183" s="593"/>
      <c r="G1183" s="593"/>
      <c r="H1183" s="593"/>
      <c r="I1183" s="593"/>
      <c r="J1183" s="593"/>
      <c r="K1183" s="593"/>
      <c r="L1183" s="593"/>
      <c r="M1183" s="593"/>
      <c r="N1183" s="593"/>
      <c r="O1183" s="593"/>
      <c r="P1183" s="593"/>
      <c r="Q1183" s="593"/>
      <c r="R1183" s="593"/>
      <c r="S1183" s="593"/>
      <c r="T1183" s="593"/>
      <c r="U1183" s="593"/>
      <c r="V1183" s="593"/>
    </row>
    <row r="1184" spans="1:22" ht="19.5" customHeight="1">
      <c r="A1184" s="593"/>
      <c r="B1184" s="593"/>
      <c r="C1184" s="593"/>
      <c r="E1184" s="593"/>
      <c r="G1184" s="593"/>
      <c r="H1184" s="593"/>
      <c r="I1184" s="593"/>
      <c r="J1184" s="593"/>
      <c r="K1184" s="593"/>
      <c r="L1184" s="593"/>
      <c r="M1184" s="593"/>
      <c r="N1184" s="593"/>
      <c r="O1184" s="593"/>
      <c r="P1184" s="593"/>
      <c r="Q1184" s="593"/>
      <c r="R1184" s="593"/>
      <c r="S1184" s="593"/>
      <c r="T1184" s="593"/>
      <c r="U1184" s="593"/>
      <c r="V1184" s="593"/>
    </row>
    <row r="1185" spans="1:22" ht="19.5" customHeight="1">
      <c r="A1185" s="593"/>
      <c r="B1185" s="593"/>
      <c r="C1185" s="593"/>
      <c r="E1185" s="593"/>
      <c r="G1185" s="593"/>
      <c r="H1185" s="593"/>
      <c r="I1185" s="593"/>
      <c r="J1185" s="593"/>
      <c r="K1185" s="593"/>
      <c r="L1185" s="593"/>
      <c r="M1185" s="593"/>
      <c r="N1185" s="593"/>
      <c r="O1185" s="593"/>
      <c r="P1185" s="593"/>
      <c r="Q1185" s="593"/>
      <c r="R1185" s="593"/>
      <c r="S1185" s="593"/>
      <c r="T1185" s="593"/>
      <c r="U1185" s="593"/>
      <c r="V1185" s="593"/>
    </row>
    <row r="1186" spans="1:22" ht="19.5" customHeight="1">
      <c r="A1186" s="593"/>
      <c r="B1186" s="593"/>
      <c r="C1186" s="593"/>
      <c r="E1186" s="593"/>
      <c r="G1186" s="593"/>
      <c r="H1186" s="593"/>
      <c r="I1186" s="593"/>
      <c r="J1186" s="593"/>
      <c r="K1186" s="593"/>
      <c r="L1186" s="593"/>
      <c r="M1186" s="593"/>
      <c r="N1186" s="593"/>
      <c r="O1186" s="593"/>
      <c r="P1186" s="593"/>
      <c r="Q1186" s="593"/>
      <c r="R1186" s="593"/>
      <c r="S1186" s="593"/>
      <c r="T1186" s="593"/>
      <c r="U1186" s="593"/>
      <c r="V1186" s="593"/>
    </row>
    <row r="1187" spans="1:22" ht="19.5" customHeight="1">
      <c r="A1187" s="593"/>
      <c r="B1187" s="593"/>
      <c r="C1187" s="593"/>
      <c r="E1187" s="593"/>
      <c r="G1187" s="593"/>
      <c r="H1187" s="593"/>
      <c r="I1187" s="593"/>
      <c r="J1187" s="593"/>
      <c r="K1187" s="593"/>
      <c r="L1187" s="593"/>
      <c r="M1187" s="593"/>
      <c r="N1187" s="593"/>
      <c r="O1187" s="593"/>
      <c r="P1187" s="593"/>
      <c r="Q1187" s="593"/>
      <c r="R1187" s="593"/>
      <c r="S1187" s="593"/>
      <c r="T1187" s="593"/>
      <c r="U1187" s="593"/>
      <c r="V1187" s="593"/>
    </row>
    <row r="1188" spans="1:22" ht="19.5" customHeight="1">
      <c r="A1188" s="593"/>
      <c r="B1188" s="593"/>
      <c r="C1188" s="593"/>
      <c r="E1188" s="593"/>
      <c r="G1188" s="593"/>
      <c r="H1188" s="593"/>
      <c r="I1188" s="593"/>
      <c r="J1188" s="593"/>
      <c r="K1188" s="593"/>
      <c r="L1188" s="593"/>
      <c r="M1188" s="593"/>
      <c r="N1188" s="593"/>
      <c r="O1188" s="593"/>
      <c r="P1188" s="593"/>
      <c r="Q1188" s="593"/>
      <c r="R1188" s="593"/>
      <c r="S1188" s="593"/>
      <c r="T1188" s="593"/>
      <c r="U1188" s="593"/>
      <c r="V1188" s="593"/>
    </row>
    <row r="1189" spans="1:22" ht="19.5" customHeight="1">
      <c r="A1189" s="593"/>
      <c r="B1189" s="593"/>
      <c r="C1189" s="593"/>
      <c r="E1189" s="593"/>
      <c r="G1189" s="593"/>
      <c r="H1189" s="593"/>
      <c r="I1189" s="593"/>
      <c r="J1189" s="593"/>
      <c r="K1189" s="593"/>
      <c r="L1189" s="593"/>
      <c r="M1189" s="593"/>
      <c r="N1189" s="593"/>
      <c r="O1189" s="593"/>
      <c r="P1189" s="593"/>
      <c r="Q1189" s="593"/>
      <c r="R1189" s="593"/>
      <c r="S1189" s="593"/>
      <c r="T1189" s="593"/>
      <c r="U1189" s="593"/>
      <c r="V1189" s="593"/>
    </row>
    <row r="1190" spans="1:22" ht="19.5" customHeight="1">
      <c r="A1190" s="593"/>
      <c r="B1190" s="593"/>
      <c r="C1190" s="593"/>
      <c r="E1190" s="593"/>
      <c r="G1190" s="593"/>
      <c r="H1190" s="593"/>
      <c r="I1190" s="593"/>
      <c r="J1190" s="593"/>
      <c r="K1190" s="593"/>
      <c r="L1190" s="593"/>
      <c r="M1190" s="593"/>
      <c r="N1190" s="593"/>
      <c r="O1190" s="593"/>
      <c r="P1190" s="593"/>
      <c r="Q1190" s="593"/>
      <c r="R1190" s="593"/>
      <c r="S1190" s="593"/>
      <c r="T1190" s="593"/>
      <c r="U1190" s="593"/>
      <c r="V1190" s="593"/>
    </row>
    <row r="1191" spans="1:22" ht="19.5" customHeight="1">
      <c r="A1191" s="593"/>
      <c r="B1191" s="593"/>
      <c r="C1191" s="593"/>
      <c r="E1191" s="593"/>
      <c r="G1191" s="593"/>
      <c r="H1191" s="593"/>
      <c r="I1191" s="593"/>
      <c r="J1191" s="593"/>
      <c r="K1191" s="593"/>
      <c r="L1191" s="593"/>
      <c r="M1191" s="593"/>
      <c r="N1191" s="593"/>
      <c r="O1191" s="593"/>
      <c r="P1191" s="593"/>
      <c r="Q1191" s="593"/>
      <c r="R1191" s="593"/>
      <c r="S1191" s="593"/>
      <c r="T1191" s="593"/>
      <c r="U1191" s="593"/>
      <c r="V1191" s="593"/>
    </row>
    <row r="1192" spans="1:22" ht="19.5" customHeight="1">
      <c r="A1192" s="593"/>
      <c r="B1192" s="593"/>
      <c r="C1192" s="593"/>
      <c r="E1192" s="593"/>
      <c r="G1192" s="593"/>
      <c r="H1192" s="593"/>
      <c r="I1192" s="593"/>
      <c r="J1192" s="593"/>
      <c r="K1192" s="593"/>
      <c r="L1192" s="593"/>
      <c r="M1192" s="593"/>
      <c r="N1192" s="593"/>
      <c r="O1192" s="593"/>
      <c r="P1192" s="593"/>
      <c r="Q1192" s="593"/>
      <c r="R1192" s="593"/>
      <c r="S1192" s="593"/>
      <c r="T1192" s="593"/>
      <c r="U1192" s="593"/>
      <c r="V1192" s="593"/>
    </row>
    <row r="1193" spans="1:22" ht="19.5" customHeight="1">
      <c r="A1193" s="593"/>
      <c r="B1193" s="593"/>
      <c r="C1193" s="593"/>
      <c r="E1193" s="593"/>
      <c r="G1193" s="593"/>
      <c r="H1193" s="593"/>
      <c r="I1193" s="593"/>
      <c r="J1193" s="593"/>
      <c r="K1193" s="593"/>
      <c r="L1193" s="593"/>
      <c r="M1193" s="593"/>
      <c r="N1193" s="593"/>
      <c r="O1193" s="593"/>
      <c r="P1193" s="593"/>
      <c r="Q1193" s="593"/>
      <c r="R1193" s="593"/>
      <c r="S1193" s="593"/>
      <c r="T1193" s="593"/>
      <c r="U1193" s="593"/>
      <c r="V1193" s="593"/>
    </row>
    <row r="1194" spans="1:22" ht="19.5" customHeight="1">
      <c r="A1194" s="593"/>
      <c r="B1194" s="593"/>
      <c r="C1194" s="593"/>
      <c r="E1194" s="593"/>
      <c r="G1194" s="593"/>
      <c r="H1194" s="593"/>
      <c r="I1194" s="593"/>
      <c r="J1194" s="593"/>
      <c r="K1194" s="593"/>
      <c r="L1194" s="593"/>
      <c r="M1194" s="593"/>
      <c r="N1194" s="593"/>
      <c r="O1194" s="593"/>
      <c r="P1194" s="593"/>
      <c r="Q1194" s="593"/>
      <c r="R1194" s="593"/>
      <c r="S1194" s="593"/>
      <c r="T1194" s="593"/>
      <c r="U1194" s="593"/>
      <c r="V1194" s="593"/>
    </row>
    <row r="1195" spans="1:22" ht="19.5" customHeight="1">
      <c r="A1195" s="593"/>
      <c r="B1195" s="593"/>
      <c r="C1195" s="593"/>
      <c r="E1195" s="593"/>
      <c r="G1195" s="593"/>
      <c r="H1195" s="593"/>
      <c r="I1195" s="593"/>
      <c r="J1195" s="593"/>
      <c r="K1195" s="593"/>
      <c r="L1195" s="593"/>
      <c r="M1195" s="593"/>
      <c r="N1195" s="593"/>
      <c r="O1195" s="593"/>
      <c r="P1195" s="593"/>
      <c r="Q1195" s="593"/>
      <c r="R1195" s="593"/>
      <c r="S1195" s="593"/>
      <c r="T1195" s="593"/>
      <c r="U1195" s="593"/>
      <c r="V1195" s="593"/>
    </row>
    <row r="1196" spans="1:22" ht="19.5" customHeight="1">
      <c r="A1196" s="593"/>
      <c r="B1196" s="593"/>
      <c r="C1196" s="593"/>
      <c r="E1196" s="593"/>
      <c r="G1196" s="593"/>
      <c r="H1196" s="593"/>
      <c r="I1196" s="593"/>
      <c r="J1196" s="593"/>
      <c r="K1196" s="593"/>
      <c r="L1196" s="593"/>
      <c r="M1196" s="593"/>
      <c r="N1196" s="593"/>
      <c r="O1196" s="593"/>
      <c r="P1196" s="593"/>
      <c r="Q1196" s="593"/>
      <c r="R1196" s="593"/>
      <c r="S1196" s="593"/>
      <c r="T1196" s="593"/>
      <c r="U1196" s="593"/>
      <c r="V1196" s="593"/>
    </row>
    <row r="1197" spans="1:22" ht="19.5" customHeight="1">
      <c r="A1197" s="593"/>
      <c r="B1197" s="593"/>
      <c r="C1197" s="593"/>
      <c r="E1197" s="593"/>
      <c r="G1197" s="593"/>
      <c r="H1197" s="593"/>
      <c r="I1197" s="593"/>
      <c r="J1197" s="593"/>
      <c r="K1197" s="593"/>
      <c r="L1197" s="593"/>
      <c r="M1197" s="593"/>
      <c r="N1197" s="593"/>
      <c r="O1197" s="593"/>
      <c r="P1197" s="593"/>
      <c r="Q1197" s="593"/>
      <c r="R1197" s="593"/>
      <c r="S1197" s="593"/>
      <c r="T1197" s="593"/>
      <c r="U1197" s="593"/>
      <c r="V1197" s="593"/>
    </row>
    <row r="1198" spans="1:22" ht="19.5" customHeight="1">
      <c r="A1198" s="593"/>
      <c r="B1198" s="593"/>
      <c r="C1198" s="593"/>
      <c r="E1198" s="593"/>
      <c r="G1198" s="593"/>
      <c r="H1198" s="593"/>
      <c r="I1198" s="593"/>
      <c r="J1198" s="593"/>
      <c r="K1198" s="593"/>
      <c r="L1198" s="593"/>
      <c r="M1198" s="593"/>
      <c r="N1198" s="593"/>
      <c r="O1198" s="593"/>
      <c r="P1198" s="593"/>
      <c r="Q1198" s="593"/>
      <c r="R1198" s="593"/>
      <c r="S1198" s="593"/>
      <c r="T1198" s="593"/>
      <c r="U1198" s="593"/>
      <c r="V1198" s="593"/>
    </row>
    <row r="1199" spans="1:22" ht="19.5" customHeight="1">
      <c r="A1199" s="593"/>
      <c r="B1199" s="593"/>
      <c r="C1199" s="593"/>
      <c r="E1199" s="593"/>
      <c r="G1199" s="593"/>
      <c r="H1199" s="593"/>
      <c r="I1199" s="593"/>
      <c r="J1199" s="593"/>
      <c r="K1199" s="593"/>
      <c r="L1199" s="593"/>
      <c r="M1199" s="593"/>
      <c r="N1199" s="593"/>
      <c r="O1199" s="593"/>
      <c r="P1199" s="593"/>
      <c r="Q1199" s="593"/>
      <c r="R1199" s="593"/>
      <c r="S1199" s="593"/>
      <c r="T1199" s="593"/>
      <c r="U1199" s="593"/>
      <c r="V1199" s="593"/>
    </row>
    <row r="1200" spans="1:22" ht="19.5" customHeight="1">
      <c r="A1200" s="593"/>
      <c r="B1200" s="593"/>
      <c r="C1200" s="593"/>
      <c r="E1200" s="593"/>
      <c r="G1200" s="593"/>
      <c r="H1200" s="593"/>
      <c r="I1200" s="593"/>
      <c r="J1200" s="593"/>
      <c r="K1200" s="593"/>
      <c r="L1200" s="593"/>
      <c r="M1200" s="593"/>
      <c r="N1200" s="593"/>
      <c r="O1200" s="593"/>
      <c r="P1200" s="593"/>
      <c r="Q1200" s="593"/>
      <c r="R1200" s="593"/>
      <c r="S1200" s="593"/>
      <c r="T1200" s="593"/>
      <c r="U1200" s="593"/>
      <c r="V1200" s="593"/>
    </row>
    <row r="1201" spans="1:22" ht="19.5" customHeight="1">
      <c r="A1201" s="593"/>
      <c r="B1201" s="593"/>
      <c r="C1201" s="593"/>
      <c r="E1201" s="593"/>
      <c r="G1201" s="593"/>
      <c r="H1201" s="593"/>
      <c r="I1201" s="593"/>
      <c r="J1201" s="593"/>
      <c r="K1201" s="593"/>
      <c r="L1201" s="593"/>
      <c r="M1201" s="593"/>
      <c r="N1201" s="593"/>
      <c r="O1201" s="593"/>
      <c r="P1201" s="593"/>
      <c r="Q1201" s="593"/>
      <c r="R1201" s="593"/>
      <c r="S1201" s="593"/>
      <c r="T1201" s="593"/>
      <c r="U1201" s="593"/>
      <c r="V1201" s="593"/>
    </row>
    <row r="1202" spans="1:22" ht="19.5" customHeight="1">
      <c r="A1202" s="593"/>
      <c r="B1202" s="593"/>
      <c r="C1202" s="593"/>
      <c r="E1202" s="593"/>
      <c r="G1202" s="593"/>
      <c r="H1202" s="593"/>
      <c r="I1202" s="593"/>
      <c r="J1202" s="593"/>
      <c r="K1202" s="593"/>
      <c r="L1202" s="593"/>
      <c r="M1202" s="593"/>
      <c r="N1202" s="593"/>
      <c r="O1202" s="593"/>
      <c r="P1202" s="593"/>
      <c r="Q1202" s="593"/>
      <c r="R1202" s="593"/>
      <c r="S1202" s="593"/>
      <c r="T1202" s="593"/>
      <c r="U1202" s="593"/>
      <c r="V1202" s="593"/>
    </row>
    <row r="1203" spans="1:22" ht="19.5" customHeight="1">
      <c r="A1203" s="593"/>
      <c r="B1203" s="593"/>
      <c r="C1203" s="593"/>
      <c r="E1203" s="593"/>
      <c r="G1203" s="593"/>
      <c r="H1203" s="593"/>
      <c r="I1203" s="593"/>
      <c r="J1203" s="593"/>
      <c r="K1203" s="593"/>
      <c r="L1203" s="593"/>
      <c r="M1203" s="593"/>
      <c r="N1203" s="593"/>
      <c r="O1203" s="593"/>
      <c r="P1203" s="593"/>
      <c r="Q1203" s="593"/>
      <c r="R1203" s="593"/>
      <c r="S1203" s="593"/>
      <c r="T1203" s="593"/>
      <c r="U1203" s="593"/>
      <c r="V1203" s="593"/>
    </row>
    <row r="1204" spans="1:22" ht="19.5" customHeight="1">
      <c r="A1204" s="593"/>
      <c r="B1204" s="593"/>
      <c r="C1204" s="593"/>
      <c r="E1204" s="593"/>
      <c r="G1204" s="593"/>
      <c r="H1204" s="593"/>
      <c r="I1204" s="593"/>
      <c r="J1204" s="593"/>
      <c r="K1204" s="593"/>
      <c r="L1204" s="593"/>
      <c r="M1204" s="593"/>
      <c r="N1204" s="593"/>
      <c r="O1204" s="593"/>
      <c r="P1204" s="593"/>
      <c r="Q1204" s="593"/>
      <c r="R1204" s="593"/>
      <c r="S1204" s="593"/>
      <c r="T1204" s="593"/>
      <c r="U1204" s="593"/>
      <c r="V1204" s="593"/>
    </row>
    <row r="1205" spans="1:22" ht="19.5" customHeight="1">
      <c r="A1205" s="593"/>
      <c r="B1205" s="593"/>
      <c r="C1205" s="593"/>
      <c r="E1205" s="593"/>
      <c r="G1205" s="593"/>
      <c r="H1205" s="593"/>
      <c r="I1205" s="593"/>
      <c r="J1205" s="593"/>
      <c r="K1205" s="593"/>
      <c r="L1205" s="593"/>
      <c r="M1205" s="593"/>
      <c r="N1205" s="593"/>
      <c r="O1205" s="593"/>
      <c r="P1205" s="593"/>
      <c r="Q1205" s="593"/>
      <c r="R1205" s="593"/>
      <c r="S1205" s="593"/>
      <c r="T1205" s="593"/>
      <c r="U1205" s="593"/>
      <c r="V1205" s="593"/>
    </row>
    <row r="1206" spans="1:22" ht="19.5" customHeight="1">
      <c r="A1206" s="593"/>
      <c r="B1206" s="593"/>
      <c r="C1206" s="593"/>
      <c r="E1206" s="593"/>
      <c r="G1206" s="593"/>
      <c r="H1206" s="593"/>
      <c r="I1206" s="593"/>
      <c r="J1206" s="593"/>
      <c r="K1206" s="593"/>
      <c r="L1206" s="593"/>
      <c r="M1206" s="593"/>
      <c r="N1206" s="593"/>
      <c r="O1206" s="593"/>
      <c r="P1206" s="593"/>
      <c r="Q1206" s="593"/>
      <c r="R1206" s="593"/>
      <c r="S1206" s="593"/>
      <c r="T1206" s="593"/>
      <c r="U1206" s="593"/>
      <c r="V1206" s="593"/>
    </row>
    <row r="1207" spans="1:22" ht="19.5" customHeight="1">
      <c r="A1207" s="593"/>
      <c r="B1207" s="593"/>
      <c r="C1207" s="593"/>
      <c r="E1207" s="593"/>
      <c r="G1207" s="593"/>
      <c r="H1207" s="593"/>
      <c r="I1207" s="593"/>
      <c r="J1207" s="593"/>
      <c r="K1207" s="593"/>
      <c r="L1207" s="593"/>
      <c r="M1207" s="593"/>
      <c r="N1207" s="593"/>
      <c r="O1207" s="593"/>
      <c r="P1207" s="593"/>
      <c r="Q1207" s="593"/>
      <c r="R1207" s="593"/>
      <c r="S1207" s="593"/>
      <c r="T1207" s="593"/>
      <c r="U1207" s="593"/>
      <c r="V1207" s="593"/>
    </row>
    <row r="1208" spans="1:22" ht="19.5" customHeight="1">
      <c r="A1208" s="593"/>
      <c r="B1208" s="593"/>
      <c r="C1208" s="593"/>
      <c r="E1208" s="593"/>
      <c r="G1208" s="593"/>
      <c r="H1208" s="593"/>
      <c r="I1208" s="593"/>
      <c r="J1208" s="593"/>
      <c r="K1208" s="593"/>
      <c r="L1208" s="593"/>
      <c r="M1208" s="593"/>
      <c r="N1208" s="593"/>
      <c r="O1208" s="593"/>
      <c r="P1208" s="593"/>
      <c r="Q1208" s="593"/>
      <c r="R1208" s="593"/>
      <c r="S1208" s="593"/>
      <c r="T1208" s="593"/>
      <c r="U1208" s="593"/>
      <c r="V1208" s="593"/>
    </row>
    <row r="1209" spans="1:22" ht="19.5" customHeight="1">
      <c r="A1209" s="593"/>
      <c r="B1209" s="593"/>
      <c r="C1209" s="593"/>
      <c r="E1209" s="593"/>
      <c r="G1209" s="593"/>
      <c r="H1209" s="593"/>
      <c r="I1209" s="593"/>
      <c r="J1209" s="593"/>
      <c r="K1209" s="593"/>
      <c r="L1209" s="593"/>
      <c r="M1209" s="593"/>
      <c r="N1209" s="593"/>
      <c r="O1209" s="593"/>
      <c r="P1209" s="593"/>
      <c r="Q1209" s="593"/>
      <c r="R1209" s="593"/>
      <c r="S1209" s="593"/>
      <c r="T1209" s="593"/>
      <c r="U1209" s="593"/>
      <c r="V1209" s="593"/>
    </row>
    <row r="1210" spans="1:22" ht="19.5" customHeight="1">
      <c r="A1210" s="593"/>
      <c r="B1210" s="593"/>
      <c r="C1210" s="593"/>
      <c r="E1210" s="593"/>
      <c r="G1210" s="593"/>
      <c r="H1210" s="593"/>
      <c r="I1210" s="593"/>
      <c r="J1210" s="593"/>
      <c r="K1210" s="593"/>
      <c r="L1210" s="593"/>
      <c r="M1210" s="593"/>
      <c r="N1210" s="593"/>
      <c r="O1210" s="593"/>
      <c r="P1210" s="593"/>
      <c r="Q1210" s="593"/>
      <c r="R1210" s="593"/>
      <c r="S1210" s="593"/>
      <c r="T1210" s="593"/>
      <c r="U1210" s="593"/>
      <c r="V1210" s="593"/>
    </row>
    <row r="1211" spans="1:22" ht="19.5" customHeight="1">
      <c r="A1211" s="593"/>
      <c r="B1211" s="593"/>
      <c r="C1211" s="593"/>
      <c r="E1211" s="593"/>
      <c r="G1211" s="593"/>
      <c r="H1211" s="593"/>
      <c r="I1211" s="593"/>
      <c r="J1211" s="593"/>
      <c r="K1211" s="593"/>
      <c r="L1211" s="593"/>
      <c r="M1211" s="593"/>
      <c r="N1211" s="593"/>
      <c r="O1211" s="593"/>
      <c r="P1211" s="593"/>
      <c r="Q1211" s="593"/>
      <c r="R1211" s="593"/>
      <c r="S1211" s="593"/>
      <c r="T1211" s="593"/>
      <c r="U1211" s="593"/>
      <c r="V1211" s="593"/>
    </row>
    <row r="1212" spans="1:22" ht="19.5" customHeight="1">
      <c r="A1212" s="593"/>
      <c r="B1212" s="593"/>
      <c r="C1212" s="593"/>
      <c r="E1212" s="593"/>
      <c r="G1212" s="593"/>
      <c r="H1212" s="593"/>
      <c r="I1212" s="593"/>
      <c r="J1212" s="593"/>
      <c r="K1212" s="593"/>
      <c r="L1212" s="593"/>
      <c r="M1212" s="593"/>
      <c r="N1212" s="593"/>
      <c r="O1212" s="593"/>
      <c r="P1212" s="593"/>
      <c r="Q1212" s="593"/>
      <c r="R1212" s="593"/>
      <c r="S1212" s="593"/>
      <c r="T1212" s="593"/>
      <c r="U1212" s="593"/>
      <c r="V1212" s="593"/>
    </row>
    <row r="1213" spans="1:22" ht="19.5" customHeight="1">
      <c r="A1213" s="593"/>
      <c r="B1213" s="593"/>
      <c r="C1213" s="593"/>
      <c r="E1213" s="593"/>
      <c r="G1213" s="593"/>
      <c r="H1213" s="593"/>
      <c r="I1213" s="593"/>
      <c r="J1213" s="593"/>
      <c r="K1213" s="593"/>
      <c r="L1213" s="593"/>
      <c r="M1213" s="593"/>
      <c r="N1213" s="593"/>
      <c r="O1213" s="593"/>
      <c r="P1213" s="593"/>
      <c r="Q1213" s="593"/>
      <c r="R1213" s="593"/>
      <c r="S1213" s="593"/>
      <c r="T1213" s="593"/>
      <c r="U1213" s="593"/>
      <c r="V1213" s="593"/>
    </row>
    <row r="1214" spans="1:22" ht="19.5" customHeight="1">
      <c r="A1214" s="593"/>
      <c r="B1214" s="593"/>
      <c r="C1214" s="593"/>
      <c r="E1214" s="593"/>
      <c r="G1214" s="593"/>
      <c r="H1214" s="593"/>
      <c r="I1214" s="593"/>
      <c r="J1214" s="593"/>
      <c r="K1214" s="593"/>
      <c r="L1214" s="593"/>
      <c r="M1214" s="593"/>
      <c r="N1214" s="593"/>
      <c r="O1214" s="593"/>
      <c r="P1214" s="593"/>
      <c r="Q1214" s="593"/>
      <c r="R1214" s="593"/>
      <c r="S1214" s="593"/>
      <c r="T1214" s="593"/>
      <c r="U1214" s="593"/>
      <c r="V1214" s="593"/>
    </row>
    <row r="1215" spans="1:22" ht="19.5" customHeight="1">
      <c r="A1215" s="593"/>
      <c r="B1215" s="593"/>
      <c r="C1215" s="593"/>
      <c r="E1215" s="593"/>
      <c r="G1215" s="593"/>
      <c r="H1215" s="593"/>
      <c r="I1215" s="593"/>
      <c r="J1215" s="593"/>
      <c r="K1215" s="593"/>
      <c r="L1215" s="593"/>
      <c r="M1215" s="593"/>
      <c r="N1215" s="593"/>
      <c r="O1215" s="593"/>
      <c r="P1215" s="593"/>
      <c r="Q1215" s="593"/>
      <c r="R1215" s="593"/>
      <c r="S1215" s="593"/>
      <c r="T1215" s="593"/>
      <c r="U1215" s="593"/>
      <c r="V1215" s="593"/>
    </row>
    <row r="1216" spans="1:22" ht="19.5" customHeight="1">
      <c r="A1216" s="593"/>
      <c r="B1216" s="593"/>
      <c r="C1216" s="593"/>
      <c r="E1216" s="593"/>
      <c r="G1216" s="593"/>
      <c r="H1216" s="593"/>
      <c r="I1216" s="593"/>
      <c r="J1216" s="593"/>
      <c r="K1216" s="593"/>
      <c r="L1216" s="593"/>
      <c r="M1216" s="593"/>
      <c r="N1216" s="593"/>
      <c r="O1216" s="593"/>
      <c r="P1216" s="593"/>
      <c r="Q1216" s="593"/>
      <c r="R1216" s="593"/>
      <c r="S1216" s="593"/>
      <c r="T1216" s="593"/>
      <c r="U1216" s="593"/>
      <c r="V1216" s="593"/>
    </row>
    <row r="1217" spans="1:22" ht="19.5" customHeight="1">
      <c r="A1217" s="593"/>
      <c r="B1217" s="593"/>
      <c r="C1217" s="593"/>
      <c r="E1217" s="593"/>
      <c r="G1217" s="593"/>
      <c r="H1217" s="593"/>
      <c r="I1217" s="593"/>
      <c r="J1217" s="593"/>
      <c r="K1217" s="593"/>
      <c r="L1217" s="593"/>
      <c r="M1217" s="593"/>
      <c r="N1217" s="593"/>
      <c r="O1217" s="593"/>
      <c r="P1217" s="593"/>
      <c r="Q1217" s="593"/>
      <c r="R1217" s="593"/>
      <c r="S1217" s="593"/>
      <c r="T1217" s="593"/>
      <c r="U1217" s="593"/>
      <c r="V1217" s="593"/>
    </row>
    <row r="1218" spans="1:22" ht="19.5" customHeight="1">
      <c r="A1218" s="593"/>
      <c r="B1218" s="593"/>
      <c r="C1218" s="593"/>
      <c r="E1218" s="593"/>
      <c r="G1218" s="593"/>
      <c r="H1218" s="593"/>
      <c r="I1218" s="593"/>
      <c r="J1218" s="593"/>
      <c r="K1218" s="593"/>
      <c r="L1218" s="593"/>
      <c r="M1218" s="593"/>
      <c r="N1218" s="593"/>
      <c r="O1218" s="593"/>
      <c r="P1218" s="593"/>
      <c r="Q1218" s="593"/>
      <c r="R1218" s="593"/>
      <c r="S1218" s="593"/>
      <c r="T1218" s="593"/>
      <c r="U1218" s="593"/>
      <c r="V1218" s="593"/>
    </row>
    <row r="1219" spans="1:22" ht="19.5" customHeight="1">
      <c r="A1219" s="593"/>
      <c r="B1219" s="593"/>
      <c r="C1219" s="593"/>
      <c r="E1219" s="593"/>
      <c r="G1219" s="593"/>
      <c r="H1219" s="593"/>
      <c r="I1219" s="593"/>
      <c r="J1219" s="593"/>
      <c r="K1219" s="593"/>
      <c r="L1219" s="593"/>
      <c r="M1219" s="593"/>
      <c r="N1219" s="593"/>
      <c r="O1219" s="593"/>
      <c r="P1219" s="593"/>
      <c r="Q1219" s="593"/>
      <c r="R1219" s="593"/>
      <c r="S1219" s="593"/>
      <c r="T1219" s="593"/>
      <c r="U1219" s="593"/>
      <c r="V1219" s="593"/>
    </row>
    <row r="1220" spans="1:22" ht="19.5" customHeight="1">
      <c r="A1220" s="593"/>
      <c r="B1220" s="593"/>
      <c r="C1220" s="593"/>
      <c r="E1220" s="593"/>
      <c r="G1220" s="593"/>
      <c r="H1220" s="593"/>
      <c r="I1220" s="593"/>
      <c r="J1220" s="593"/>
      <c r="K1220" s="593"/>
      <c r="L1220" s="593"/>
      <c r="M1220" s="593"/>
      <c r="N1220" s="593"/>
      <c r="O1220" s="593"/>
      <c r="P1220" s="593"/>
      <c r="Q1220" s="593"/>
      <c r="R1220" s="593"/>
      <c r="S1220" s="593"/>
      <c r="T1220" s="593"/>
      <c r="U1220" s="593"/>
      <c r="V1220" s="593"/>
    </row>
    <row r="1221" spans="1:22" ht="19.5" customHeight="1">
      <c r="A1221" s="593"/>
      <c r="B1221" s="593"/>
      <c r="C1221" s="593"/>
      <c r="E1221" s="593"/>
      <c r="G1221" s="593"/>
      <c r="H1221" s="593"/>
      <c r="I1221" s="593"/>
      <c r="J1221" s="593"/>
      <c r="K1221" s="593"/>
      <c r="L1221" s="593"/>
      <c r="M1221" s="593"/>
      <c r="N1221" s="593"/>
      <c r="O1221" s="593"/>
      <c r="P1221" s="593"/>
      <c r="Q1221" s="593"/>
      <c r="R1221" s="593"/>
      <c r="S1221" s="593"/>
      <c r="T1221" s="593"/>
      <c r="U1221" s="593"/>
      <c r="V1221" s="593"/>
    </row>
    <row r="1222" spans="1:22" ht="19.5" customHeight="1">
      <c r="A1222" s="593"/>
      <c r="B1222" s="593"/>
      <c r="C1222" s="593"/>
      <c r="E1222" s="593"/>
      <c r="G1222" s="593"/>
      <c r="H1222" s="593"/>
      <c r="I1222" s="593"/>
      <c r="J1222" s="593"/>
      <c r="K1222" s="593"/>
      <c r="L1222" s="593"/>
      <c r="M1222" s="593"/>
      <c r="N1222" s="593"/>
      <c r="O1222" s="593"/>
      <c r="P1222" s="593"/>
      <c r="Q1222" s="593"/>
      <c r="R1222" s="593"/>
      <c r="S1222" s="593"/>
      <c r="T1222" s="593"/>
      <c r="U1222" s="593"/>
      <c r="V1222" s="593"/>
    </row>
    <row r="1223" spans="1:22" ht="19.5" customHeight="1">
      <c r="A1223" s="593"/>
      <c r="B1223" s="593"/>
      <c r="C1223" s="593"/>
      <c r="E1223" s="593"/>
      <c r="G1223" s="593"/>
      <c r="H1223" s="593"/>
      <c r="I1223" s="593"/>
      <c r="J1223" s="593"/>
      <c r="K1223" s="593"/>
      <c r="L1223" s="593"/>
      <c r="M1223" s="593"/>
      <c r="N1223" s="593"/>
      <c r="O1223" s="593"/>
      <c r="P1223" s="593"/>
      <c r="Q1223" s="593"/>
      <c r="R1223" s="593"/>
      <c r="S1223" s="593"/>
      <c r="T1223" s="593"/>
      <c r="U1223" s="593"/>
      <c r="V1223" s="593"/>
    </row>
    <row r="1224" spans="1:22" ht="19.5" customHeight="1">
      <c r="A1224" s="593"/>
      <c r="B1224" s="593"/>
      <c r="C1224" s="593"/>
      <c r="E1224" s="593"/>
      <c r="G1224" s="593"/>
      <c r="H1224" s="593"/>
      <c r="I1224" s="593"/>
      <c r="J1224" s="593"/>
      <c r="K1224" s="593"/>
      <c r="L1224" s="593"/>
      <c r="M1224" s="593"/>
      <c r="N1224" s="593"/>
      <c r="O1224" s="593"/>
      <c r="P1224" s="593"/>
      <c r="Q1224" s="593"/>
      <c r="R1224" s="593"/>
      <c r="S1224" s="593"/>
      <c r="T1224" s="593"/>
      <c r="U1224" s="593"/>
      <c r="V1224" s="593"/>
    </row>
    <row r="1225" spans="1:22" ht="19.5" customHeight="1">
      <c r="A1225" s="593"/>
      <c r="B1225" s="593"/>
      <c r="C1225" s="593"/>
      <c r="E1225" s="593"/>
      <c r="G1225" s="593"/>
      <c r="H1225" s="593"/>
      <c r="I1225" s="593"/>
      <c r="J1225" s="593"/>
      <c r="K1225" s="593"/>
      <c r="L1225" s="593"/>
      <c r="M1225" s="593"/>
      <c r="N1225" s="593"/>
      <c r="O1225" s="593"/>
      <c r="P1225" s="593"/>
      <c r="Q1225" s="593"/>
      <c r="R1225" s="593"/>
      <c r="S1225" s="593"/>
      <c r="T1225" s="593"/>
      <c r="U1225" s="593"/>
      <c r="V1225" s="593"/>
    </row>
    <row r="1226" spans="1:22" ht="19.5" customHeight="1">
      <c r="A1226" s="593"/>
      <c r="B1226" s="593"/>
      <c r="C1226" s="593"/>
      <c r="E1226" s="593"/>
      <c r="G1226" s="593"/>
      <c r="H1226" s="593"/>
      <c r="I1226" s="593"/>
      <c r="J1226" s="593"/>
      <c r="K1226" s="593"/>
      <c r="L1226" s="593"/>
      <c r="M1226" s="593"/>
      <c r="N1226" s="593"/>
      <c r="O1226" s="593"/>
      <c r="P1226" s="593"/>
      <c r="Q1226" s="593"/>
      <c r="R1226" s="593"/>
      <c r="S1226" s="593"/>
      <c r="T1226" s="593"/>
      <c r="U1226" s="593"/>
      <c r="V1226" s="593"/>
    </row>
    <row r="1227" spans="1:22" ht="19.5" customHeight="1">
      <c r="A1227" s="593"/>
      <c r="B1227" s="593"/>
      <c r="C1227" s="593"/>
      <c r="E1227" s="593"/>
      <c r="G1227" s="593"/>
      <c r="H1227" s="593"/>
      <c r="I1227" s="593"/>
      <c r="J1227" s="593"/>
      <c r="K1227" s="593"/>
      <c r="L1227" s="593"/>
      <c r="M1227" s="593"/>
      <c r="N1227" s="593"/>
      <c r="O1227" s="593"/>
      <c r="P1227" s="593"/>
      <c r="Q1227" s="593"/>
      <c r="R1227" s="593"/>
      <c r="S1227" s="593"/>
      <c r="T1227" s="593"/>
      <c r="U1227" s="593"/>
      <c r="V1227" s="593"/>
    </row>
    <row r="1228" spans="1:22" ht="19.5" customHeight="1">
      <c r="A1228" s="593"/>
      <c r="B1228" s="593"/>
      <c r="C1228" s="593"/>
      <c r="E1228" s="593"/>
      <c r="G1228" s="593"/>
      <c r="H1228" s="593"/>
      <c r="I1228" s="593"/>
      <c r="J1228" s="593"/>
      <c r="K1228" s="593"/>
      <c r="L1228" s="593"/>
      <c r="M1228" s="593"/>
      <c r="N1228" s="593"/>
      <c r="O1228" s="593"/>
      <c r="P1228" s="593"/>
      <c r="Q1228" s="593"/>
      <c r="R1228" s="593"/>
      <c r="S1228" s="593"/>
      <c r="T1228" s="593"/>
      <c r="U1228" s="593"/>
      <c r="V1228" s="593"/>
    </row>
    <row r="1229" spans="1:22" ht="19.5" customHeight="1">
      <c r="A1229" s="593"/>
      <c r="B1229" s="593"/>
      <c r="C1229" s="593"/>
      <c r="E1229" s="593"/>
      <c r="G1229" s="593"/>
      <c r="H1229" s="593"/>
      <c r="I1229" s="593"/>
      <c r="J1229" s="593"/>
      <c r="K1229" s="593"/>
      <c r="L1229" s="593"/>
      <c r="M1229" s="593"/>
      <c r="N1229" s="593"/>
      <c r="O1229" s="593"/>
      <c r="P1229" s="593"/>
      <c r="Q1229" s="593"/>
      <c r="R1229" s="593"/>
      <c r="S1229" s="593"/>
      <c r="T1229" s="593"/>
      <c r="U1229" s="593"/>
      <c r="V1229" s="593"/>
    </row>
    <row r="1230" spans="1:22" ht="19.5" customHeight="1">
      <c r="A1230" s="593"/>
      <c r="B1230" s="593"/>
      <c r="C1230" s="593"/>
      <c r="E1230" s="593"/>
      <c r="G1230" s="593"/>
      <c r="H1230" s="593"/>
      <c r="I1230" s="593"/>
      <c r="J1230" s="593"/>
      <c r="K1230" s="593"/>
      <c r="L1230" s="593"/>
      <c r="M1230" s="593"/>
      <c r="N1230" s="593"/>
      <c r="O1230" s="593"/>
      <c r="P1230" s="593"/>
      <c r="Q1230" s="593"/>
      <c r="R1230" s="593"/>
      <c r="S1230" s="593"/>
      <c r="T1230" s="593"/>
      <c r="U1230" s="593"/>
      <c r="V1230" s="593"/>
    </row>
    <row r="1231" spans="1:22" ht="19.5" customHeight="1">
      <c r="A1231" s="593"/>
      <c r="B1231" s="593"/>
      <c r="C1231" s="593"/>
      <c r="E1231" s="593"/>
      <c r="G1231" s="593"/>
      <c r="H1231" s="593"/>
      <c r="I1231" s="593"/>
      <c r="J1231" s="593"/>
      <c r="K1231" s="593"/>
      <c r="L1231" s="593"/>
      <c r="M1231" s="593"/>
      <c r="N1231" s="593"/>
      <c r="O1231" s="593"/>
      <c r="P1231" s="593"/>
      <c r="Q1231" s="593"/>
      <c r="R1231" s="593"/>
      <c r="S1231" s="593"/>
      <c r="T1231" s="593"/>
      <c r="U1231" s="593"/>
      <c r="V1231" s="593"/>
    </row>
    <row r="1232" spans="1:22" ht="19.5" customHeight="1">
      <c r="A1232" s="593"/>
      <c r="B1232" s="593"/>
      <c r="C1232" s="593"/>
      <c r="E1232" s="593"/>
      <c r="G1232" s="593"/>
      <c r="H1232" s="593"/>
      <c r="I1232" s="593"/>
      <c r="J1232" s="593"/>
      <c r="K1232" s="593"/>
      <c r="L1232" s="593"/>
      <c r="M1232" s="593"/>
      <c r="N1232" s="593"/>
      <c r="O1232" s="593"/>
      <c r="P1232" s="593"/>
      <c r="Q1232" s="593"/>
      <c r="R1232" s="593"/>
      <c r="S1232" s="593"/>
      <c r="T1232" s="593"/>
      <c r="U1232" s="593"/>
      <c r="V1232" s="593"/>
    </row>
    <row r="1233" spans="1:22" ht="19.5" customHeight="1">
      <c r="A1233" s="593"/>
      <c r="B1233" s="593"/>
      <c r="C1233" s="593"/>
      <c r="E1233" s="593"/>
      <c r="G1233" s="593"/>
      <c r="H1233" s="593"/>
      <c r="I1233" s="593"/>
      <c r="J1233" s="593"/>
      <c r="K1233" s="593"/>
      <c r="L1233" s="593"/>
      <c r="M1233" s="593"/>
      <c r="N1233" s="593"/>
      <c r="O1233" s="593"/>
      <c r="P1233" s="593"/>
      <c r="Q1233" s="593"/>
      <c r="R1233" s="593"/>
      <c r="S1233" s="593"/>
      <c r="T1233" s="593"/>
      <c r="U1233" s="593"/>
      <c r="V1233" s="593"/>
    </row>
    <row r="1234" spans="1:22" ht="19.5" customHeight="1">
      <c r="A1234" s="593"/>
      <c r="B1234" s="593"/>
      <c r="C1234" s="593"/>
      <c r="E1234" s="593"/>
      <c r="G1234" s="593"/>
      <c r="H1234" s="593"/>
      <c r="I1234" s="593"/>
      <c r="J1234" s="593"/>
      <c r="K1234" s="593"/>
      <c r="L1234" s="593"/>
      <c r="M1234" s="593"/>
      <c r="N1234" s="593"/>
      <c r="O1234" s="593"/>
      <c r="P1234" s="593"/>
      <c r="Q1234" s="593"/>
      <c r="R1234" s="593"/>
      <c r="S1234" s="593"/>
      <c r="T1234" s="593"/>
      <c r="U1234" s="593"/>
      <c r="V1234" s="593"/>
    </row>
    <row r="1235" spans="1:22" ht="19.5" customHeight="1">
      <c r="A1235" s="593"/>
      <c r="B1235" s="593"/>
      <c r="C1235" s="593"/>
      <c r="E1235" s="593"/>
      <c r="G1235" s="593"/>
      <c r="H1235" s="593"/>
      <c r="I1235" s="593"/>
      <c r="J1235" s="593"/>
      <c r="K1235" s="593"/>
      <c r="L1235" s="593"/>
      <c r="M1235" s="593"/>
      <c r="N1235" s="593"/>
      <c r="O1235" s="593"/>
      <c r="P1235" s="593"/>
      <c r="Q1235" s="593"/>
      <c r="R1235" s="593"/>
      <c r="S1235" s="593"/>
      <c r="T1235" s="593"/>
      <c r="U1235" s="593"/>
      <c r="V1235" s="593"/>
    </row>
    <row r="1236" spans="1:22" ht="19.5" customHeight="1">
      <c r="A1236" s="593"/>
      <c r="B1236" s="593"/>
      <c r="C1236" s="593"/>
      <c r="E1236" s="593"/>
      <c r="G1236" s="593"/>
      <c r="H1236" s="593"/>
      <c r="I1236" s="593"/>
      <c r="J1236" s="593"/>
      <c r="K1236" s="593"/>
      <c r="L1236" s="593"/>
      <c r="M1236" s="593"/>
      <c r="N1236" s="593"/>
      <c r="O1236" s="593"/>
      <c r="P1236" s="593"/>
      <c r="Q1236" s="593"/>
      <c r="R1236" s="593"/>
      <c r="S1236" s="593"/>
      <c r="T1236" s="593"/>
      <c r="U1236" s="593"/>
      <c r="V1236" s="593"/>
    </row>
    <row r="1237" spans="1:22" ht="19.5" customHeight="1">
      <c r="A1237" s="593"/>
      <c r="B1237" s="593"/>
      <c r="C1237" s="593"/>
      <c r="E1237" s="593"/>
      <c r="G1237" s="593"/>
      <c r="H1237" s="593"/>
      <c r="I1237" s="593"/>
      <c r="J1237" s="593"/>
      <c r="K1237" s="593"/>
      <c r="L1237" s="593"/>
      <c r="M1237" s="593"/>
      <c r="N1237" s="593"/>
      <c r="O1237" s="593"/>
      <c r="P1237" s="593"/>
      <c r="Q1237" s="593"/>
      <c r="R1237" s="593"/>
      <c r="S1237" s="593"/>
      <c r="T1237" s="593"/>
      <c r="U1237" s="593"/>
      <c r="V1237" s="593"/>
    </row>
    <row r="1238" spans="1:22" ht="19.5" customHeight="1">
      <c r="A1238" s="593"/>
      <c r="B1238" s="593"/>
      <c r="C1238" s="593"/>
      <c r="E1238" s="593"/>
      <c r="G1238" s="593"/>
      <c r="H1238" s="593"/>
      <c r="I1238" s="593"/>
      <c r="J1238" s="593"/>
      <c r="K1238" s="593"/>
      <c r="L1238" s="593"/>
      <c r="M1238" s="593"/>
      <c r="N1238" s="593"/>
      <c r="O1238" s="593"/>
      <c r="P1238" s="593"/>
      <c r="Q1238" s="593"/>
      <c r="R1238" s="593"/>
      <c r="S1238" s="593"/>
      <c r="T1238" s="593"/>
      <c r="U1238" s="593"/>
      <c r="V1238" s="593"/>
    </row>
    <row r="1239" spans="1:22" ht="19.5" customHeight="1">
      <c r="A1239" s="593"/>
      <c r="B1239" s="593"/>
      <c r="C1239" s="593"/>
      <c r="E1239" s="593"/>
      <c r="G1239" s="593"/>
      <c r="H1239" s="593"/>
      <c r="I1239" s="593"/>
      <c r="J1239" s="593"/>
      <c r="K1239" s="593"/>
      <c r="L1239" s="593"/>
      <c r="M1239" s="593"/>
      <c r="N1239" s="593"/>
      <c r="O1239" s="593"/>
      <c r="P1239" s="593"/>
      <c r="Q1239" s="593"/>
      <c r="R1239" s="593"/>
      <c r="S1239" s="593"/>
      <c r="T1239" s="593"/>
      <c r="U1239" s="593"/>
      <c r="V1239" s="593"/>
    </row>
    <row r="1240" spans="1:22" ht="19.5" customHeight="1">
      <c r="A1240" s="593"/>
      <c r="B1240" s="593"/>
      <c r="C1240" s="593"/>
      <c r="E1240" s="593"/>
      <c r="G1240" s="593"/>
      <c r="H1240" s="593"/>
      <c r="I1240" s="593"/>
      <c r="J1240" s="593"/>
      <c r="K1240" s="593"/>
      <c r="L1240" s="593"/>
      <c r="M1240" s="593"/>
      <c r="N1240" s="593"/>
      <c r="O1240" s="593"/>
      <c r="P1240" s="593"/>
      <c r="Q1240" s="593"/>
      <c r="R1240" s="593"/>
      <c r="S1240" s="593"/>
      <c r="T1240" s="593"/>
      <c r="U1240" s="593"/>
      <c r="V1240" s="593"/>
    </row>
    <row r="1241" spans="1:22" ht="19.5" customHeight="1">
      <c r="A1241" s="593"/>
      <c r="B1241" s="593"/>
      <c r="C1241" s="593"/>
      <c r="E1241" s="593"/>
      <c r="G1241" s="593"/>
      <c r="H1241" s="593"/>
      <c r="I1241" s="593"/>
      <c r="J1241" s="593"/>
      <c r="K1241" s="593"/>
      <c r="L1241" s="593"/>
      <c r="M1241" s="593"/>
      <c r="N1241" s="593"/>
      <c r="O1241" s="593"/>
      <c r="P1241" s="593"/>
      <c r="Q1241" s="593"/>
      <c r="R1241" s="593"/>
      <c r="S1241" s="593"/>
      <c r="T1241" s="593"/>
      <c r="U1241" s="593"/>
      <c r="V1241" s="593"/>
    </row>
    <row r="1242" spans="1:22" ht="19.5" customHeight="1">
      <c r="A1242" s="593"/>
      <c r="B1242" s="593"/>
      <c r="C1242" s="593"/>
      <c r="E1242" s="593"/>
      <c r="G1242" s="593"/>
      <c r="H1242" s="593"/>
      <c r="I1242" s="593"/>
      <c r="J1242" s="593"/>
      <c r="K1242" s="593"/>
      <c r="L1242" s="593"/>
      <c r="M1242" s="593"/>
      <c r="N1242" s="593"/>
      <c r="O1242" s="593"/>
      <c r="P1242" s="593"/>
      <c r="Q1242" s="593"/>
      <c r="R1242" s="593"/>
      <c r="S1242" s="593"/>
      <c r="T1242" s="593"/>
      <c r="U1242" s="593"/>
      <c r="V1242" s="593"/>
    </row>
    <row r="1243" spans="1:22" ht="19.5" customHeight="1">
      <c r="A1243" s="593"/>
      <c r="B1243" s="593"/>
      <c r="C1243" s="593"/>
      <c r="E1243" s="593"/>
      <c r="G1243" s="593"/>
      <c r="H1243" s="593"/>
      <c r="I1243" s="593"/>
      <c r="J1243" s="593"/>
      <c r="K1243" s="593"/>
      <c r="L1243" s="593"/>
      <c r="M1243" s="593"/>
      <c r="N1243" s="593"/>
      <c r="O1243" s="593"/>
      <c r="P1243" s="593"/>
      <c r="Q1243" s="593"/>
      <c r="R1243" s="593"/>
      <c r="S1243" s="593"/>
      <c r="T1243" s="593"/>
      <c r="U1243" s="593"/>
      <c r="V1243" s="593"/>
    </row>
    <row r="1244" spans="1:22" ht="19.5" customHeight="1">
      <c r="A1244" s="593"/>
      <c r="B1244" s="593"/>
      <c r="C1244" s="593"/>
      <c r="E1244" s="593"/>
      <c r="G1244" s="593"/>
      <c r="H1244" s="593"/>
      <c r="I1244" s="593"/>
      <c r="J1244" s="593"/>
      <c r="K1244" s="593"/>
      <c r="L1244" s="593"/>
      <c r="M1244" s="593"/>
      <c r="N1244" s="593"/>
      <c r="O1244" s="593"/>
      <c r="P1244" s="593"/>
      <c r="Q1244" s="593"/>
      <c r="R1244" s="593"/>
      <c r="S1244" s="593"/>
      <c r="T1244" s="593"/>
      <c r="U1244" s="593"/>
      <c r="V1244" s="593"/>
    </row>
    <row r="1245" spans="1:22" ht="19.5" customHeight="1">
      <c r="A1245" s="593"/>
      <c r="B1245" s="593"/>
      <c r="C1245" s="593"/>
      <c r="E1245" s="593"/>
      <c r="G1245" s="593"/>
      <c r="H1245" s="593"/>
      <c r="I1245" s="593"/>
      <c r="J1245" s="593"/>
      <c r="K1245" s="593"/>
      <c r="L1245" s="593"/>
      <c r="M1245" s="593"/>
      <c r="N1245" s="593"/>
      <c r="O1245" s="593"/>
      <c r="P1245" s="593"/>
      <c r="Q1245" s="593"/>
      <c r="R1245" s="593"/>
      <c r="S1245" s="593"/>
      <c r="T1245" s="593"/>
      <c r="U1245" s="593"/>
      <c r="V1245" s="593"/>
    </row>
    <row r="1246" spans="1:22" ht="19.5" customHeight="1">
      <c r="A1246" s="593"/>
      <c r="B1246" s="593"/>
      <c r="C1246" s="593"/>
      <c r="E1246" s="593"/>
      <c r="G1246" s="593"/>
      <c r="H1246" s="593"/>
      <c r="I1246" s="593"/>
      <c r="J1246" s="593"/>
      <c r="K1246" s="593"/>
      <c r="L1246" s="593"/>
      <c r="M1246" s="593"/>
      <c r="N1246" s="593"/>
      <c r="O1246" s="593"/>
      <c r="P1246" s="593"/>
      <c r="Q1246" s="593"/>
      <c r="R1246" s="593"/>
      <c r="S1246" s="593"/>
      <c r="T1246" s="593"/>
      <c r="U1246" s="593"/>
      <c r="V1246" s="593"/>
    </row>
    <row r="1247" spans="1:22" ht="19.5" customHeight="1">
      <c r="A1247" s="593"/>
      <c r="B1247" s="593"/>
      <c r="C1247" s="593"/>
      <c r="E1247" s="593"/>
      <c r="G1247" s="593"/>
      <c r="H1247" s="593"/>
      <c r="I1247" s="593"/>
      <c r="J1247" s="593"/>
      <c r="K1247" s="593"/>
      <c r="L1247" s="593"/>
      <c r="M1247" s="593"/>
      <c r="N1247" s="593"/>
      <c r="O1247" s="593"/>
      <c r="P1247" s="593"/>
      <c r="Q1247" s="593"/>
      <c r="R1247" s="593"/>
      <c r="S1247" s="593"/>
      <c r="T1247" s="593"/>
      <c r="U1247" s="593"/>
      <c r="V1247" s="593"/>
    </row>
    <row r="1248" spans="1:22" ht="19.5" customHeight="1">
      <c r="A1248" s="593"/>
      <c r="B1248" s="593"/>
      <c r="C1248" s="593"/>
      <c r="E1248" s="593"/>
      <c r="G1248" s="593"/>
      <c r="H1248" s="593"/>
      <c r="I1248" s="593"/>
      <c r="J1248" s="593"/>
      <c r="K1248" s="593"/>
      <c r="L1248" s="593"/>
      <c r="M1248" s="593"/>
      <c r="N1248" s="593"/>
      <c r="O1248" s="593"/>
      <c r="P1248" s="593"/>
      <c r="Q1248" s="593"/>
      <c r="R1248" s="593"/>
      <c r="S1248" s="593"/>
      <c r="T1248" s="593"/>
      <c r="U1248" s="593"/>
      <c r="V1248" s="593"/>
    </row>
    <row r="1249" spans="1:22" ht="19.5" customHeight="1">
      <c r="A1249" s="593"/>
      <c r="B1249" s="593"/>
      <c r="C1249" s="593"/>
      <c r="E1249" s="593"/>
      <c r="G1249" s="593"/>
      <c r="H1249" s="593"/>
      <c r="I1249" s="593"/>
      <c r="J1249" s="593"/>
      <c r="K1249" s="593"/>
      <c r="L1249" s="593"/>
      <c r="M1249" s="593"/>
      <c r="N1249" s="593"/>
      <c r="O1249" s="593"/>
      <c r="P1249" s="593"/>
      <c r="Q1249" s="593"/>
      <c r="R1249" s="593"/>
      <c r="S1249" s="593"/>
      <c r="T1249" s="593"/>
      <c r="U1249" s="593"/>
      <c r="V1249" s="593"/>
    </row>
    <row r="1250" spans="1:22" ht="19.5" customHeight="1">
      <c r="A1250" s="593"/>
      <c r="B1250" s="593"/>
      <c r="C1250" s="593"/>
      <c r="E1250" s="593"/>
      <c r="G1250" s="593"/>
      <c r="H1250" s="593"/>
      <c r="I1250" s="593"/>
      <c r="J1250" s="593"/>
      <c r="K1250" s="593"/>
      <c r="L1250" s="593"/>
      <c r="M1250" s="593"/>
      <c r="N1250" s="593"/>
      <c r="O1250" s="593"/>
      <c r="P1250" s="593"/>
      <c r="Q1250" s="593"/>
      <c r="R1250" s="593"/>
      <c r="S1250" s="593"/>
      <c r="T1250" s="593"/>
      <c r="U1250" s="593"/>
      <c r="V1250" s="593"/>
    </row>
    <row r="1251" spans="1:22" ht="19.5" customHeight="1">
      <c r="A1251" s="593"/>
      <c r="B1251" s="593"/>
      <c r="C1251" s="593"/>
      <c r="E1251" s="593"/>
      <c r="G1251" s="593"/>
      <c r="H1251" s="593"/>
      <c r="I1251" s="593"/>
      <c r="J1251" s="593"/>
      <c r="K1251" s="593"/>
      <c r="L1251" s="593"/>
      <c r="M1251" s="593"/>
      <c r="N1251" s="593"/>
      <c r="O1251" s="593"/>
      <c r="P1251" s="593"/>
      <c r="Q1251" s="593"/>
      <c r="R1251" s="593"/>
      <c r="S1251" s="593"/>
      <c r="T1251" s="593"/>
      <c r="U1251" s="593"/>
      <c r="V1251" s="593"/>
    </row>
    <row r="1252" spans="1:22" ht="19.5" customHeight="1">
      <c r="A1252" s="593"/>
      <c r="B1252" s="593"/>
      <c r="C1252" s="593"/>
      <c r="E1252" s="593"/>
      <c r="G1252" s="593"/>
      <c r="H1252" s="593"/>
      <c r="I1252" s="593"/>
      <c r="J1252" s="593"/>
      <c r="K1252" s="593"/>
      <c r="L1252" s="593"/>
      <c r="M1252" s="593"/>
      <c r="N1252" s="593"/>
      <c r="O1252" s="593"/>
      <c r="P1252" s="593"/>
      <c r="Q1252" s="593"/>
      <c r="R1252" s="593"/>
      <c r="S1252" s="593"/>
      <c r="T1252" s="593"/>
      <c r="U1252" s="593"/>
      <c r="V1252" s="593"/>
    </row>
    <row r="1253" spans="1:22" ht="19.5" customHeight="1">
      <c r="A1253" s="593"/>
      <c r="B1253" s="593"/>
      <c r="C1253" s="593"/>
      <c r="E1253" s="593"/>
      <c r="G1253" s="593"/>
      <c r="H1253" s="593"/>
      <c r="I1253" s="593"/>
      <c r="J1253" s="593"/>
      <c r="K1253" s="593"/>
      <c r="L1253" s="593"/>
      <c r="M1253" s="593"/>
      <c r="N1253" s="593"/>
      <c r="O1253" s="593"/>
      <c r="P1253" s="593"/>
      <c r="Q1253" s="593"/>
      <c r="R1253" s="593"/>
      <c r="S1253" s="593"/>
      <c r="T1253" s="593"/>
      <c r="U1253" s="593"/>
      <c r="V1253" s="593"/>
    </row>
    <row r="1254" spans="1:22" ht="19.5" customHeight="1">
      <c r="A1254" s="593"/>
      <c r="B1254" s="593"/>
      <c r="C1254" s="593"/>
      <c r="E1254" s="593"/>
      <c r="G1254" s="593"/>
      <c r="H1254" s="593"/>
      <c r="I1254" s="593"/>
      <c r="J1254" s="593"/>
      <c r="K1254" s="593"/>
      <c r="L1254" s="593"/>
      <c r="M1254" s="593"/>
      <c r="N1254" s="593"/>
      <c r="O1254" s="593"/>
      <c r="P1254" s="593"/>
      <c r="Q1254" s="593"/>
      <c r="R1254" s="593"/>
      <c r="S1254" s="593"/>
      <c r="T1254" s="593"/>
      <c r="U1254" s="593"/>
      <c r="V1254" s="593"/>
    </row>
    <row r="1255" spans="1:22" ht="19.5" customHeight="1">
      <c r="A1255" s="593"/>
      <c r="B1255" s="593"/>
      <c r="C1255" s="593"/>
      <c r="E1255" s="593"/>
      <c r="G1255" s="593"/>
      <c r="H1255" s="593"/>
      <c r="I1255" s="593"/>
      <c r="J1255" s="593"/>
      <c r="K1255" s="593"/>
      <c r="L1255" s="593"/>
      <c r="M1255" s="593"/>
      <c r="N1255" s="593"/>
      <c r="O1255" s="593"/>
      <c r="P1255" s="593"/>
      <c r="Q1255" s="593"/>
      <c r="R1255" s="593"/>
      <c r="S1255" s="593"/>
      <c r="T1255" s="593"/>
      <c r="U1255" s="593"/>
      <c r="V1255" s="593"/>
    </row>
    <row r="1256" spans="1:22" ht="19.5" customHeight="1">
      <c r="A1256" s="593"/>
      <c r="B1256" s="593"/>
      <c r="C1256" s="593"/>
      <c r="E1256" s="593"/>
      <c r="G1256" s="593"/>
      <c r="H1256" s="593"/>
      <c r="I1256" s="593"/>
      <c r="J1256" s="593"/>
      <c r="K1256" s="593"/>
      <c r="L1256" s="593"/>
      <c r="M1256" s="593"/>
      <c r="N1256" s="593"/>
      <c r="O1256" s="593"/>
      <c r="P1256" s="593"/>
      <c r="Q1256" s="593"/>
      <c r="R1256" s="593"/>
      <c r="S1256" s="593"/>
      <c r="T1256" s="593"/>
      <c r="U1256" s="593"/>
      <c r="V1256" s="593"/>
    </row>
    <row r="1257" spans="1:22" ht="19.5" customHeight="1">
      <c r="A1257" s="593"/>
      <c r="B1257" s="593"/>
      <c r="C1257" s="593"/>
      <c r="E1257" s="593"/>
      <c r="G1257" s="593"/>
      <c r="H1257" s="593"/>
      <c r="I1257" s="593"/>
      <c r="J1257" s="593"/>
      <c r="K1257" s="593"/>
      <c r="L1257" s="593"/>
      <c r="M1257" s="593"/>
      <c r="N1257" s="593"/>
      <c r="O1257" s="593"/>
      <c r="P1257" s="593"/>
      <c r="Q1257" s="593"/>
      <c r="R1257" s="593"/>
      <c r="S1257" s="593"/>
      <c r="T1257" s="593"/>
      <c r="U1257" s="593"/>
      <c r="V1257" s="593"/>
    </row>
    <row r="1258" spans="1:22" ht="19.5" customHeight="1">
      <c r="A1258" s="593"/>
      <c r="B1258" s="593"/>
      <c r="C1258" s="593"/>
      <c r="E1258" s="593"/>
      <c r="G1258" s="593"/>
      <c r="H1258" s="593"/>
      <c r="I1258" s="593"/>
      <c r="J1258" s="593"/>
      <c r="K1258" s="593"/>
      <c r="L1258" s="593"/>
      <c r="M1258" s="593"/>
      <c r="N1258" s="593"/>
      <c r="O1258" s="593"/>
      <c r="P1258" s="593"/>
      <c r="Q1258" s="593"/>
      <c r="R1258" s="593"/>
      <c r="S1258" s="593"/>
      <c r="T1258" s="593"/>
      <c r="U1258" s="593"/>
      <c r="V1258" s="593"/>
    </row>
    <row r="1259" spans="1:22" ht="19.5" customHeight="1">
      <c r="A1259" s="593"/>
      <c r="B1259" s="593"/>
      <c r="C1259" s="593"/>
      <c r="E1259" s="593"/>
      <c r="G1259" s="593"/>
      <c r="H1259" s="593"/>
      <c r="I1259" s="593"/>
      <c r="J1259" s="593"/>
      <c r="K1259" s="593"/>
      <c r="L1259" s="593"/>
      <c r="M1259" s="593"/>
      <c r="N1259" s="593"/>
      <c r="O1259" s="593"/>
      <c r="P1259" s="593"/>
      <c r="Q1259" s="593"/>
      <c r="R1259" s="593"/>
      <c r="S1259" s="593"/>
      <c r="T1259" s="593"/>
      <c r="U1259" s="593"/>
      <c r="V1259" s="593"/>
    </row>
    <row r="1260" spans="1:22" ht="19.5" customHeight="1">
      <c r="A1260" s="593"/>
      <c r="B1260" s="593"/>
      <c r="C1260" s="593"/>
      <c r="E1260" s="593"/>
      <c r="G1260" s="593"/>
      <c r="H1260" s="593"/>
      <c r="I1260" s="593"/>
      <c r="J1260" s="593"/>
      <c r="K1260" s="593"/>
      <c r="L1260" s="593"/>
      <c r="M1260" s="593"/>
      <c r="N1260" s="593"/>
      <c r="O1260" s="593"/>
      <c r="P1260" s="593"/>
      <c r="Q1260" s="593"/>
      <c r="R1260" s="593"/>
      <c r="S1260" s="593"/>
      <c r="T1260" s="593"/>
      <c r="U1260" s="593"/>
      <c r="V1260" s="593"/>
    </row>
    <row r="1261" spans="1:22" ht="19.5" customHeight="1">
      <c r="A1261" s="593"/>
      <c r="B1261" s="593"/>
      <c r="C1261" s="593"/>
      <c r="E1261" s="593"/>
      <c r="G1261" s="593"/>
      <c r="H1261" s="593"/>
      <c r="I1261" s="593"/>
      <c r="J1261" s="593"/>
      <c r="K1261" s="593"/>
      <c r="L1261" s="593"/>
      <c r="M1261" s="593"/>
      <c r="N1261" s="593"/>
      <c r="O1261" s="593"/>
      <c r="P1261" s="593"/>
      <c r="Q1261" s="593"/>
      <c r="R1261" s="593"/>
      <c r="S1261" s="593"/>
      <c r="T1261" s="593"/>
      <c r="U1261" s="593"/>
      <c r="V1261" s="593"/>
    </row>
    <row r="1262" spans="1:22" ht="19.5" customHeight="1">
      <c r="A1262" s="593"/>
      <c r="B1262" s="593"/>
      <c r="C1262" s="593"/>
      <c r="E1262" s="593"/>
      <c r="G1262" s="593"/>
      <c r="H1262" s="593"/>
      <c r="I1262" s="593"/>
      <c r="J1262" s="593"/>
      <c r="K1262" s="593"/>
      <c r="L1262" s="593"/>
      <c r="M1262" s="593"/>
      <c r="N1262" s="593"/>
      <c r="O1262" s="593"/>
      <c r="P1262" s="593"/>
      <c r="Q1262" s="593"/>
      <c r="R1262" s="593"/>
      <c r="S1262" s="593"/>
      <c r="T1262" s="593"/>
      <c r="U1262" s="593"/>
      <c r="V1262" s="593"/>
    </row>
    <row r="1263" spans="1:22" ht="19.5" customHeight="1">
      <c r="A1263" s="593"/>
      <c r="B1263" s="593"/>
      <c r="C1263" s="593"/>
      <c r="E1263" s="593"/>
      <c r="G1263" s="593"/>
      <c r="H1263" s="593"/>
      <c r="I1263" s="593"/>
      <c r="J1263" s="593"/>
      <c r="K1263" s="593"/>
      <c r="L1263" s="593"/>
      <c r="M1263" s="593"/>
      <c r="N1263" s="593"/>
      <c r="O1263" s="593"/>
      <c r="P1263" s="593"/>
      <c r="Q1263" s="593"/>
      <c r="R1263" s="593"/>
      <c r="S1263" s="593"/>
      <c r="T1263" s="593"/>
      <c r="U1263" s="593"/>
      <c r="V1263" s="593"/>
    </row>
    <row r="1264" spans="1:22" ht="19.5" customHeight="1">
      <c r="A1264" s="593"/>
      <c r="B1264" s="593"/>
      <c r="C1264" s="593"/>
      <c r="E1264" s="593"/>
      <c r="G1264" s="593"/>
      <c r="H1264" s="593"/>
      <c r="I1264" s="593"/>
      <c r="J1264" s="593"/>
      <c r="K1264" s="593"/>
      <c r="L1264" s="593"/>
      <c r="M1264" s="593"/>
      <c r="N1264" s="593"/>
      <c r="O1264" s="593"/>
      <c r="P1264" s="593"/>
      <c r="Q1264" s="593"/>
      <c r="R1264" s="593"/>
      <c r="S1264" s="593"/>
      <c r="T1264" s="593"/>
      <c r="U1264" s="593"/>
      <c r="V1264" s="593"/>
    </row>
    <row r="1265" spans="1:22" ht="19.5" customHeight="1">
      <c r="A1265" s="593"/>
      <c r="B1265" s="593"/>
      <c r="C1265" s="593"/>
      <c r="E1265" s="593"/>
      <c r="G1265" s="593"/>
      <c r="H1265" s="593"/>
      <c r="I1265" s="593"/>
      <c r="J1265" s="593"/>
      <c r="K1265" s="593"/>
      <c r="L1265" s="593"/>
      <c r="M1265" s="593"/>
      <c r="N1265" s="593"/>
      <c r="O1265" s="593"/>
      <c r="P1265" s="593"/>
      <c r="Q1265" s="593"/>
      <c r="R1265" s="593"/>
      <c r="S1265" s="593"/>
      <c r="T1265" s="593"/>
      <c r="U1265" s="593"/>
      <c r="V1265" s="593"/>
    </row>
    <row r="1266" spans="1:22" ht="19.5" customHeight="1">
      <c r="A1266" s="593"/>
      <c r="B1266" s="593"/>
      <c r="C1266" s="593"/>
      <c r="E1266" s="593"/>
      <c r="G1266" s="593"/>
      <c r="H1266" s="593"/>
      <c r="I1266" s="593"/>
      <c r="J1266" s="593"/>
      <c r="K1266" s="593"/>
      <c r="L1266" s="593"/>
      <c r="M1266" s="593"/>
      <c r="N1266" s="593"/>
      <c r="O1266" s="593"/>
      <c r="P1266" s="593"/>
      <c r="Q1266" s="593"/>
      <c r="R1266" s="593"/>
      <c r="S1266" s="593"/>
      <c r="T1266" s="593"/>
      <c r="U1266" s="593"/>
      <c r="V1266" s="593"/>
    </row>
    <row r="1267" spans="1:22" ht="19.5" customHeight="1">
      <c r="A1267" s="593"/>
      <c r="B1267" s="593"/>
      <c r="C1267" s="593"/>
      <c r="E1267" s="593"/>
      <c r="G1267" s="593"/>
      <c r="H1267" s="593"/>
      <c r="I1267" s="593"/>
      <c r="J1267" s="593"/>
      <c r="K1267" s="593"/>
      <c r="L1267" s="593"/>
      <c r="M1267" s="593"/>
      <c r="N1267" s="593"/>
      <c r="O1267" s="593"/>
      <c r="P1267" s="593"/>
      <c r="Q1267" s="593"/>
      <c r="R1267" s="593"/>
      <c r="S1267" s="593"/>
      <c r="T1267" s="593"/>
      <c r="U1267" s="593"/>
      <c r="V1267" s="593"/>
    </row>
    <row r="1268" spans="1:22" ht="19.5" customHeight="1">
      <c r="A1268" s="593"/>
      <c r="B1268" s="593"/>
      <c r="C1268" s="593"/>
      <c r="E1268" s="593"/>
      <c r="G1268" s="593"/>
      <c r="H1268" s="593"/>
      <c r="I1268" s="593"/>
      <c r="J1268" s="593"/>
      <c r="K1268" s="593"/>
      <c r="L1268" s="593"/>
      <c r="M1268" s="593"/>
      <c r="N1268" s="593"/>
      <c r="O1268" s="593"/>
      <c r="P1268" s="593"/>
      <c r="Q1268" s="593"/>
      <c r="R1268" s="593"/>
      <c r="S1268" s="593"/>
      <c r="T1268" s="593"/>
      <c r="U1268" s="593"/>
      <c r="V1268" s="593"/>
    </row>
    <row r="1269" spans="1:22" ht="19.5" customHeight="1">
      <c r="A1269" s="593"/>
      <c r="B1269" s="593"/>
      <c r="C1269" s="593"/>
      <c r="E1269" s="593"/>
      <c r="G1269" s="593"/>
      <c r="H1269" s="593"/>
      <c r="I1269" s="593"/>
      <c r="J1269" s="593"/>
      <c r="K1269" s="593"/>
      <c r="L1269" s="593"/>
      <c r="M1269" s="593"/>
      <c r="N1269" s="593"/>
      <c r="O1269" s="593"/>
      <c r="P1269" s="593"/>
      <c r="Q1269" s="593"/>
      <c r="R1269" s="593"/>
      <c r="S1269" s="593"/>
      <c r="T1269" s="593"/>
      <c r="U1269" s="593"/>
      <c r="V1269" s="593"/>
    </row>
    <row r="1270" spans="1:22" ht="19.5" customHeight="1">
      <c r="A1270" s="593"/>
      <c r="B1270" s="593"/>
      <c r="C1270" s="593"/>
      <c r="E1270" s="593"/>
      <c r="G1270" s="593"/>
      <c r="H1270" s="593"/>
      <c r="I1270" s="593"/>
      <c r="J1270" s="593"/>
      <c r="K1270" s="593"/>
      <c r="L1270" s="593"/>
      <c r="M1270" s="593"/>
      <c r="N1270" s="593"/>
      <c r="O1270" s="593"/>
      <c r="P1270" s="593"/>
      <c r="Q1270" s="593"/>
      <c r="R1270" s="593"/>
      <c r="S1270" s="593"/>
      <c r="T1270" s="593"/>
      <c r="U1270" s="593"/>
      <c r="V1270" s="593"/>
    </row>
    <row r="1271" spans="1:22" ht="19.5" customHeight="1">
      <c r="A1271" s="593"/>
      <c r="B1271" s="593"/>
      <c r="C1271" s="593"/>
      <c r="E1271" s="593"/>
      <c r="G1271" s="593"/>
      <c r="H1271" s="593"/>
      <c r="I1271" s="593"/>
      <c r="J1271" s="593"/>
      <c r="K1271" s="593"/>
      <c r="L1271" s="593"/>
      <c r="M1271" s="593"/>
      <c r="N1271" s="593"/>
      <c r="O1271" s="593"/>
      <c r="P1271" s="593"/>
      <c r="Q1271" s="593"/>
      <c r="R1271" s="593"/>
      <c r="S1271" s="593"/>
      <c r="T1271" s="593"/>
      <c r="U1271" s="593"/>
      <c r="V1271" s="593"/>
    </row>
    <row r="1272" spans="1:22" ht="19.5" customHeight="1">
      <c r="A1272" s="593"/>
      <c r="B1272" s="593"/>
      <c r="C1272" s="593"/>
      <c r="E1272" s="593"/>
      <c r="G1272" s="593"/>
      <c r="H1272" s="593"/>
      <c r="I1272" s="593"/>
      <c r="J1272" s="593"/>
      <c r="K1272" s="593"/>
      <c r="L1272" s="593"/>
      <c r="M1272" s="593"/>
      <c r="N1272" s="593"/>
      <c r="O1272" s="593"/>
      <c r="P1272" s="593"/>
      <c r="Q1272" s="593"/>
      <c r="R1272" s="593"/>
      <c r="S1272" s="593"/>
      <c r="T1272" s="593"/>
      <c r="U1272" s="593"/>
      <c r="V1272" s="593"/>
    </row>
    <row r="1273" spans="1:22" ht="19.5" customHeight="1">
      <c r="A1273" s="593"/>
      <c r="B1273" s="593"/>
      <c r="C1273" s="593"/>
      <c r="E1273" s="593"/>
      <c r="G1273" s="593"/>
      <c r="H1273" s="593"/>
      <c r="I1273" s="593"/>
      <c r="J1273" s="593"/>
      <c r="K1273" s="593"/>
      <c r="L1273" s="593"/>
      <c r="M1273" s="593"/>
      <c r="N1273" s="593"/>
      <c r="O1273" s="593"/>
      <c r="P1273" s="593"/>
      <c r="Q1273" s="593"/>
      <c r="R1273" s="593"/>
      <c r="S1273" s="593"/>
      <c r="T1273" s="593"/>
      <c r="U1273" s="593"/>
      <c r="V1273" s="593"/>
    </row>
    <row r="1274" spans="1:22" ht="19.5" customHeight="1">
      <c r="A1274" s="593"/>
      <c r="B1274" s="593"/>
      <c r="C1274" s="593"/>
      <c r="E1274" s="593"/>
      <c r="G1274" s="593"/>
      <c r="H1274" s="593"/>
      <c r="I1274" s="593"/>
      <c r="J1274" s="593"/>
      <c r="K1274" s="593"/>
      <c r="L1274" s="593"/>
      <c r="M1274" s="593"/>
      <c r="N1274" s="593"/>
      <c r="O1274" s="593"/>
      <c r="P1274" s="593"/>
      <c r="Q1274" s="593"/>
      <c r="R1274" s="593"/>
      <c r="S1274" s="593"/>
      <c r="T1274" s="593"/>
      <c r="U1274" s="593"/>
      <c r="V1274" s="593"/>
    </row>
    <row r="1275" spans="1:22" ht="19.5" customHeight="1">
      <c r="A1275" s="593"/>
      <c r="B1275" s="593"/>
      <c r="C1275" s="593"/>
      <c r="E1275" s="593"/>
      <c r="G1275" s="593"/>
      <c r="H1275" s="593"/>
      <c r="I1275" s="593"/>
      <c r="J1275" s="593"/>
      <c r="K1275" s="593"/>
      <c r="L1275" s="593"/>
      <c r="M1275" s="593"/>
      <c r="N1275" s="593"/>
      <c r="O1275" s="593"/>
      <c r="P1275" s="593"/>
      <c r="Q1275" s="593"/>
      <c r="R1275" s="593"/>
      <c r="S1275" s="593"/>
      <c r="T1275" s="593"/>
      <c r="U1275" s="593"/>
      <c r="V1275" s="593"/>
    </row>
    <row r="1276" spans="1:22" ht="19.5" customHeight="1">
      <c r="A1276" s="593"/>
      <c r="B1276" s="593"/>
      <c r="C1276" s="593"/>
      <c r="E1276" s="593"/>
      <c r="G1276" s="593"/>
      <c r="H1276" s="593"/>
      <c r="I1276" s="593"/>
      <c r="J1276" s="593"/>
      <c r="K1276" s="593"/>
      <c r="L1276" s="593"/>
      <c r="M1276" s="593"/>
      <c r="N1276" s="593"/>
      <c r="O1276" s="593"/>
      <c r="P1276" s="593"/>
      <c r="Q1276" s="593"/>
      <c r="R1276" s="593"/>
      <c r="S1276" s="593"/>
      <c r="T1276" s="593"/>
      <c r="U1276" s="593"/>
      <c r="V1276" s="593"/>
    </row>
    <row r="1277" spans="1:22" ht="19.5" customHeight="1">
      <c r="A1277" s="593"/>
      <c r="B1277" s="593"/>
      <c r="C1277" s="593"/>
      <c r="E1277" s="593"/>
      <c r="G1277" s="593"/>
      <c r="H1277" s="593"/>
      <c r="I1277" s="593"/>
      <c r="J1277" s="593"/>
      <c r="K1277" s="593"/>
      <c r="L1277" s="593"/>
      <c r="M1277" s="593"/>
      <c r="N1277" s="593"/>
      <c r="O1277" s="593"/>
      <c r="P1277" s="593"/>
      <c r="Q1277" s="593"/>
      <c r="R1277" s="593"/>
      <c r="S1277" s="593"/>
      <c r="T1277" s="593"/>
      <c r="U1277" s="593"/>
      <c r="V1277" s="593"/>
    </row>
    <row r="1278" spans="1:22" ht="19.5" customHeight="1">
      <c r="A1278" s="593"/>
      <c r="B1278" s="593"/>
      <c r="C1278" s="593"/>
      <c r="E1278" s="593"/>
      <c r="G1278" s="593"/>
      <c r="H1278" s="593"/>
      <c r="I1278" s="593"/>
      <c r="J1278" s="593"/>
      <c r="K1278" s="593"/>
      <c r="L1278" s="593"/>
      <c r="M1278" s="593"/>
      <c r="N1278" s="593"/>
      <c r="O1278" s="593"/>
      <c r="P1278" s="593"/>
      <c r="Q1278" s="593"/>
      <c r="R1278" s="593"/>
      <c r="S1278" s="593"/>
      <c r="T1278" s="593"/>
      <c r="U1278" s="593"/>
      <c r="V1278" s="593"/>
    </row>
    <row r="1279" spans="1:22" ht="19.5" customHeight="1">
      <c r="A1279" s="593"/>
      <c r="B1279" s="593"/>
      <c r="C1279" s="593"/>
      <c r="E1279" s="593"/>
      <c r="G1279" s="593"/>
      <c r="H1279" s="593"/>
      <c r="I1279" s="593"/>
      <c r="J1279" s="593"/>
      <c r="K1279" s="593"/>
      <c r="L1279" s="593"/>
      <c r="M1279" s="593"/>
      <c r="N1279" s="593"/>
      <c r="O1279" s="593"/>
      <c r="P1279" s="593"/>
      <c r="Q1279" s="593"/>
      <c r="R1279" s="593"/>
      <c r="S1279" s="593"/>
      <c r="T1279" s="593"/>
      <c r="U1279" s="593"/>
      <c r="V1279" s="593"/>
    </row>
    <row r="1280" spans="1:22" ht="19.5" customHeight="1">
      <c r="A1280" s="593"/>
      <c r="B1280" s="593"/>
      <c r="C1280" s="593"/>
      <c r="E1280" s="593"/>
      <c r="G1280" s="593"/>
      <c r="H1280" s="593"/>
      <c r="I1280" s="593"/>
      <c r="J1280" s="593"/>
      <c r="K1280" s="593"/>
      <c r="L1280" s="593"/>
      <c r="M1280" s="593"/>
      <c r="N1280" s="593"/>
      <c r="O1280" s="593"/>
      <c r="P1280" s="593"/>
      <c r="Q1280" s="593"/>
      <c r="R1280" s="593"/>
      <c r="S1280" s="593"/>
      <c r="T1280" s="593"/>
      <c r="U1280" s="593"/>
      <c r="V1280" s="593"/>
    </row>
    <row r="1281" spans="1:22" ht="19.5" customHeight="1">
      <c r="A1281" s="593"/>
      <c r="B1281" s="593"/>
      <c r="C1281" s="593"/>
      <c r="E1281" s="593"/>
      <c r="G1281" s="593"/>
      <c r="H1281" s="593"/>
      <c r="I1281" s="593"/>
      <c r="J1281" s="593"/>
      <c r="K1281" s="593"/>
      <c r="L1281" s="593"/>
      <c r="M1281" s="593"/>
      <c r="N1281" s="593"/>
      <c r="O1281" s="593"/>
      <c r="P1281" s="593"/>
      <c r="Q1281" s="593"/>
      <c r="R1281" s="593"/>
      <c r="S1281" s="593"/>
      <c r="T1281" s="593"/>
      <c r="U1281" s="593"/>
      <c r="V1281" s="593"/>
    </row>
    <row r="1282" spans="1:22" ht="19.5" customHeight="1">
      <c r="A1282" s="593"/>
      <c r="B1282" s="593"/>
      <c r="C1282" s="593"/>
      <c r="E1282" s="593"/>
      <c r="G1282" s="593"/>
      <c r="H1282" s="593"/>
      <c r="I1282" s="593"/>
      <c r="J1282" s="593"/>
      <c r="K1282" s="593"/>
      <c r="L1282" s="593"/>
      <c r="M1282" s="593"/>
      <c r="N1282" s="593"/>
      <c r="O1282" s="593"/>
      <c r="P1282" s="593"/>
      <c r="Q1282" s="593"/>
      <c r="R1282" s="593"/>
      <c r="S1282" s="593"/>
      <c r="T1282" s="593"/>
      <c r="U1282" s="593"/>
      <c r="V1282" s="593"/>
    </row>
    <row r="1283" spans="1:22" ht="19.5" customHeight="1">
      <c r="A1283" s="593"/>
      <c r="B1283" s="593"/>
      <c r="C1283" s="593"/>
      <c r="E1283" s="593"/>
      <c r="G1283" s="593"/>
      <c r="H1283" s="593"/>
      <c r="I1283" s="593"/>
      <c r="J1283" s="593"/>
      <c r="K1283" s="593"/>
      <c r="L1283" s="593"/>
      <c r="M1283" s="593"/>
      <c r="N1283" s="593"/>
      <c r="O1283" s="593"/>
      <c r="P1283" s="593"/>
      <c r="Q1283" s="593"/>
      <c r="R1283" s="593"/>
      <c r="S1283" s="593"/>
      <c r="T1283" s="593"/>
      <c r="U1283" s="593"/>
      <c r="V1283" s="593"/>
    </row>
    <row r="1284" spans="1:22" ht="19.5" customHeight="1">
      <c r="A1284" s="593"/>
      <c r="B1284" s="593"/>
      <c r="C1284" s="593"/>
      <c r="E1284" s="593"/>
      <c r="G1284" s="593"/>
      <c r="H1284" s="593"/>
      <c r="I1284" s="593"/>
      <c r="J1284" s="593"/>
      <c r="K1284" s="593"/>
      <c r="L1284" s="593"/>
      <c r="M1284" s="593"/>
      <c r="N1284" s="593"/>
      <c r="O1284" s="593"/>
      <c r="P1284" s="593"/>
      <c r="Q1284" s="593"/>
      <c r="R1284" s="593"/>
      <c r="S1284" s="593"/>
      <c r="T1284" s="593"/>
      <c r="U1284" s="593"/>
      <c r="V1284" s="593"/>
    </row>
    <row r="1285" spans="1:22" ht="19.5" customHeight="1">
      <c r="A1285" s="593"/>
      <c r="B1285" s="593"/>
      <c r="C1285" s="593"/>
      <c r="E1285" s="593"/>
      <c r="G1285" s="593"/>
      <c r="H1285" s="593"/>
      <c r="I1285" s="593"/>
      <c r="J1285" s="593"/>
      <c r="K1285" s="593"/>
      <c r="L1285" s="593"/>
      <c r="M1285" s="593"/>
      <c r="N1285" s="593"/>
      <c r="O1285" s="593"/>
      <c r="P1285" s="593"/>
      <c r="Q1285" s="593"/>
      <c r="R1285" s="593"/>
      <c r="S1285" s="593"/>
      <c r="T1285" s="593"/>
      <c r="U1285" s="593"/>
      <c r="V1285" s="593"/>
    </row>
    <row r="1286" spans="1:22" ht="19.5" customHeight="1">
      <c r="A1286" s="593"/>
      <c r="B1286" s="593"/>
      <c r="C1286" s="593"/>
      <c r="E1286" s="593"/>
      <c r="G1286" s="593"/>
      <c r="H1286" s="593"/>
      <c r="I1286" s="593"/>
      <c r="J1286" s="593"/>
      <c r="K1286" s="593"/>
      <c r="L1286" s="593"/>
      <c r="M1286" s="593"/>
      <c r="N1286" s="593"/>
      <c r="O1286" s="593"/>
      <c r="P1286" s="593"/>
      <c r="Q1286" s="593"/>
      <c r="R1286" s="593"/>
      <c r="S1286" s="593"/>
      <c r="T1286" s="593"/>
      <c r="U1286" s="593"/>
      <c r="V1286" s="593"/>
    </row>
    <row r="1287" spans="1:22" ht="19.5" customHeight="1">
      <c r="A1287" s="593"/>
      <c r="B1287" s="593"/>
      <c r="C1287" s="593"/>
      <c r="E1287" s="593"/>
      <c r="G1287" s="593"/>
      <c r="H1287" s="593"/>
      <c r="I1287" s="593"/>
      <c r="J1287" s="593"/>
      <c r="K1287" s="593"/>
      <c r="L1287" s="593"/>
      <c r="M1287" s="593"/>
      <c r="N1287" s="593"/>
      <c r="O1287" s="593"/>
      <c r="P1287" s="593"/>
      <c r="Q1287" s="593"/>
      <c r="R1287" s="593"/>
      <c r="S1287" s="593"/>
      <c r="T1287" s="593"/>
      <c r="U1287" s="593"/>
      <c r="V1287" s="593"/>
    </row>
    <row r="1288" spans="1:22" ht="19.5" customHeight="1">
      <c r="A1288" s="593"/>
      <c r="B1288" s="593"/>
      <c r="C1288" s="593"/>
      <c r="E1288" s="593"/>
      <c r="G1288" s="593"/>
      <c r="H1288" s="593"/>
      <c r="I1288" s="593"/>
      <c r="J1288" s="593"/>
      <c r="K1288" s="593"/>
      <c r="L1288" s="593"/>
      <c r="M1288" s="593"/>
      <c r="N1288" s="593"/>
      <c r="O1288" s="593"/>
      <c r="P1288" s="593"/>
      <c r="Q1288" s="593"/>
      <c r="R1288" s="593"/>
      <c r="S1288" s="593"/>
      <c r="T1288" s="593"/>
      <c r="U1288" s="593"/>
      <c r="V1288" s="593"/>
    </row>
    <row r="1289" spans="1:22" ht="19.5" customHeight="1">
      <c r="A1289" s="593"/>
      <c r="B1289" s="593"/>
      <c r="C1289" s="593"/>
      <c r="E1289" s="593"/>
      <c r="G1289" s="593"/>
      <c r="H1289" s="593"/>
      <c r="I1289" s="593"/>
      <c r="J1289" s="593"/>
      <c r="K1289" s="593"/>
      <c r="L1289" s="593"/>
      <c r="M1289" s="593"/>
      <c r="N1289" s="593"/>
      <c r="O1289" s="593"/>
      <c r="P1289" s="593"/>
      <c r="Q1289" s="593"/>
      <c r="R1289" s="593"/>
      <c r="S1289" s="593"/>
      <c r="T1289" s="593"/>
      <c r="U1289" s="593"/>
      <c r="V1289" s="593"/>
    </row>
    <row r="1290" spans="1:22" ht="19.5" customHeight="1">
      <c r="A1290" s="593"/>
      <c r="B1290" s="593"/>
      <c r="C1290" s="593"/>
      <c r="E1290" s="593"/>
      <c r="G1290" s="593"/>
      <c r="H1290" s="593"/>
      <c r="I1290" s="593"/>
      <c r="J1290" s="593"/>
      <c r="K1290" s="593"/>
      <c r="L1290" s="593"/>
      <c r="M1290" s="593"/>
      <c r="N1290" s="593"/>
      <c r="O1290" s="593"/>
      <c r="P1290" s="593"/>
      <c r="Q1290" s="593"/>
      <c r="R1290" s="593"/>
      <c r="S1290" s="593"/>
      <c r="T1290" s="593"/>
      <c r="U1290" s="593"/>
      <c r="V1290" s="593"/>
    </row>
    <row r="1291" spans="1:22" ht="19.5" customHeight="1">
      <c r="A1291" s="593"/>
      <c r="B1291" s="593"/>
      <c r="C1291" s="593"/>
      <c r="E1291" s="593"/>
      <c r="G1291" s="593"/>
      <c r="H1291" s="593"/>
      <c r="I1291" s="593"/>
      <c r="J1291" s="593"/>
      <c r="K1291" s="593"/>
      <c r="L1291" s="593"/>
      <c r="M1291" s="593"/>
      <c r="N1291" s="593"/>
      <c r="O1291" s="593"/>
      <c r="P1291" s="593"/>
      <c r="Q1291" s="593"/>
      <c r="R1291" s="593"/>
      <c r="S1291" s="593"/>
      <c r="T1291" s="593"/>
      <c r="U1291" s="593"/>
      <c r="V1291" s="593"/>
    </row>
    <row r="1292" spans="1:22" ht="19.5" customHeight="1">
      <c r="A1292" s="593"/>
      <c r="B1292" s="593"/>
      <c r="C1292" s="593"/>
      <c r="E1292" s="593"/>
      <c r="G1292" s="593"/>
      <c r="H1292" s="593"/>
      <c r="I1292" s="593"/>
      <c r="J1292" s="593"/>
      <c r="K1292" s="593"/>
      <c r="L1292" s="593"/>
      <c r="M1292" s="593"/>
      <c r="N1292" s="593"/>
      <c r="O1292" s="593"/>
      <c r="P1292" s="593"/>
      <c r="Q1292" s="593"/>
      <c r="R1292" s="593"/>
      <c r="S1292" s="593"/>
      <c r="T1292" s="593"/>
      <c r="U1292" s="593"/>
      <c r="V1292" s="593"/>
    </row>
    <row r="1293" spans="1:22" ht="19.5" customHeight="1">
      <c r="A1293" s="593"/>
      <c r="B1293" s="593"/>
      <c r="C1293" s="593"/>
      <c r="E1293" s="593"/>
      <c r="G1293" s="593"/>
      <c r="H1293" s="593"/>
      <c r="I1293" s="593"/>
      <c r="J1293" s="593"/>
      <c r="K1293" s="593"/>
      <c r="L1293" s="593"/>
      <c r="M1293" s="593"/>
      <c r="N1293" s="593"/>
      <c r="O1293" s="593"/>
      <c r="P1293" s="593"/>
      <c r="Q1293" s="593"/>
      <c r="R1293" s="593"/>
      <c r="S1293" s="593"/>
      <c r="T1293" s="593"/>
      <c r="U1293" s="593"/>
      <c r="V1293" s="593"/>
    </row>
    <row r="1294" spans="1:22" ht="19.5" customHeight="1">
      <c r="A1294" s="593"/>
      <c r="B1294" s="593"/>
      <c r="C1294" s="593"/>
      <c r="E1294" s="593"/>
      <c r="G1294" s="593"/>
      <c r="H1294" s="593"/>
      <c r="I1294" s="593"/>
      <c r="J1294" s="593"/>
      <c r="K1294" s="593"/>
      <c r="L1294" s="593"/>
      <c r="M1294" s="593"/>
      <c r="N1294" s="593"/>
      <c r="O1294" s="593"/>
      <c r="P1294" s="593"/>
      <c r="Q1294" s="593"/>
      <c r="R1294" s="593"/>
      <c r="S1294" s="593"/>
      <c r="T1294" s="593"/>
      <c r="U1294" s="593"/>
      <c r="V1294" s="593"/>
    </row>
    <row r="1295" spans="1:22" ht="19.5" customHeight="1">
      <c r="A1295" s="593"/>
      <c r="B1295" s="593"/>
      <c r="C1295" s="593"/>
      <c r="E1295" s="593"/>
      <c r="G1295" s="593"/>
      <c r="H1295" s="593"/>
      <c r="I1295" s="593"/>
      <c r="J1295" s="593"/>
      <c r="K1295" s="593"/>
      <c r="L1295" s="593"/>
      <c r="M1295" s="593"/>
      <c r="N1295" s="593"/>
      <c r="O1295" s="593"/>
      <c r="P1295" s="593"/>
      <c r="Q1295" s="593"/>
      <c r="R1295" s="593"/>
      <c r="S1295" s="593"/>
      <c r="T1295" s="593"/>
      <c r="U1295" s="593"/>
      <c r="V1295" s="593"/>
    </row>
    <row r="1296" spans="1:22" ht="19.5" customHeight="1">
      <c r="A1296" s="593"/>
      <c r="B1296" s="593"/>
      <c r="C1296" s="593"/>
      <c r="E1296" s="593"/>
      <c r="G1296" s="593"/>
      <c r="H1296" s="593"/>
      <c r="I1296" s="593"/>
      <c r="J1296" s="593"/>
      <c r="K1296" s="593"/>
      <c r="L1296" s="593"/>
      <c r="M1296" s="593"/>
      <c r="N1296" s="593"/>
      <c r="O1296" s="593"/>
      <c r="P1296" s="593"/>
      <c r="Q1296" s="593"/>
      <c r="R1296" s="593"/>
      <c r="S1296" s="593"/>
      <c r="T1296" s="593"/>
      <c r="U1296" s="593"/>
      <c r="V1296" s="593"/>
    </row>
    <row r="1297" spans="1:22" ht="19.5" customHeight="1">
      <c r="A1297" s="593"/>
      <c r="B1297" s="593"/>
      <c r="C1297" s="593"/>
      <c r="E1297" s="593"/>
      <c r="G1297" s="593"/>
      <c r="H1297" s="593"/>
      <c r="I1297" s="593"/>
      <c r="J1297" s="593"/>
      <c r="K1297" s="593"/>
      <c r="L1297" s="593"/>
      <c r="M1297" s="593"/>
      <c r="N1297" s="593"/>
      <c r="O1297" s="593"/>
      <c r="P1297" s="593"/>
      <c r="Q1297" s="593"/>
      <c r="R1297" s="593"/>
      <c r="S1297" s="593"/>
      <c r="T1297" s="593"/>
      <c r="U1297" s="593"/>
      <c r="V1297" s="593"/>
    </row>
    <row r="1298" spans="1:22" ht="19.5" customHeight="1">
      <c r="A1298" s="593"/>
      <c r="B1298" s="593"/>
      <c r="C1298" s="593"/>
      <c r="E1298" s="593"/>
      <c r="G1298" s="593"/>
      <c r="H1298" s="593"/>
      <c r="I1298" s="593"/>
      <c r="J1298" s="593"/>
      <c r="K1298" s="593"/>
      <c r="L1298" s="593"/>
      <c r="M1298" s="593"/>
      <c r="N1298" s="593"/>
      <c r="O1298" s="593"/>
      <c r="P1298" s="593"/>
      <c r="Q1298" s="593"/>
      <c r="R1298" s="593"/>
      <c r="S1298" s="593"/>
      <c r="T1298" s="593"/>
      <c r="U1298" s="593"/>
      <c r="V1298" s="593"/>
    </row>
    <row r="1299" spans="1:22" ht="19.5" customHeight="1">
      <c r="A1299" s="593"/>
      <c r="B1299" s="593"/>
      <c r="C1299" s="593"/>
      <c r="E1299" s="593"/>
      <c r="G1299" s="593"/>
      <c r="H1299" s="593"/>
      <c r="I1299" s="593"/>
      <c r="J1299" s="593"/>
      <c r="K1299" s="593"/>
      <c r="L1299" s="593"/>
      <c r="M1299" s="593"/>
      <c r="N1299" s="593"/>
      <c r="O1299" s="593"/>
      <c r="P1299" s="593"/>
      <c r="Q1299" s="593"/>
      <c r="R1299" s="593"/>
      <c r="S1299" s="593"/>
      <c r="T1299" s="593"/>
      <c r="U1299" s="593"/>
      <c r="V1299" s="593"/>
    </row>
    <row r="1300" spans="1:22" ht="19.5" customHeight="1">
      <c r="A1300" s="593"/>
      <c r="B1300" s="593"/>
      <c r="C1300" s="593"/>
      <c r="E1300" s="593"/>
      <c r="G1300" s="593"/>
      <c r="H1300" s="593"/>
      <c r="I1300" s="593"/>
      <c r="J1300" s="593"/>
      <c r="K1300" s="593"/>
      <c r="L1300" s="593"/>
      <c r="M1300" s="593"/>
      <c r="N1300" s="593"/>
      <c r="O1300" s="593"/>
      <c r="P1300" s="593"/>
      <c r="Q1300" s="593"/>
      <c r="R1300" s="593"/>
      <c r="S1300" s="593"/>
      <c r="T1300" s="593"/>
      <c r="U1300" s="593"/>
      <c r="V1300" s="593"/>
    </row>
    <row r="1301" spans="1:22" ht="19.5" customHeight="1">
      <c r="A1301" s="593"/>
      <c r="B1301" s="593"/>
      <c r="C1301" s="593"/>
      <c r="E1301" s="593"/>
      <c r="G1301" s="593"/>
      <c r="H1301" s="593"/>
      <c r="I1301" s="593"/>
      <c r="J1301" s="593"/>
      <c r="K1301" s="593"/>
      <c r="L1301" s="593"/>
      <c r="M1301" s="593"/>
      <c r="N1301" s="593"/>
      <c r="O1301" s="593"/>
      <c r="P1301" s="593"/>
      <c r="Q1301" s="593"/>
      <c r="R1301" s="593"/>
      <c r="S1301" s="593"/>
      <c r="T1301" s="593"/>
      <c r="U1301" s="593"/>
      <c r="V1301" s="593"/>
    </row>
    <row r="1302" spans="1:22" ht="19.5" customHeight="1">
      <c r="A1302" s="593"/>
      <c r="B1302" s="593"/>
      <c r="C1302" s="593"/>
      <c r="E1302" s="593"/>
      <c r="G1302" s="593"/>
      <c r="H1302" s="593"/>
      <c r="I1302" s="593"/>
      <c r="J1302" s="593"/>
      <c r="K1302" s="593"/>
      <c r="L1302" s="593"/>
      <c r="M1302" s="593"/>
      <c r="N1302" s="593"/>
      <c r="O1302" s="593"/>
      <c r="P1302" s="593"/>
      <c r="Q1302" s="593"/>
      <c r="R1302" s="593"/>
      <c r="S1302" s="593"/>
      <c r="T1302" s="593"/>
      <c r="U1302" s="593"/>
      <c r="V1302" s="593"/>
    </row>
    <row r="1303" spans="1:22" ht="19.5" customHeight="1">
      <c r="A1303" s="593"/>
      <c r="B1303" s="593"/>
      <c r="C1303" s="593"/>
      <c r="E1303" s="593"/>
      <c r="G1303" s="593"/>
      <c r="H1303" s="593"/>
      <c r="I1303" s="593"/>
      <c r="J1303" s="593"/>
      <c r="K1303" s="593"/>
      <c r="L1303" s="593"/>
      <c r="M1303" s="593"/>
      <c r="N1303" s="593"/>
      <c r="O1303" s="593"/>
      <c r="P1303" s="593"/>
      <c r="Q1303" s="593"/>
      <c r="R1303" s="593"/>
      <c r="S1303" s="593"/>
      <c r="T1303" s="593"/>
      <c r="U1303" s="593"/>
      <c r="V1303" s="593"/>
    </row>
    <row r="1304" spans="1:22" ht="19.5" customHeight="1">
      <c r="A1304" s="593"/>
      <c r="B1304" s="593"/>
      <c r="C1304" s="593"/>
      <c r="E1304" s="593"/>
      <c r="G1304" s="593"/>
      <c r="H1304" s="593"/>
      <c r="I1304" s="593"/>
      <c r="J1304" s="593"/>
      <c r="K1304" s="593"/>
      <c r="L1304" s="593"/>
      <c r="M1304" s="593"/>
      <c r="N1304" s="593"/>
      <c r="O1304" s="593"/>
      <c r="P1304" s="593"/>
      <c r="Q1304" s="593"/>
      <c r="R1304" s="593"/>
      <c r="S1304" s="593"/>
      <c r="T1304" s="593"/>
      <c r="U1304" s="593"/>
      <c r="V1304" s="593"/>
    </row>
    <row r="1305" spans="1:22" ht="19.5" customHeight="1">
      <c r="A1305" s="593"/>
      <c r="B1305" s="593"/>
      <c r="C1305" s="593"/>
      <c r="E1305" s="593"/>
      <c r="G1305" s="593"/>
      <c r="H1305" s="593"/>
      <c r="I1305" s="593"/>
      <c r="J1305" s="593"/>
      <c r="K1305" s="593"/>
      <c r="L1305" s="593"/>
      <c r="M1305" s="593"/>
      <c r="N1305" s="593"/>
      <c r="O1305" s="593"/>
      <c r="P1305" s="593"/>
      <c r="Q1305" s="593"/>
      <c r="R1305" s="593"/>
      <c r="S1305" s="593"/>
      <c r="T1305" s="593"/>
      <c r="U1305" s="593"/>
      <c r="V1305" s="593"/>
    </row>
    <row r="1306" spans="1:22" ht="19.5" customHeight="1">
      <c r="A1306" s="593"/>
      <c r="B1306" s="593"/>
      <c r="C1306" s="593"/>
      <c r="E1306" s="593"/>
      <c r="G1306" s="593"/>
      <c r="H1306" s="593"/>
      <c r="I1306" s="593"/>
      <c r="J1306" s="593"/>
      <c r="K1306" s="593"/>
      <c r="L1306" s="593"/>
      <c r="M1306" s="593"/>
      <c r="N1306" s="593"/>
      <c r="O1306" s="593"/>
      <c r="P1306" s="593"/>
      <c r="Q1306" s="593"/>
      <c r="R1306" s="593"/>
      <c r="S1306" s="593"/>
      <c r="T1306" s="593"/>
      <c r="U1306" s="593"/>
      <c r="V1306" s="593"/>
    </row>
    <row r="1307" spans="1:22" ht="19.5" customHeight="1">
      <c r="A1307" s="593"/>
      <c r="B1307" s="593"/>
      <c r="C1307" s="593"/>
      <c r="E1307" s="593"/>
      <c r="G1307" s="593"/>
      <c r="H1307" s="593"/>
      <c r="I1307" s="593"/>
      <c r="J1307" s="593"/>
      <c r="K1307" s="593"/>
      <c r="L1307" s="593"/>
      <c r="M1307" s="593"/>
      <c r="N1307" s="593"/>
      <c r="O1307" s="593"/>
      <c r="P1307" s="593"/>
      <c r="Q1307" s="593"/>
      <c r="R1307" s="593"/>
      <c r="S1307" s="593"/>
      <c r="T1307" s="593"/>
      <c r="U1307" s="593"/>
      <c r="V1307" s="593"/>
    </row>
    <row r="1308" spans="1:22" ht="19.5" customHeight="1">
      <c r="A1308" s="593"/>
      <c r="B1308" s="593"/>
      <c r="C1308" s="593"/>
      <c r="E1308" s="593"/>
      <c r="G1308" s="593"/>
      <c r="H1308" s="593"/>
      <c r="I1308" s="593"/>
      <c r="J1308" s="593"/>
      <c r="K1308" s="593"/>
      <c r="L1308" s="593"/>
      <c r="M1308" s="593"/>
      <c r="N1308" s="593"/>
      <c r="O1308" s="593"/>
      <c r="P1308" s="593"/>
      <c r="Q1308" s="593"/>
      <c r="R1308" s="593"/>
      <c r="S1308" s="593"/>
      <c r="T1308" s="593"/>
      <c r="U1308" s="593"/>
      <c r="V1308" s="593"/>
    </row>
    <row r="1309" spans="1:22" ht="19.5" customHeight="1">
      <c r="A1309" s="593"/>
      <c r="B1309" s="593"/>
      <c r="C1309" s="593"/>
      <c r="E1309" s="593"/>
      <c r="G1309" s="593"/>
      <c r="H1309" s="593"/>
      <c r="I1309" s="593"/>
      <c r="J1309" s="593"/>
      <c r="K1309" s="593"/>
      <c r="L1309" s="593"/>
      <c r="M1309" s="593"/>
      <c r="N1309" s="593"/>
      <c r="O1309" s="593"/>
      <c r="P1309" s="593"/>
      <c r="Q1309" s="593"/>
      <c r="R1309" s="593"/>
      <c r="S1309" s="593"/>
      <c r="T1309" s="593"/>
      <c r="U1309" s="593"/>
      <c r="V1309" s="593"/>
    </row>
    <row r="1310" spans="1:22" ht="19.5" customHeight="1">
      <c r="A1310" s="593"/>
      <c r="B1310" s="593"/>
      <c r="C1310" s="593"/>
      <c r="E1310" s="593"/>
      <c r="G1310" s="593"/>
      <c r="H1310" s="593"/>
      <c r="I1310" s="593"/>
      <c r="J1310" s="593"/>
      <c r="K1310" s="593"/>
      <c r="L1310" s="593"/>
      <c r="M1310" s="593"/>
      <c r="N1310" s="593"/>
      <c r="O1310" s="593"/>
      <c r="P1310" s="593"/>
      <c r="Q1310" s="593"/>
      <c r="R1310" s="593"/>
      <c r="S1310" s="593"/>
      <c r="T1310" s="593"/>
      <c r="U1310" s="593"/>
      <c r="V1310" s="593"/>
    </row>
    <row r="1311" spans="1:22" ht="19.5" customHeight="1">
      <c r="A1311" s="593"/>
      <c r="B1311" s="593"/>
      <c r="C1311" s="593"/>
      <c r="E1311" s="593"/>
      <c r="G1311" s="593"/>
      <c r="H1311" s="593"/>
      <c r="I1311" s="593"/>
      <c r="J1311" s="593"/>
      <c r="K1311" s="593"/>
      <c r="L1311" s="593"/>
      <c r="M1311" s="593"/>
      <c r="N1311" s="593"/>
      <c r="O1311" s="593"/>
      <c r="P1311" s="593"/>
      <c r="Q1311" s="593"/>
      <c r="R1311" s="593"/>
      <c r="S1311" s="593"/>
      <c r="T1311" s="593"/>
      <c r="U1311" s="593"/>
      <c r="V1311" s="593"/>
    </row>
    <row r="1312" spans="1:22" ht="19.5" customHeight="1">
      <c r="A1312" s="593"/>
      <c r="B1312" s="593"/>
      <c r="C1312" s="593"/>
      <c r="E1312" s="593"/>
      <c r="G1312" s="593"/>
      <c r="H1312" s="593"/>
      <c r="I1312" s="593"/>
      <c r="J1312" s="593"/>
      <c r="K1312" s="593"/>
      <c r="L1312" s="593"/>
      <c r="M1312" s="593"/>
      <c r="N1312" s="593"/>
      <c r="O1312" s="593"/>
      <c r="P1312" s="593"/>
      <c r="Q1312" s="593"/>
      <c r="R1312" s="593"/>
      <c r="S1312" s="593"/>
      <c r="T1312" s="593"/>
      <c r="U1312" s="593"/>
      <c r="V1312" s="593"/>
    </row>
    <row r="1313" spans="1:22" ht="19.5" customHeight="1">
      <c r="A1313" s="593"/>
      <c r="B1313" s="593"/>
      <c r="C1313" s="593"/>
      <c r="E1313" s="593"/>
      <c r="G1313" s="593"/>
      <c r="H1313" s="593"/>
      <c r="I1313" s="593"/>
      <c r="J1313" s="593"/>
      <c r="K1313" s="593"/>
      <c r="L1313" s="593"/>
      <c r="M1313" s="593"/>
      <c r="N1313" s="593"/>
      <c r="O1313" s="593"/>
      <c r="P1313" s="593"/>
      <c r="Q1313" s="593"/>
      <c r="R1313" s="593"/>
      <c r="S1313" s="593"/>
      <c r="T1313" s="593"/>
      <c r="U1313" s="593"/>
      <c r="V1313" s="593"/>
    </row>
    <row r="1314" spans="1:22" ht="19.5" customHeight="1">
      <c r="A1314" s="593"/>
      <c r="B1314" s="593"/>
      <c r="C1314" s="593"/>
      <c r="E1314" s="593"/>
      <c r="G1314" s="593"/>
      <c r="H1314" s="593"/>
      <c r="I1314" s="593"/>
      <c r="J1314" s="593"/>
      <c r="K1314" s="593"/>
      <c r="L1314" s="593"/>
      <c r="M1314" s="593"/>
      <c r="N1314" s="593"/>
      <c r="O1314" s="593"/>
      <c r="P1314" s="593"/>
      <c r="Q1314" s="593"/>
      <c r="R1314" s="593"/>
      <c r="S1314" s="593"/>
      <c r="T1314" s="593"/>
      <c r="U1314" s="593"/>
      <c r="V1314" s="593"/>
    </row>
    <row r="1315" spans="1:22" ht="19.5" customHeight="1">
      <c r="A1315" s="593"/>
      <c r="B1315" s="593"/>
      <c r="C1315" s="593"/>
      <c r="E1315" s="593"/>
      <c r="G1315" s="593"/>
      <c r="H1315" s="593"/>
      <c r="I1315" s="593"/>
      <c r="J1315" s="593"/>
      <c r="K1315" s="593"/>
      <c r="L1315" s="593"/>
      <c r="M1315" s="593"/>
      <c r="N1315" s="593"/>
      <c r="O1315" s="593"/>
      <c r="P1315" s="593"/>
      <c r="Q1315" s="593"/>
      <c r="R1315" s="593"/>
      <c r="S1315" s="593"/>
      <c r="T1315" s="593"/>
      <c r="U1315" s="593"/>
      <c r="V1315" s="593"/>
    </row>
    <row r="1316" spans="1:22" ht="19.5" customHeight="1">
      <c r="A1316" s="593"/>
      <c r="B1316" s="593"/>
      <c r="C1316" s="593"/>
      <c r="E1316" s="593"/>
      <c r="G1316" s="593"/>
      <c r="H1316" s="593"/>
      <c r="I1316" s="593"/>
      <c r="J1316" s="593"/>
      <c r="K1316" s="593"/>
      <c r="L1316" s="593"/>
      <c r="M1316" s="593"/>
      <c r="N1316" s="593"/>
      <c r="O1316" s="593"/>
      <c r="P1316" s="593"/>
      <c r="Q1316" s="593"/>
      <c r="R1316" s="593"/>
      <c r="S1316" s="593"/>
      <c r="T1316" s="593"/>
      <c r="U1316" s="593"/>
      <c r="V1316" s="593"/>
    </row>
    <row r="1317" spans="1:22" ht="19.5" customHeight="1">
      <c r="A1317" s="593"/>
      <c r="B1317" s="593"/>
      <c r="C1317" s="593"/>
      <c r="E1317" s="593"/>
      <c r="G1317" s="593"/>
      <c r="H1317" s="593"/>
      <c r="I1317" s="593"/>
      <c r="J1317" s="593"/>
      <c r="K1317" s="593"/>
      <c r="L1317" s="593"/>
      <c r="M1317" s="593"/>
      <c r="N1317" s="593"/>
      <c r="O1317" s="593"/>
      <c r="P1317" s="593"/>
      <c r="Q1317" s="593"/>
      <c r="R1317" s="593"/>
      <c r="S1317" s="593"/>
      <c r="T1317" s="593"/>
      <c r="U1317" s="593"/>
      <c r="V1317" s="593"/>
    </row>
    <row r="1318" spans="1:22" ht="19.5" customHeight="1">
      <c r="A1318" s="593"/>
      <c r="B1318" s="593"/>
      <c r="C1318" s="593"/>
      <c r="E1318" s="593"/>
      <c r="G1318" s="593"/>
      <c r="H1318" s="593"/>
      <c r="I1318" s="593"/>
      <c r="J1318" s="593"/>
      <c r="K1318" s="593"/>
      <c r="L1318" s="593"/>
      <c r="M1318" s="593"/>
      <c r="N1318" s="593"/>
      <c r="O1318" s="593"/>
      <c r="P1318" s="593"/>
      <c r="Q1318" s="593"/>
      <c r="R1318" s="593"/>
      <c r="S1318" s="593"/>
      <c r="T1318" s="593"/>
      <c r="U1318" s="593"/>
      <c r="V1318" s="593"/>
    </row>
    <row r="1319" spans="1:22" ht="19.5" customHeight="1">
      <c r="A1319" s="593"/>
      <c r="B1319" s="593"/>
      <c r="C1319" s="593"/>
      <c r="E1319" s="593"/>
      <c r="G1319" s="593"/>
      <c r="H1319" s="593"/>
      <c r="I1319" s="593"/>
      <c r="J1319" s="593"/>
      <c r="K1319" s="593"/>
      <c r="L1319" s="593"/>
      <c r="M1319" s="593"/>
      <c r="N1319" s="593"/>
      <c r="O1319" s="593"/>
      <c r="P1319" s="593"/>
      <c r="Q1319" s="593"/>
      <c r="R1319" s="593"/>
      <c r="S1319" s="593"/>
      <c r="T1319" s="593"/>
      <c r="U1319" s="593"/>
      <c r="V1319" s="593"/>
    </row>
    <row r="1320" spans="1:22" ht="19.5" customHeight="1">
      <c r="A1320" s="593"/>
      <c r="B1320" s="593"/>
      <c r="C1320" s="593"/>
      <c r="E1320" s="593"/>
      <c r="G1320" s="593"/>
      <c r="H1320" s="593"/>
      <c r="I1320" s="593"/>
      <c r="J1320" s="593"/>
      <c r="K1320" s="593"/>
      <c r="L1320" s="593"/>
      <c r="M1320" s="593"/>
      <c r="N1320" s="593"/>
      <c r="O1320" s="593"/>
      <c r="P1320" s="593"/>
      <c r="Q1320" s="593"/>
      <c r="R1320" s="593"/>
      <c r="S1320" s="593"/>
      <c r="T1320" s="593"/>
      <c r="U1320" s="593"/>
      <c r="V1320" s="593"/>
    </row>
    <row r="1321" spans="1:22" ht="19.5" customHeight="1">
      <c r="A1321" s="593"/>
      <c r="B1321" s="593"/>
      <c r="C1321" s="593"/>
      <c r="E1321" s="593"/>
      <c r="G1321" s="593"/>
      <c r="H1321" s="593"/>
      <c r="I1321" s="593"/>
      <c r="J1321" s="593"/>
      <c r="K1321" s="593"/>
      <c r="L1321" s="593"/>
      <c r="M1321" s="593"/>
      <c r="N1321" s="593"/>
      <c r="O1321" s="593"/>
      <c r="P1321" s="593"/>
      <c r="Q1321" s="593"/>
      <c r="R1321" s="593"/>
      <c r="S1321" s="593"/>
      <c r="T1321" s="593"/>
      <c r="U1321" s="593"/>
      <c r="V1321" s="593"/>
    </row>
    <row r="1322" spans="1:22" ht="19.5" customHeight="1">
      <c r="A1322" s="593"/>
      <c r="B1322" s="593"/>
      <c r="C1322" s="593"/>
      <c r="E1322" s="593"/>
      <c r="G1322" s="593"/>
      <c r="H1322" s="593"/>
      <c r="I1322" s="593"/>
      <c r="J1322" s="593"/>
      <c r="K1322" s="593"/>
      <c r="L1322" s="593"/>
      <c r="M1322" s="593"/>
      <c r="N1322" s="593"/>
      <c r="O1322" s="593"/>
      <c r="P1322" s="593"/>
      <c r="Q1322" s="593"/>
      <c r="R1322" s="593"/>
      <c r="S1322" s="593"/>
      <c r="T1322" s="593"/>
      <c r="U1322" s="593"/>
      <c r="V1322" s="593"/>
    </row>
    <row r="1323" spans="1:22" ht="19.5" customHeight="1">
      <c r="A1323" s="593"/>
      <c r="B1323" s="593"/>
      <c r="C1323" s="593"/>
      <c r="E1323" s="593"/>
      <c r="G1323" s="593"/>
      <c r="H1323" s="593"/>
      <c r="I1323" s="593"/>
      <c r="J1323" s="593"/>
      <c r="K1323" s="593"/>
      <c r="L1323" s="593"/>
      <c r="M1323" s="593"/>
      <c r="N1323" s="593"/>
      <c r="O1323" s="593"/>
      <c r="P1323" s="593"/>
      <c r="Q1323" s="593"/>
      <c r="R1323" s="593"/>
      <c r="S1323" s="593"/>
      <c r="T1323" s="593"/>
      <c r="U1323" s="593"/>
      <c r="V1323" s="593"/>
    </row>
    <row r="1324" spans="1:22" ht="19.5" customHeight="1">
      <c r="A1324" s="593"/>
      <c r="B1324" s="593"/>
      <c r="C1324" s="593"/>
      <c r="E1324" s="593"/>
      <c r="G1324" s="593"/>
      <c r="H1324" s="593"/>
      <c r="I1324" s="593"/>
      <c r="J1324" s="593"/>
      <c r="K1324" s="593"/>
      <c r="L1324" s="593"/>
      <c r="M1324" s="593"/>
      <c r="N1324" s="593"/>
      <c r="O1324" s="593"/>
      <c r="P1324" s="593"/>
      <c r="Q1324" s="593"/>
      <c r="R1324" s="593"/>
      <c r="S1324" s="593"/>
      <c r="T1324" s="593"/>
      <c r="U1324" s="593"/>
      <c r="V1324" s="593"/>
    </row>
    <row r="1325" spans="1:22" ht="19.5" customHeight="1">
      <c r="A1325" s="593"/>
      <c r="B1325" s="593"/>
      <c r="C1325" s="593"/>
      <c r="E1325" s="593"/>
      <c r="G1325" s="593"/>
      <c r="H1325" s="593"/>
      <c r="I1325" s="593"/>
      <c r="J1325" s="593"/>
      <c r="K1325" s="593"/>
      <c r="L1325" s="593"/>
      <c r="M1325" s="593"/>
      <c r="N1325" s="593"/>
      <c r="O1325" s="593"/>
      <c r="P1325" s="593"/>
      <c r="Q1325" s="593"/>
      <c r="R1325" s="593"/>
      <c r="S1325" s="593"/>
      <c r="T1325" s="593"/>
      <c r="U1325" s="593"/>
      <c r="V1325" s="593"/>
    </row>
    <row r="1326" spans="1:22" ht="19.5" customHeight="1">
      <c r="A1326" s="593"/>
      <c r="B1326" s="593"/>
      <c r="C1326" s="593"/>
      <c r="E1326" s="593"/>
      <c r="G1326" s="593"/>
      <c r="H1326" s="593"/>
      <c r="I1326" s="593"/>
      <c r="J1326" s="593"/>
      <c r="K1326" s="593"/>
      <c r="L1326" s="593"/>
      <c r="M1326" s="593"/>
      <c r="N1326" s="593"/>
      <c r="O1326" s="593"/>
      <c r="P1326" s="593"/>
      <c r="Q1326" s="593"/>
      <c r="R1326" s="593"/>
      <c r="S1326" s="593"/>
      <c r="T1326" s="593"/>
      <c r="U1326" s="593"/>
      <c r="V1326" s="593"/>
    </row>
    <row r="1327" spans="1:22" ht="19.5" customHeight="1">
      <c r="A1327" s="593"/>
      <c r="B1327" s="593"/>
      <c r="C1327" s="593"/>
      <c r="E1327" s="593"/>
      <c r="G1327" s="593"/>
      <c r="H1327" s="593"/>
      <c r="I1327" s="593"/>
      <c r="J1327" s="593"/>
      <c r="K1327" s="593"/>
      <c r="L1327" s="593"/>
      <c r="M1327" s="593"/>
      <c r="N1327" s="593"/>
      <c r="O1327" s="593"/>
      <c r="P1327" s="593"/>
      <c r="Q1327" s="593"/>
      <c r="R1327" s="593"/>
      <c r="S1327" s="593"/>
      <c r="T1327" s="593"/>
      <c r="U1327" s="593"/>
      <c r="V1327" s="593"/>
    </row>
    <row r="1328" spans="1:22" ht="19.5" customHeight="1">
      <c r="A1328" s="593"/>
      <c r="B1328" s="593"/>
      <c r="C1328" s="593"/>
      <c r="E1328" s="593"/>
      <c r="G1328" s="593"/>
      <c r="H1328" s="593"/>
      <c r="I1328" s="593"/>
      <c r="J1328" s="593"/>
      <c r="K1328" s="593"/>
      <c r="L1328" s="593"/>
      <c r="M1328" s="593"/>
      <c r="N1328" s="593"/>
      <c r="O1328" s="593"/>
      <c r="P1328" s="593"/>
      <c r="Q1328" s="593"/>
      <c r="R1328" s="593"/>
      <c r="S1328" s="593"/>
      <c r="T1328" s="593"/>
      <c r="U1328" s="593"/>
      <c r="V1328" s="593"/>
    </row>
    <row r="1329" spans="1:22" ht="19.5" customHeight="1">
      <c r="A1329" s="593"/>
      <c r="B1329" s="593"/>
      <c r="C1329" s="593"/>
      <c r="E1329" s="593"/>
      <c r="G1329" s="593"/>
      <c r="H1329" s="593"/>
      <c r="I1329" s="593"/>
      <c r="J1329" s="593"/>
      <c r="K1329" s="593"/>
      <c r="L1329" s="593"/>
      <c r="M1329" s="593"/>
      <c r="N1329" s="593"/>
      <c r="O1329" s="593"/>
      <c r="P1329" s="593"/>
      <c r="Q1329" s="593"/>
      <c r="R1329" s="593"/>
      <c r="S1329" s="593"/>
      <c r="T1329" s="593"/>
      <c r="U1329" s="593"/>
      <c r="V1329" s="593"/>
    </row>
    <row r="1330" spans="1:22" ht="19.5" customHeight="1">
      <c r="A1330" s="593"/>
      <c r="B1330" s="593"/>
      <c r="C1330" s="593"/>
      <c r="E1330" s="593"/>
      <c r="G1330" s="593"/>
      <c r="H1330" s="593"/>
      <c r="I1330" s="593"/>
      <c r="J1330" s="593"/>
      <c r="K1330" s="593"/>
      <c r="L1330" s="593"/>
      <c r="M1330" s="593"/>
      <c r="N1330" s="593"/>
      <c r="O1330" s="593"/>
      <c r="P1330" s="593"/>
      <c r="Q1330" s="593"/>
      <c r="R1330" s="593"/>
      <c r="S1330" s="593"/>
      <c r="T1330" s="593"/>
      <c r="U1330" s="593"/>
      <c r="V1330" s="593"/>
    </row>
    <row r="1331" spans="1:22" ht="19.5" customHeight="1">
      <c r="A1331" s="593"/>
      <c r="B1331" s="593"/>
      <c r="C1331" s="593"/>
      <c r="E1331" s="593"/>
      <c r="G1331" s="593"/>
      <c r="H1331" s="593"/>
      <c r="I1331" s="593"/>
      <c r="J1331" s="593"/>
      <c r="K1331" s="593"/>
      <c r="L1331" s="593"/>
      <c r="M1331" s="593"/>
      <c r="N1331" s="593"/>
      <c r="O1331" s="593"/>
      <c r="P1331" s="593"/>
      <c r="Q1331" s="593"/>
      <c r="R1331" s="593"/>
      <c r="S1331" s="593"/>
      <c r="T1331" s="593"/>
      <c r="U1331" s="593"/>
      <c r="V1331" s="593"/>
    </row>
    <row r="1332" spans="1:22" ht="19.5" customHeight="1">
      <c r="A1332" s="593"/>
      <c r="B1332" s="593"/>
      <c r="C1332" s="593"/>
      <c r="E1332" s="593"/>
      <c r="G1332" s="593"/>
      <c r="H1332" s="593"/>
      <c r="I1332" s="593"/>
      <c r="J1332" s="593"/>
      <c r="K1332" s="593"/>
      <c r="L1332" s="593"/>
      <c r="M1332" s="593"/>
      <c r="N1332" s="593"/>
      <c r="O1332" s="593"/>
      <c r="P1332" s="593"/>
      <c r="Q1332" s="593"/>
      <c r="R1332" s="593"/>
      <c r="S1332" s="593"/>
      <c r="T1332" s="593"/>
      <c r="U1332" s="593"/>
      <c r="V1332" s="593"/>
    </row>
    <row r="1333" spans="1:22" ht="19.5" customHeight="1">
      <c r="A1333" s="593"/>
      <c r="B1333" s="593"/>
      <c r="C1333" s="593"/>
      <c r="E1333" s="593"/>
      <c r="G1333" s="593"/>
      <c r="H1333" s="593"/>
      <c r="I1333" s="593"/>
      <c r="J1333" s="593"/>
      <c r="K1333" s="593"/>
      <c r="L1333" s="593"/>
      <c r="M1333" s="593"/>
      <c r="N1333" s="593"/>
      <c r="O1333" s="593"/>
      <c r="P1333" s="593"/>
      <c r="Q1333" s="593"/>
      <c r="R1333" s="593"/>
      <c r="S1333" s="593"/>
      <c r="T1333" s="593"/>
      <c r="U1333" s="593"/>
      <c r="V1333" s="593"/>
    </row>
    <row r="1334" spans="1:22" ht="19.5" customHeight="1">
      <c r="A1334" s="593"/>
      <c r="B1334" s="593"/>
      <c r="C1334" s="593"/>
      <c r="E1334" s="593"/>
      <c r="G1334" s="593"/>
      <c r="H1334" s="593"/>
      <c r="I1334" s="593"/>
      <c r="J1334" s="593"/>
      <c r="K1334" s="593"/>
      <c r="L1334" s="593"/>
      <c r="M1334" s="593"/>
      <c r="N1334" s="593"/>
      <c r="O1334" s="593"/>
      <c r="P1334" s="593"/>
      <c r="Q1334" s="593"/>
      <c r="R1334" s="593"/>
      <c r="S1334" s="593"/>
      <c r="T1334" s="593"/>
      <c r="U1334" s="593"/>
      <c r="V1334" s="593"/>
    </row>
    <row r="1335" spans="1:22" ht="19.5" customHeight="1">
      <c r="A1335" s="593"/>
      <c r="B1335" s="593"/>
      <c r="C1335" s="593"/>
      <c r="E1335" s="593"/>
      <c r="G1335" s="593"/>
      <c r="H1335" s="593"/>
      <c r="I1335" s="593"/>
      <c r="J1335" s="593"/>
      <c r="K1335" s="593"/>
      <c r="L1335" s="593"/>
      <c r="M1335" s="593"/>
      <c r="N1335" s="593"/>
      <c r="O1335" s="593"/>
      <c r="P1335" s="593"/>
      <c r="Q1335" s="593"/>
      <c r="R1335" s="593"/>
      <c r="S1335" s="593"/>
      <c r="T1335" s="593"/>
      <c r="U1335" s="593"/>
      <c r="V1335" s="593"/>
    </row>
    <row r="1336" spans="1:22" ht="19.5" customHeight="1">
      <c r="A1336" s="593"/>
      <c r="B1336" s="593"/>
      <c r="C1336" s="593"/>
      <c r="E1336" s="593"/>
      <c r="G1336" s="593"/>
      <c r="H1336" s="593"/>
      <c r="I1336" s="593"/>
      <c r="J1336" s="593"/>
      <c r="K1336" s="593"/>
      <c r="L1336" s="593"/>
      <c r="M1336" s="593"/>
      <c r="N1336" s="593"/>
      <c r="O1336" s="593"/>
      <c r="P1336" s="593"/>
      <c r="Q1336" s="593"/>
      <c r="R1336" s="593"/>
      <c r="S1336" s="593"/>
      <c r="T1336" s="593"/>
      <c r="U1336" s="593"/>
      <c r="V1336" s="593"/>
    </row>
    <row r="1337" spans="1:22" ht="19.5" customHeight="1">
      <c r="A1337" s="593"/>
      <c r="B1337" s="593"/>
      <c r="C1337" s="593"/>
      <c r="E1337" s="593"/>
      <c r="G1337" s="593"/>
      <c r="H1337" s="593"/>
      <c r="I1337" s="593"/>
      <c r="J1337" s="593"/>
      <c r="K1337" s="593"/>
      <c r="L1337" s="593"/>
      <c r="M1337" s="593"/>
      <c r="N1337" s="593"/>
      <c r="O1337" s="593"/>
      <c r="P1337" s="593"/>
      <c r="Q1337" s="593"/>
      <c r="R1337" s="593"/>
      <c r="S1337" s="593"/>
      <c r="T1337" s="593"/>
      <c r="U1337" s="593"/>
      <c r="V1337" s="593"/>
    </row>
    <row r="1338" spans="1:22" ht="19.5" customHeight="1">
      <c r="A1338" s="593"/>
      <c r="B1338" s="593"/>
      <c r="C1338" s="593"/>
      <c r="E1338" s="593"/>
      <c r="G1338" s="593"/>
      <c r="H1338" s="593"/>
      <c r="I1338" s="593"/>
      <c r="J1338" s="593"/>
      <c r="K1338" s="593"/>
      <c r="L1338" s="593"/>
      <c r="M1338" s="593"/>
      <c r="N1338" s="593"/>
      <c r="O1338" s="593"/>
      <c r="P1338" s="593"/>
      <c r="Q1338" s="593"/>
      <c r="R1338" s="593"/>
      <c r="S1338" s="593"/>
      <c r="T1338" s="593"/>
      <c r="U1338" s="593"/>
      <c r="V1338" s="593"/>
    </row>
    <row r="1339" spans="1:22" ht="19.5" customHeight="1">
      <c r="A1339" s="593"/>
      <c r="B1339" s="593"/>
      <c r="C1339" s="593"/>
      <c r="E1339" s="593"/>
      <c r="G1339" s="593"/>
      <c r="H1339" s="593"/>
      <c r="I1339" s="593"/>
      <c r="J1339" s="593"/>
      <c r="K1339" s="593"/>
      <c r="L1339" s="593"/>
      <c r="M1339" s="593"/>
      <c r="N1339" s="593"/>
      <c r="O1339" s="593"/>
      <c r="P1339" s="593"/>
      <c r="Q1339" s="593"/>
      <c r="R1339" s="593"/>
      <c r="S1339" s="593"/>
      <c r="T1339" s="593"/>
      <c r="U1339" s="593"/>
      <c r="V1339" s="593"/>
    </row>
    <row r="1340" spans="1:22" ht="19.5" customHeight="1">
      <c r="A1340" s="593"/>
      <c r="B1340" s="593"/>
      <c r="C1340" s="593"/>
      <c r="E1340" s="593"/>
      <c r="G1340" s="593"/>
      <c r="H1340" s="593"/>
      <c r="I1340" s="593"/>
      <c r="J1340" s="593"/>
      <c r="K1340" s="593"/>
      <c r="L1340" s="593"/>
      <c r="M1340" s="593"/>
      <c r="N1340" s="593"/>
      <c r="O1340" s="593"/>
      <c r="P1340" s="593"/>
      <c r="Q1340" s="593"/>
      <c r="R1340" s="593"/>
      <c r="S1340" s="593"/>
      <c r="T1340" s="593"/>
      <c r="U1340" s="593"/>
      <c r="V1340" s="593"/>
    </row>
    <row r="1341" spans="1:22" ht="19.5" customHeight="1">
      <c r="A1341" s="593"/>
      <c r="B1341" s="593"/>
      <c r="C1341" s="593"/>
      <c r="E1341" s="593"/>
      <c r="G1341" s="593"/>
      <c r="H1341" s="593"/>
      <c r="I1341" s="593"/>
      <c r="J1341" s="593"/>
      <c r="K1341" s="593"/>
      <c r="L1341" s="593"/>
      <c r="M1341" s="593"/>
      <c r="N1341" s="593"/>
      <c r="O1341" s="593"/>
      <c r="P1341" s="593"/>
      <c r="Q1341" s="593"/>
      <c r="R1341" s="593"/>
      <c r="S1341" s="593"/>
      <c r="T1341" s="593"/>
      <c r="U1341" s="593"/>
      <c r="V1341" s="593"/>
    </row>
    <row r="1342" spans="1:22" ht="19.5" customHeight="1">
      <c r="A1342" s="593"/>
      <c r="B1342" s="593"/>
      <c r="C1342" s="593"/>
      <c r="E1342" s="593"/>
      <c r="G1342" s="593"/>
      <c r="H1342" s="593"/>
      <c r="I1342" s="593"/>
      <c r="J1342" s="593"/>
      <c r="K1342" s="593"/>
      <c r="L1342" s="593"/>
      <c r="M1342" s="593"/>
      <c r="N1342" s="593"/>
      <c r="O1342" s="593"/>
      <c r="P1342" s="593"/>
      <c r="Q1342" s="593"/>
      <c r="R1342" s="593"/>
      <c r="S1342" s="593"/>
      <c r="T1342" s="593"/>
      <c r="U1342" s="593"/>
      <c r="V1342" s="593"/>
    </row>
    <row r="1343" spans="1:22" ht="19.5" customHeight="1">
      <c r="A1343" s="593"/>
      <c r="B1343" s="593"/>
      <c r="C1343" s="593"/>
      <c r="E1343" s="593"/>
      <c r="G1343" s="593"/>
      <c r="H1343" s="593"/>
      <c r="I1343" s="593"/>
      <c r="J1343" s="593"/>
      <c r="K1343" s="593"/>
      <c r="L1343" s="593"/>
      <c r="M1343" s="593"/>
      <c r="N1343" s="593"/>
      <c r="O1343" s="593"/>
      <c r="P1343" s="593"/>
      <c r="Q1343" s="593"/>
      <c r="R1343" s="593"/>
      <c r="S1343" s="593"/>
      <c r="T1343" s="593"/>
      <c r="U1343" s="593"/>
      <c r="V1343" s="593"/>
    </row>
    <row r="1344" spans="1:22" ht="19.5" customHeight="1">
      <c r="A1344" s="593"/>
      <c r="B1344" s="593"/>
      <c r="C1344" s="593"/>
      <c r="E1344" s="593"/>
      <c r="G1344" s="593"/>
      <c r="H1344" s="593"/>
      <c r="I1344" s="593"/>
      <c r="J1344" s="593"/>
      <c r="K1344" s="593"/>
      <c r="L1344" s="593"/>
      <c r="M1344" s="593"/>
      <c r="N1344" s="593"/>
      <c r="O1344" s="593"/>
      <c r="P1344" s="593"/>
      <c r="Q1344" s="593"/>
      <c r="R1344" s="593"/>
      <c r="S1344" s="593"/>
      <c r="T1344" s="593"/>
      <c r="U1344" s="593"/>
      <c r="V1344" s="593"/>
    </row>
    <row r="1345" spans="1:22" ht="19.5" customHeight="1">
      <c r="A1345" s="593"/>
      <c r="B1345" s="593"/>
      <c r="C1345" s="593"/>
      <c r="E1345" s="593"/>
      <c r="G1345" s="593"/>
      <c r="H1345" s="593"/>
      <c r="I1345" s="593"/>
      <c r="J1345" s="593"/>
      <c r="K1345" s="593"/>
      <c r="L1345" s="593"/>
      <c r="M1345" s="593"/>
      <c r="N1345" s="593"/>
      <c r="O1345" s="593"/>
      <c r="P1345" s="593"/>
      <c r="Q1345" s="593"/>
      <c r="R1345" s="593"/>
      <c r="S1345" s="593"/>
      <c r="T1345" s="593"/>
      <c r="U1345" s="593"/>
      <c r="V1345" s="593"/>
    </row>
    <row r="1346" spans="1:22" ht="19.5" customHeight="1">
      <c r="A1346" s="593"/>
      <c r="B1346" s="593"/>
      <c r="C1346" s="593"/>
      <c r="E1346" s="593"/>
      <c r="G1346" s="593"/>
      <c r="H1346" s="593"/>
      <c r="I1346" s="593"/>
      <c r="J1346" s="593"/>
      <c r="K1346" s="593"/>
      <c r="L1346" s="593"/>
      <c r="M1346" s="593"/>
      <c r="N1346" s="593"/>
      <c r="O1346" s="593"/>
      <c r="P1346" s="593"/>
      <c r="Q1346" s="593"/>
      <c r="R1346" s="593"/>
      <c r="S1346" s="593"/>
      <c r="T1346" s="593"/>
      <c r="U1346" s="593"/>
      <c r="V1346" s="593"/>
    </row>
    <row r="1347" spans="1:22" ht="19.5" customHeight="1">
      <c r="A1347" s="593"/>
      <c r="B1347" s="593"/>
      <c r="C1347" s="593"/>
      <c r="E1347" s="593"/>
      <c r="G1347" s="593"/>
      <c r="H1347" s="593"/>
      <c r="I1347" s="593"/>
      <c r="J1347" s="593"/>
      <c r="K1347" s="593"/>
      <c r="L1347" s="593"/>
      <c r="M1347" s="593"/>
      <c r="N1347" s="593"/>
      <c r="O1347" s="593"/>
      <c r="P1347" s="593"/>
      <c r="Q1347" s="593"/>
      <c r="R1347" s="593"/>
      <c r="S1347" s="593"/>
      <c r="T1347" s="593"/>
      <c r="U1347" s="593"/>
      <c r="V1347" s="593"/>
    </row>
    <row r="1348" spans="1:22" ht="19.5" customHeight="1">
      <c r="A1348" s="593"/>
      <c r="B1348" s="593"/>
      <c r="C1348" s="593"/>
      <c r="E1348" s="593"/>
      <c r="G1348" s="593"/>
      <c r="H1348" s="593"/>
      <c r="I1348" s="593"/>
      <c r="J1348" s="593"/>
      <c r="K1348" s="593"/>
      <c r="L1348" s="593"/>
      <c r="M1348" s="593"/>
      <c r="N1348" s="593"/>
      <c r="O1348" s="593"/>
      <c r="P1348" s="593"/>
      <c r="Q1348" s="593"/>
      <c r="R1348" s="593"/>
      <c r="S1348" s="593"/>
      <c r="T1348" s="593"/>
      <c r="U1348" s="593"/>
      <c r="V1348" s="593"/>
    </row>
    <row r="1349" spans="1:22" ht="19.5" customHeight="1">
      <c r="A1349" s="593"/>
      <c r="B1349" s="593"/>
      <c r="C1349" s="593"/>
      <c r="E1349" s="593"/>
      <c r="G1349" s="593"/>
      <c r="H1349" s="593"/>
      <c r="I1349" s="593"/>
      <c r="J1349" s="593"/>
      <c r="K1349" s="593"/>
      <c r="L1349" s="593"/>
      <c r="M1349" s="593"/>
      <c r="N1349" s="593"/>
      <c r="O1349" s="593"/>
      <c r="P1349" s="593"/>
      <c r="Q1349" s="593"/>
      <c r="R1349" s="593"/>
      <c r="S1349" s="593"/>
      <c r="T1349" s="593"/>
      <c r="U1349" s="593"/>
      <c r="V1349" s="593"/>
    </row>
    <row r="1350" spans="1:22" ht="19.5" customHeight="1">
      <c r="A1350" s="593"/>
      <c r="B1350" s="593"/>
      <c r="C1350" s="593"/>
      <c r="E1350" s="593"/>
      <c r="G1350" s="593"/>
      <c r="H1350" s="593"/>
      <c r="I1350" s="593"/>
      <c r="J1350" s="593"/>
      <c r="K1350" s="593"/>
      <c r="L1350" s="593"/>
      <c r="M1350" s="593"/>
      <c r="N1350" s="593"/>
      <c r="O1350" s="593"/>
      <c r="P1350" s="593"/>
      <c r="Q1350" s="593"/>
      <c r="R1350" s="593"/>
      <c r="S1350" s="593"/>
      <c r="T1350" s="593"/>
      <c r="U1350" s="593"/>
      <c r="V1350" s="593"/>
    </row>
    <row r="1351" spans="1:22" ht="19.5" customHeight="1">
      <c r="A1351" s="593"/>
      <c r="B1351" s="593"/>
      <c r="C1351" s="593"/>
      <c r="E1351" s="593"/>
      <c r="G1351" s="593"/>
      <c r="H1351" s="593"/>
      <c r="I1351" s="593"/>
      <c r="J1351" s="593"/>
      <c r="K1351" s="593"/>
      <c r="L1351" s="593"/>
      <c r="M1351" s="593"/>
      <c r="N1351" s="593"/>
      <c r="O1351" s="593"/>
      <c r="P1351" s="593"/>
      <c r="Q1351" s="593"/>
      <c r="R1351" s="593"/>
      <c r="S1351" s="593"/>
      <c r="T1351" s="593"/>
      <c r="U1351" s="593"/>
      <c r="V1351" s="593"/>
    </row>
    <row r="1352" spans="1:22" ht="19.5" customHeight="1">
      <c r="A1352" s="593"/>
      <c r="B1352" s="593"/>
      <c r="C1352" s="593"/>
      <c r="E1352" s="593"/>
      <c r="G1352" s="593"/>
      <c r="H1352" s="593"/>
      <c r="I1352" s="593"/>
      <c r="J1352" s="593"/>
      <c r="K1352" s="593"/>
      <c r="L1352" s="593"/>
      <c r="M1352" s="593"/>
      <c r="N1352" s="593"/>
      <c r="O1352" s="593"/>
      <c r="P1352" s="593"/>
      <c r="Q1352" s="593"/>
      <c r="R1352" s="593"/>
      <c r="S1352" s="593"/>
      <c r="T1352" s="593"/>
      <c r="U1352" s="593"/>
      <c r="V1352" s="593"/>
    </row>
    <row r="1353" spans="1:22" ht="19.5" customHeight="1">
      <c r="A1353" s="593"/>
      <c r="B1353" s="593"/>
      <c r="C1353" s="593"/>
      <c r="E1353" s="593"/>
      <c r="G1353" s="593"/>
      <c r="H1353" s="593"/>
      <c r="I1353" s="593"/>
      <c r="J1353" s="593"/>
      <c r="K1353" s="593"/>
      <c r="L1353" s="593"/>
      <c r="M1353" s="593"/>
      <c r="N1353" s="593"/>
      <c r="O1353" s="593"/>
      <c r="P1353" s="593"/>
      <c r="Q1353" s="593"/>
      <c r="R1353" s="593"/>
      <c r="S1353" s="593"/>
      <c r="T1353" s="593"/>
      <c r="U1353" s="593"/>
      <c r="V1353" s="593"/>
    </row>
    <row r="1354" spans="1:22" ht="19.5" customHeight="1">
      <c r="A1354" s="593"/>
      <c r="B1354" s="593"/>
      <c r="C1354" s="593"/>
      <c r="E1354" s="593"/>
      <c r="G1354" s="593"/>
      <c r="H1354" s="593"/>
      <c r="I1354" s="593"/>
      <c r="J1354" s="593"/>
      <c r="K1354" s="593"/>
      <c r="L1354" s="593"/>
      <c r="M1354" s="593"/>
      <c r="N1354" s="593"/>
      <c r="O1354" s="593"/>
      <c r="P1354" s="593"/>
      <c r="Q1354" s="593"/>
      <c r="R1354" s="593"/>
      <c r="S1354" s="593"/>
      <c r="T1354" s="593"/>
      <c r="U1354" s="593"/>
      <c r="V1354" s="593"/>
    </row>
    <row r="1355" spans="1:22" ht="19.5" customHeight="1">
      <c r="A1355" s="593"/>
      <c r="B1355" s="593"/>
      <c r="C1355" s="593"/>
      <c r="E1355" s="593"/>
      <c r="G1355" s="593"/>
      <c r="H1355" s="593"/>
      <c r="I1355" s="593"/>
      <c r="J1355" s="593"/>
      <c r="K1355" s="593"/>
      <c r="L1355" s="593"/>
      <c r="M1355" s="593"/>
      <c r="N1355" s="593"/>
      <c r="O1355" s="593"/>
      <c r="P1355" s="593"/>
      <c r="Q1355" s="593"/>
      <c r="R1355" s="593"/>
      <c r="S1355" s="593"/>
      <c r="T1355" s="593"/>
      <c r="U1355" s="593"/>
      <c r="V1355" s="593"/>
    </row>
    <row r="1356" spans="1:22" ht="19.5" customHeight="1">
      <c r="A1356" s="593"/>
      <c r="B1356" s="593"/>
      <c r="C1356" s="593"/>
      <c r="E1356" s="593"/>
      <c r="G1356" s="593"/>
      <c r="H1356" s="593"/>
      <c r="I1356" s="593"/>
      <c r="J1356" s="593"/>
      <c r="K1356" s="593"/>
      <c r="L1356" s="593"/>
      <c r="M1356" s="593"/>
      <c r="N1356" s="593"/>
      <c r="O1356" s="593"/>
      <c r="P1356" s="593"/>
      <c r="Q1356" s="593"/>
      <c r="R1356" s="593"/>
      <c r="S1356" s="593"/>
      <c r="T1356" s="593"/>
      <c r="U1356" s="593"/>
      <c r="V1356" s="593"/>
    </row>
    <row r="1357" spans="1:22" ht="19.5" customHeight="1">
      <c r="A1357" s="593"/>
      <c r="B1357" s="593"/>
      <c r="C1357" s="593"/>
      <c r="E1357" s="593"/>
      <c r="G1357" s="593"/>
      <c r="H1357" s="593"/>
      <c r="I1357" s="593"/>
      <c r="J1357" s="593"/>
      <c r="K1357" s="593"/>
      <c r="L1357" s="593"/>
      <c r="M1357" s="593"/>
      <c r="N1357" s="593"/>
      <c r="O1357" s="593"/>
      <c r="P1357" s="593"/>
      <c r="Q1357" s="593"/>
      <c r="R1357" s="593"/>
      <c r="S1357" s="593"/>
      <c r="T1357" s="593"/>
      <c r="U1357" s="593"/>
      <c r="V1357" s="593"/>
    </row>
    <row r="1358" spans="1:22" ht="19.5" customHeight="1">
      <c r="A1358" s="593"/>
      <c r="B1358" s="593"/>
      <c r="C1358" s="593"/>
      <c r="E1358" s="593"/>
      <c r="G1358" s="593"/>
      <c r="H1358" s="593"/>
      <c r="I1358" s="593"/>
      <c r="J1358" s="593"/>
      <c r="K1358" s="593"/>
      <c r="L1358" s="593"/>
      <c r="M1358" s="593"/>
      <c r="N1358" s="593"/>
      <c r="O1358" s="593"/>
      <c r="P1358" s="593"/>
      <c r="Q1358" s="593"/>
      <c r="R1358" s="593"/>
      <c r="S1358" s="593"/>
      <c r="T1358" s="593"/>
      <c r="U1358" s="593"/>
      <c r="V1358" s="593"/>
    </row>
    <row r="1359" spans="1:22" ht="19.5" customHeight="1">
      <c r="A1359" s="593"/>
      <c r="B1359" s="593"/>
      <c r="C1359" s="593"/>
      <c r="E1359" s="593"/>
      <c r="G1359" s="593"/>
      <c r="H1359" s="593"/>
      <c r="I1359" s="593"/>
      <c r="J1359" s="593"/>
      <c r="K1359" s="593"/>
      <c r="L1359" s="593"/>
      <c r="M1359" s="593"/>
      <c r="N1359" s="593"/>
      <c r="O1359" s="593"/>
      <c r="P1359" s="593"/>
      <c r="Q1359" s="593"/>
      <c r="R1359" s="593"/>
      <c r="S1359" s="593"/>
      <c r="T1359" s="593"/>
      <c r="U1359" s="593"/>
      <c r="V1359" s="593"/>
    </row>
    <row r="1360" spans="1:22" ht="19.5" customHeight="1">
      <c r="A1360" s="593"/>
      <c r="B1360" s="593"/>
      <c r="C1360" s="593"/>
      <c r="E1360" s="593"/>
      <c r="G1360" s="593"/>
      <c r="H1360" s="593"/>
      <c r="I1360" s="593"/>
      <c r="J1360" s="593"/>
      <c r="K1360" s="593"/>
      <c r="L1360" s="593"/>
      <c r="M1360" s="593"/>
      <c r="N1360" s="593"/>
      <c r="O1360" s="593"/>
      <c r="P1360" s="593"/>
      <c r="Q1360" s="593"/>
      <c r="R1360" s="593"/>
      <c r="S1360" s="593"/>
      <c r="T1360" s="593"/>
      <c r="U1360" s="593"/>
      <c r="V1360" s="593"/>
    </row>
    <row r="1361" spans="1:22" ht="19.5" customHeight="1">
      <c r="A1361" s="593"/>
      <c r="B1361" s="593"/>
      <c r="C1361" s="593"/>
      <c r="E1361" s="593"/>
      <c r="G1361" s="593"/>
      <c r="H1361" s="593"/>
      <c r="I1361" s="593"/>
      <c r="J1361" s="593"/>
      <c r="K1361" s="593"/>
      <c r="L1361" s="593"/>
      <c r="M1361" s="593"/>
      <c r="N1361" s="593"/>
      <c r="O1361" s="593"/>
      <c r="P1361" s="593"/>
      <c r="Q1361" s="593"/>
      <c r="R1361" s="593"/>
      <c r="S1361" s="593"/>
      <c r="T1361" s="593"/>
      <c r="U1361" s="593"/>
      <c r="V1361" s="593"/>
    </row>
    <row r="1362" spans="1:22" ht="19.5" customHeight="1">
      <c r="A1362" s="593"/>
      <c r="B1362" s="593"/>
      <c r="C1362" s="593"/>
      <c r="E1362" s="593"/>
      <c r="G1362" s="593"/>
      <c r="H1362" s="593"/>
      <c r="I1362" s="593"/>
      <c r="J1362" s="593"/>
      <c r="K1362" s="593"/>
      <c r="L1362" s="593"/>
      <c r="M1362" s="593"/>
      <c r="N1362" s="593"/>
      <c r="O1362" s="593"/>
      <c r="P1362" s="593"/>
      <c r="Q1362" s="593"/>
      <c r="R1362" s="593"/>
      <c r="S1362" s="593"/>
      <c r="T1362" s="593"/>
      <c r="U1362" s="593"/>
      <c r="V1362" s="593"/>
    </row>
    <row r="1363" spans="1:22" ht="19.5" customHeight="1">
      <c r="A1363" s="593"/>
      <c r="B1363" s="593"/>
      <c r="C1363" s="593"/>
      <c r="E1363" s="593"/>
      <c r="G1363" s="593"/>
      <c r="H1363" s="593"/>
      <c r="I1363" s="593"/>
      <c r="J1363" s="593"/>
      <c r="K1363" s="593"/>
      <c r="L1363" s="593"/>
      <c r="M1363" s="593"/>
      <c r="N1363" s="593"/>
      <c r="O1363" s="593"/>
      <c r="P1363" s="593"/>
      <c r="Q1363" s="593"/>
      <c r="R1363" s="593"/>
      <c r="S1363" s="593"/>
      <c r="T1363" s="593"/>
      <c r="U1363" s="593"/>
      <c r="V1363" s="593"/>
    </row>
    <row r="1364" spans="1:22" ht="19.5" customHeight="1">
      <c r="A1364" s="593"/>
      <c r="B1364" s="593"/>
      <c r="C1364" s="593"/>
      <c r="E1364" s="593"/>
      <c r="G1364" s="593"/>
      <c r="H1364" s="593"/>
      <c r="I1364" s="593"/>
      <c r="J1364" s="593"/>
      <c r="K1364" s="593"/>
      <c r="L1364" s="593"/>
      <c r="M1364" s="593"/>
      <c r="N1364" s="593"/>
      <c r="O1364" s="593"/>
      <c r="P1364" s="593"/>
      <c r="Q1364" s="593"/>
      <c r="R1364" s="593"/>
      <c r="S1364" s="593"/>
      <c r="T1364" s="593"/>
      <c r="U1364" s="593"/>
      <c r="V1364" s="593"/>
    </row>
    <row r="1365" spans="1:22" ht="19.5" customHeight="1">
      <c r="A1365" s="593"/>
      <c r="B1365" s="593"/>
      <c r="C1365" s="593"/>
      <c r="E1365" s="593"/>
      <c r="G1365" s="593"/>
      <c r="H1365" s="593"/>
      <c r="I1365" s="593"/>
      <c r="J1365" s="593"/>
      <c r="K1365" s="593"/>
      <c r="L1365" s="593"/>
      <c r="M1365" s="593"/>
      <c r="N1365" s="593"/>
      <c r="O1365" s="593"/>
      <c r="P1365" s="593"/>
      <c r="Q1365" s="593"/>
      <c r="R1365" s="593"/>
      <c r="S1365" s="593"/>
      <c r="T1365" s="593"/>
      <c r="U1365" s="593"/>
      <c r="V1365" s="593"/>
    </row>
    <row r="1366" spans="1:22" ht="19.5" customHeight="1">
      <c r="A1366" s="593"/>
      <c r="B1366" s="593"/>
      <c r="C1366" s="593"/>
      <c r="E1366" s="593"/>
      <c r="G1366" s="593"/>
      <c r="H1366" s="593"/>
      <c r="I1366" s="593"/>
      <c r="J1366" s="593"/>
      <c r="K1366" s="593"/>
      <c r="L1366" s="593"/>
      <c r="M1366" s="593"/>
      <c r="N1366" s="593"/>
      <c r="O1366" s="593"/>
      <c r="P1366" s="593"/>
      <c r="Q1366" s="593"/>
      <c r="R1366" s="593"/>
      <c r="S1366" s="593"/>
      <c r="T1366" s="593"/>
      <c r="U1366" s="593"/>
      <c r="V1366" s="593"/>
    </row>
    <row r="1367" spans="1:22" ht="19.5" customHeight="1">
      <c r="A1367" s="593"/>
      <c r="B1367" s="593"/>
      <c r="C1367" s="593"/>
      <c r="E1367" s="593"/>
      <c r="G1367" s="593"/>
      <c r="H1367" s="593"/>
      <c r="I1367" s="593"/>
      <c r="J1367" s="593"/>
      <c r="K1367" s="593"/>
      <c r="L1367" s="593"/>
      <c r="M1367" s="593"/>
      <c r="N1367" s="593"/>
      <c r="O1367" s="593"/>
      <c r="P1367" s="593"/>
      <c r="Q1367" s="593"/>
      <c r="R1367" s="593"/>
      <c r="S1367" s="593"/>
      <c r="T1367" s="593"/>
      <c r="U1367" s="593"/>
      <c r="V1367" s="593"/>
    </row>
    <row r="1368" spans="1:22" ht="19.5" customHeight="1">
      <c r="A1368" s="593"/>
      <c r="B1368" s="593"/>
      <c r="C1368" s="593"/>
      <c r="E1368" s="593"/>
      <c r="G1368" s="593"/>
      <c r="H1368" s="593"/>
      <c r="I1368" s="593"/>
      <c r="J1368" s="593"/>
      <c r="K1368" s="593"/>
      <c r="L1368" s="593"/>
      <c r="M1368" s="593"/>
      <c r="N1368" s="593"/>
      <c r="O1368" s="593"/>
      <c r="P1368" s="593"/>
      <c r="Q1368" s="593"/>
      <c r="R1368" s="593"/>
      <c r="S1368" s="593"/>
      <c r="T1368" s="593"/>
      <c r="U1368" s="593"/>
      <c r="V1368" s="593"/>
    </row>
    <row r="1369" spans="1:22" ht="19.5" customHeight="1">
      <c r="A1369" s="593"/>
      <c r="B1369" s="593"/>
      <c r="C1369" s="593"/>
      <c r="E1369" s="593"/>
      <c r="G1369" s="593"/>
      <c r="H1369" s="593"/>
      <c r="I1369" s="593"/>
      <c r="J1369" s="593"/>
      <c r="K1369" s="593"/>
      <c r="L1369" s="593"/>
      <c r="M1369" s="593"/>
      <c r="N1369" s="593"/>
      <c r="O1369" s="593"/>
      <c r="P1369" s="593"/>
      <c r="Q1369" s="593"/>
      <c r="R1369" s="593"/>
      <c r="S1369" s="593"/>
      <c r="T1369" s="593"/>
      <c r="U1369" s="593"/>
      <c r="V1369" s="593"/>
    </row>
    <row r="1370" spans="1:22" ht="19.5" customHeight="1">
      <c r="A1370" s="593"/>
      <c r="B1370" s="593"/>
      <c r="C1370" s="593"/>
      <c r="E1370" s="593"/>
      <c r="G1370" s="593"/>
      <c r="H1370" s="593"/>
      <c r="I1370" s="593"/>
      <c r="J1370" s="593"/>
      <c r="K1370" s="593"/>
      <c r="L1370" s="593"/>
      <c r="M1370" s="593"/>
      <c r="N1370" s="593"/>
      <c r="O1370" s="593"/>
      <c r="P1370" s="593"/>
      <c r="Q1370" s="593"/>
      <c r="R1370" s="593"/>
      <c r="S1370" s="593"/>
      <c r="T1370" s="593"/>
      <c r="U1370" s="593"/>
      <c r="V1370" s="593"/>
    </row>
    <row r="1371" spans="1:22" ht="19.5" customHeight="1">
      <c r="A1371" s="593"/>
      <c r="B1371" s="593"/>
      <c r="C1371" s="593"/>
      <c r="E1371" s="593"/>
      <c r="G1371" s="593"/>
      <c r="H1371" s="593"/>
      <c r="I1371" s="593"/>
      <c r="J1371" s="593"/>
      <c r="K1371" s="593"/>
      <c r="L1371" s="593"/>
      <c r="M1371" s="593"/>
      <c r="N1371" s="593"/>
      <c r="O1371" s="593"/>
      <c r="P1371" s="593"/>
      <c r="Q1371" s="593"/>
      <c r="R1371" s="593"/>
      <c r="S1371" s="593"/>
      <c r="T1371" s="593"/>
      <c r="U1371" s="593"/>
      <c r="V1371" s="593"/>
    </row>
    <row r="1372" spans="1:22" ht="19.5" customHeight="1">
      <c r="A1372" s="593"/>
      <c r="B1372" s="593"/>
      <c r="C1372" s="593"/>
      <c r="E1372" s="593"/>
      <c r="G1372" s="593"/>
      <c r="H1372" s="593"/>
      <c r="I1372" s="593"/>
      <c r="J1372" s="593"/>
      <c r="K1372" s="593"/>
      <c r="L1372" s="593"/>
      <c r="M1372" s="593"/>
      <c r="N1372" s="593"/>
      <c r="O1372" s="593"/>
      <c r="P1372" s="593"/>
      <c r="Q1372" s="593"/>
      <c r="R1372" s="593"/>
      <c r="S1372" s="593"/>
      <c r="T1372" s="593"/>
      <c r="U1372" s="593"/>
      <c r="V1372" s="593"/>
    </row>
    <row r="1373" spans="1:22" ht="19.5" customHeight="1">
      <c r="A1373" s="593"/>
      <c r="B1373" s="593"/>
      <c r="C1373" s="593"/>
      <c r="E1373" s="593"/>
      <c r="G1373" s="593"/>
      <c r="H1373" s="593"/>
      <c r="I1373" s="593"/>
      <c r="J1373" s="593"/>
      <c r="K1373" s="593"/>
      <c r="L1373" s="593"/>
      <c r="M1373" s="593"/>
      <c r="N1373" s="593"/>
      <c r="O1373" s="593"/>
      <c r="P1373" s="593"/>
      <c r="Q1373" s="593"/>
      <c r="R1373" s="593"/>
      <c r="S1373" s="593"/>
      <c r="T1373" s="593"/>
      <c r="U1373" s="593"/>
      <c r="V1373" s="593"/>
    </row>
    <row r="1374" spans="1:22" ht="19.5" customHeight="1">
      <c r="A1374" s="593"/>
      <c r="B1374" s="593"/>
      <c r="C1374" s="593"/>
      <c r="E1374" s="593"/>
      <c r="G1374" s="593"/>
      <c r="H1374" s="593"/>
      <c r="I1374" s="593"/>
      <c r="J1374" s="593"/>
      <c r="K1374" s="593"/>
      <c r="L1374" s="593"/>
      <c r="M1374" s="593"/>
      <c r="N1374" s="593"/>
      <c r="O1374" s="593"/>
      <c r="P1374" s="593"/>
      <c r="Q1374" s="593"/>
      <c r="R1374" s="593"/>
      <c r="S1374" s="593"/>
      <c r="T1374" s="593"/>
      <c r="U1374" s="593"/>
      <c r="V1374" s="593"/>
    </row>
    <row r="1375" spans="1:22" ht="19.5" customHeight="1">
      <c r="A1375" s="593"/>
      <c r="B1375" s="593"/>
      <c r="C1375" s="593"/>
      <c r="E1375" s="593"/>
      <c r="G1375" s="593"/>
      <c r="H1375" s="593"/>
      <c r="I1375" s="593"/>
      <c r="J1375" s="593"/>
      <c r="K1375" s="593"/>
      <c r="L1375" s="593"/>
      <c r="M1375" s="593"/>
      <c r="N1375" s="593"/>
      <c r="O1375" s="593"/>
      <c r="P1375" s="593"/>
      <c r="Q1375" s="593"/>
      <c r="R1375" s="593"/>
      <c r="S1375" s="593"/>
      <c r="T1375" s="593"/>
      <c r="U1375" s="593"/>
      <c r="V1375" s="593"/>
    </row>
    <row r="1376" spans="1:22" ht="19.5" customHeight="1">
      <c r="A1376" s="593"/>
      <c r="B1376" s="593"/>
      <c r="C1376" s="593"/>
      <c r="E1376" s="593"/>
      <c r="G1376" s="593"/>
      <c r="H1376" s="593"/>
      <c r="I1376" s="593"/>
      <c r="J1376" s="593"/>
      <c r="K1376" s="593"/>
      <c r="L1376" s="593"/>
      <c r="M1376" s="593"/>
      <c r="N1376" s="593"/>
      <c r="O1376" s="593"/>
      <c r="P1376" s="593"/>
      <c r="Q1376" s="593"/>
      <c r="R1376" s="593"/>
      <c r="S1376" s="593"/>
      <c r="T1376" s="593"/>
      <c r="U1376" s="593"/>
      <c r="V1376" s="593"/>
    </row>
    <row r="1377" spans="1:22" ht="19.5" customHeight="1">
      <c r="A1377" s="593"/>
      <c r="B1377" s="593"/>
      <c r="C1377" s="593"/>
      <c r="E1377" s="593"/>
      <c r="G1377" s="593"/>
      <c r="H1377" s="593"/>
      <c r="I1377" s="593"/>
      <c r="J1377" s="593"/>
      <c r="K1377" s="593"/>
      <c r="L1377" s="593"/>
      <c r="M1377" s="593"/>
      <c r="N1377" s="593"/>
      <c r="O1377" s="593"/>
      <c r="P1377" s="593"/>
      <c r="Q1377" s="593"/>
      <c r="R1377" s="593"/>
      <c r="S1377" s="593"/>
      <c r="T1377" s="593"/>
      <c r="U1377" s="593"/>
      <c r="V1377" s="593"/>
    </row>
    <row r="1378" spans="1:22" ht="19.5" customHeight="1">
      <c r="A1378" s="593"/>
      <c r="B1378" s="593"/>
      <c r="C1378" s="593"/>
      <c r="E1378" s="593"/>
      <c r="G1378" s="593"/>
      <c r="H1378" s="593"/>
      <c r="I1378" s="593"/>
      <c r="J1378" s="593"/>
      <c r="K1378" s="593"/>
      <c r="L1378" s="593"/>
      <c r="M1378" s="593"/>
      <c r="N1378" s="593"/>
      <c r="O1378" s="593"/>
      <c r="P1378" s="593"/>
      <c r="Q1378" s="593"/>
      <c r="R1378" s="593"/>
      <c r="S1378" s="593"/>
      <c r="T1378" s="593"/>
      <c r="U1378" s="593"/>
      <c r="V1378" s="593"/>
    </row>
    <row r="1379" spans="1:22" ht="19.5" customHeight="1">
      <c r="A1379" s="593"/>
      <c r="B1379" s="593"/>
      <c r="C1379" s="593"/>
      <c r="E1379" s="593"/>
      <c r="G1379" s="593"/>
      <c r="H1379" s="593"/>
      <c r="I1379" s="593"/>
      <c r="J1379" s="593"/>
      <c r="K1379" s="593"/>
      <c r="L1379" s="593"/>
      <c r="M1379" s="593"/>
      <c r="N1379" s="593"/>
      <c r="O1379" s="593"/>
      <c r="P1379" s="593"/>
      <c r="Q1379" s="593"/>
      <c r="R1379" s="593"/>
      <c r="S1379" s="593"/>
      <c r="T1379" s="593"/>
      <c r="U1379" s="593"/>
      <c r="V1379" s="593"/>
    </row>
    <row r="1380" spans="1:22" ht="19.5" customHeight="1">
      <c r="A1380" s="593"/>
      <c r="B1380" s="593"/>
      <c r="C1380" s="593"/>
      <c r="E1380" s="593"/>
      <c r="G1380" s="593"/>
      <c r="H1380" s="593"/>
      <c r="I1380" s="593"/>
      <c r="J1380" s="593"/>
      <c r="K1380" s="593"/>
      <c r="L1380" s="593"/>
      <c r="M1380" s="593"/>
      <c r="N1380" s="593"/>
      <c r="O1380" s="593"/>
      <c r="P1380" s="593"/>
      <c r="Q1380" s="593"/>
      <c r="R1380" s="593"/>
      <c r="S1380" s="593"/>
      <c r="T1380" s="593"/>
      <c r="U1380" s="593"/>
      <c r="V1380" s="593"/>
    </row>
    <row r="1381" spans="1:22" ht="19.5" customHeight="1">
      <c r="A1381" s="593"/>
      <c r="B1381" s="593"/>
      <c r="C1381" s="593"/>
      <c r="E1381" s="593"/>
      <c r="G1381" s="593"/>
      <c r="H1381" s="593"/>
      <c r="I1381" s="593"/>
      <c r="J1381" s="593"/>
      <c r="K1381" s="593"/>
      <c r="L1381" s="593"/>
      <c r="M1381" s="593"/>
      <c r="N1381" s="593"/>
      <c r="O1381" s="593"/>
      <c r="P1381" s="593"/>
      <c r="Q1381" s="593"/>
      <c r="R1381" s="593"/>
      <c r="S1381" s="593"/>
      <c r="T1381" s="593"/>
      <c r="U1381" s="593"/>
      <c r="V1381" s="593"/>
    </row>
    <row r="1382" spans="1:22" ht="19.5" customHeight="1">
      <c r="A1382" s="593"/>
      <c r="B1382" s="593"/>
      <c r="C1382" s="593"/>
      <c r="E1382" s="593"/>
      <c r="G1382" s="593"/>
      <c r="H1382" s="593"/>
      <c r="I1382" s="593"/>
      <c r="J1382" s="593"/>
      <c r="K1382" s="593"/>
      <c r="L1382" s="593"/>
      <c r="M1382" s="593"/>
      <c r="N1382" s="593"/>
      <c r="O1382" s="593"/>
      <c r="P1382" s="593"/>
      <c r="Q1382" s="593"/>
      <c r="R1382" s="593"/>
      <c r="S1382" s="593"/>
      <c r="T1382" s="593"/>
      <c r="U1382" s="593"/>
      <c r="V1382" s="593"/>
    </row>
    <row r="1383" spans="1:22" ht="19.5" customHeight="1">
      <c r="A1383" s="593"/>
      <c r="B1383" s="593"/>
      <c r="C1383" s="593"/>
      <c r="E1383" s="593"/>
      <c r="G1383" s="593"/>
      <c r="H1383" s="593"/>
      <c r="I1383" s="593"/>
      <c r="J1383" s="593"/>
      <c r="K1383" s="593"/>
      <c r="L1383" s="593"/>
      <c r="M1383" s="593"/>
      <c r="N1383" s="593"/>
      <c r="O1383" s="593"/>
      <c r="P1383" s="593"/>
      <c r="Q1383" s="593"/>
      <c r="R1383" s="593"/>
      <c r="S1383" s="593"/>
      <c r="T1383" s="593"/>
      <c r="U1383" s="593"/>
      <c r="V1383" s="593"/>
    </row>
    <row r="1384" spans="1:22" ht="19.5" customHeight="1">
      <c r="A1384" s="593"/>
      <c r="B1384" s="593"/>
      <c r="C1384" s="593"/>
      <c r="E1384" s="593"/>
      <c r="G1384" s="593"/>
      <c r="H1384" s="593"/>
      <c r="I1384" s="593"/>
      <c r="J1384" s="593"/>
      <c r="K1384" s="593"/>
      <c r="L1384" s="593"/>
      <c r="M1384" s="593"/>
      <c r="N1384" s="593"/>
      <c r="O1384" s="593"/>
      <c r="P1384" s="593"/>
      <c r="Q1384" s="593"/>
      <c r="R1384" s="593"/>
      <c r="S1384" s="593"/>
      <c r="T1384" s="593"/>
      <c r="U1384" s="593"/>
      <c r="V1384" s="593"/>
    </row>
    <row r="1385" spans="1:22" ht="19.5" customHeight="1">
      <c r="A1385" s="593"/>
      <c r="B1385" s="593"/>
      <c r="C1385" s="593"/>
      <c r="E1385" s="593"/>
      <c r="G1385" s="593"/>
      <c r="H1385" s="593"/>
      <c r="I1385" s="593"/>
      <c r="J1385" s="593"/>
      <c r="K1385" s="593"/>
      <c r="L1385" s="593"/>
      <c r="M1385" s="593"/>
      <c r="N1385" s="593"/>
      <c r="O1385" s="593"/>
      <c r="P1385" s="593"/>
      <c r="Q1385" s="593"/>
      <c r="R1385" s="593"/>
      <c r="S1385" s="593"/>
      <c r="T1385" s="593"/>
      <c r="U1385" s="593"/>
      <c r="V1385" s="593"/>
    </row>
    <row r="1386" spans="1:22" ht="19.5" customHeight="1">
      <c r="A1386" s="593"/>
      <c r="B1386" s="593"/>
      <c r="C1386" s="593"/>
      <c r="E1386" s="593"/>
      <c r="G1386" s="593"/>
      <c r="H1386" s="593"/>
      <c r="I1386" s="593"/>
      <c r="J1386" s="593"/>
      <c r="K1386" s="593"/>
      <c r="L1386" s="593"/>
      <c r="M1386" s="593"/>
      <c r="N1386" s="593"/>
      <c r="O1386" s="593"/>
      <c r="P1386" s="593"/>
      <c r="Q1386" s="593"/>
      <c r="R1386" s="593"/>
      <c r="S1386" s="593"/>
      <c r="T1386" s="593"/>
      <c r="U1386" s="593"/>
      <c r="V1386" s="593"/>
    </row>
    <row r="1387" spans="1:22" ht="19.5" customHeight="1">
      <c r="A1387" s="593"/>
      <c r="B1387" s="593"/>
      <c r="C1387" s="593"/>
      <c r="E1387" s="593"/>
      <c r="G1387" s="593"/>
      <c r="H1387" s="593"/>
      <c r="I1387" s="593"/>
      <c r="J1387" s="593"/>
      <c r="K1387" s="593"/>
      <c r="L1387" s="593"/>
      <c r="M1387" s="593"/>
      <c r="N1387" s="593"/>
      <c r="O1387" s="593"/>
      <c r="P1387" s="593"/>
      <c r="Q1387" s="593"/>
      <c r="R1387" s="593"/>
      <c r="S1387" s="593"/>
      <c r="T1387" s="593"/>
      <c r="U1387" s="593"/>
      <c r="V1387" s="593"/>
    </row>
    <row r="1388" spans="1:22" ht="19.5" customHeight="1">
      <c r="A1388" s="593"/>
      <c r="B1388" s="593"/>
      <c r="C1388" s="593"/>
      <c r="E1388" s="593"/>
      <c r="G1388" s="593"/>
      <c r="H1388" s="593"/>
      <c r="I1388" s="593"/>
      <c r="J1388" s="593"/>
      <c r="K1388" s="593"/>
      <c r="L1388" s="593"/>
      <c r="M1388" s="593"/>
      <c r="N1388" s="593"/>
      <c r="O1388" s="593"/>
      <c r="P1388" s="593"/>
      <c r="Q1388" s="593"/>
      <c r="R1388" s="593"/>
      <c r="S1388" s="593"/>
      <c r="T1388" s="593"/>
      <c r="U1388" s="593"/>
      <c r="V1388" s="593"/>
    </row>
    <row r="1389" spans="1:22" ht="19.5" customHeight="1">
      <c r="A1389" s="593"/>
      <c r="B1389" s="593"/>
      <c r="C1389" s="593"/>
      <c r="E1389" s="593"/>
      <c r="G1389" s="593"/>
      <c r="H1389" s="593"/>
      <c r="I1389" s="593"/>
      <c r="J1389" s="593"/>
      <c r="K1389" s="593"/>
      <c r="L1389" s="593"/>
      <c r="M1389" s="593"/>
      <c r="N1389" s="593"/>
      <c r="O1389" s="593"/>
      <c r="P1389" s="593"/>
      <c r="Q1389" s="593"/>
      <c r="R1389" s="593"/>
      <c r="S1389" s="593"/>
      <c r="T1389" s="593"/>
      <c r="U1389" s="593"/>
      <c r="V1389" s="593"/>
    </row>
    <row r="1390" spans="1:22" ht="19.5" customHeight="1">
      <c r="A1390" s="593"/>
      <c r="B1390" s="593"/>
      <c r="C1390" s="593"/>
      <c r="E1390" s="593"/>
      <c r="G1390" s="593"/>
      <c r="H1390" s="593"/>
      <c r="I1390" s="593"/>
      <c r="J1390" s="593"/>
      <c r="K1390" s="593"/>
      <c r="L1390" s="593"/>
      <c r="M1390" s="593"/>
      <c r="N1390" s="593"/>
      <c r="O1390" s="593"/>
      <c r="P1390" s="593"/>
      <c r="Q1390" s="593"/>
      <c r="R1390" s="593"/>
      <c r="S1390" s="593"/>
      <c r="T1390" s="593"/>
      <c r="U1390" s="593"/>
      <c r="V1390" s="593"/>
    </row>
    <row r="1391" spans="1:22" ht="19.5" customHeight="1">
      <c r="A1391" s="593"/>
      <c r="B1391" s="593"/>
      <c r="C1391" s="593"/>
      <c r="E1391" s="593"/>
      <c r="G1391" s="593"/>
      <c r="H1391" s="593"/>
      <c r="I1391" s="593"/>
      <c r="J1391" s="593"/>
      <c r="K1391" s="593"/>
      <c r="L1391" s="593"/>
      <c r="M1391" s="593"/>
      <c r="N1391" s="593"/>
      <c r="O1391" s="593"/>
      <c r="P1391" s="593"/>
      <c r="Q1391" s="593"/>
      <c r="R1391" s="593"/>
      <c r="S1391" s="593"/>
      <c r="T1391" s="593"/>
      <c r="U1391" s="593"/>
      <c r="V1391" s="593"/>
    </row>
    <row r="1392" spans="1:22" ht="19.5" customHeight="1">
      <c r="A1392" s="593"/>
      <c r="B1392" s="593"/>
      <c r="C1392" s="593"/>
      <c r="E1392" s="593"/>
      <c r="G1392" s="593"/>
      <c r="H1392" s="593"/>
      <c r="I1392" s="593"/>
      <c r="J1392" s="593"/>
      <c r="K1392" s="593"/>
      <c r="L1392" s="593"/>
      <c r="M1392" s="593"/>
      <c r="N1392" s="593"/>
      <c r="O1392" s="593"/>
      <c r="P1392" s="593"/>
      <c r="Q1392" s="593"/>
      <c r="R1392" s="593"/>
      <c r="S1392" s="593"/>
      <c r="T1392" s="593"/>
      <c r="U1392" s="593"/>
      <c r="V1392" s="593"/>
    </row>
    <row r="1393" spans="1:22" ht="19.5" customHeight="1">
      <c r="A1393" s="593"/>
      <c r="B1393" s="593"/>
      <c r="C1393" s="593"/>
      <c r="E1393" s="593"/>
      <c r="G1393" s="593"/>
      <c r="H1393" s="593"/>
      <c r="I1393" s="593"/>
      <c r="J1393" s="593"/>
      <c r="K1393" s="593"/>
      <c r="L1393" s="593"/>
      <c r="M1393" s="593"/>
      <c r="N1393" s="593"/>
      <c r="O1393" s="593"/>
      <c r="P1393" s="593"/>
      <c r="Q1393" s="593"/>
      <c r="R1393" s="593"/>
      <c r="S1393" s="593"/>
      <c r="T1393" s="593"/>
      <c r="U1393" s="593"/>
      <c r="V1393" s="593"/>
    </row>
    <row r="1394" spans="1:22" ht="19.5" customHeight="1">
      <c r="A1394" s="593"/>
      <c r="B1394" s="593"/>
      <c r="C1394" s="593"/>
      <c r="E1394" s="593"/>
      <c r="G1394" s="593"/>
      <c r="H1394" s="593"/>
      <c r="I1394" s="593"/>
      <c r="J1394" s="593"/>
      <c r="K1394" s="593"/>
      <c r="L1394" s="593"/>
      <c r="M1394" s="593"/>
      <c r="N1394" s="593"/>
      <c r="O1394" s="593"/>
      <c r="P1394" s="593"/>
      <c r="Q1394" s="593"/>
      <c r="R1394" s="593"/>
      <c r="S1394" s="593"/>
      <c r="T1394" s="593"/>
      <c r="U1394" s="593"/>
      <c r="V1394" s="593"/>
    </row>
    <row r="1395" spans="1:22" ht="19.5" customHeight="1">
      <c r="A1395" s="593"/>
      <c r="B1395" s="593"/>
      <c r="C1395" s="593"/>
      <c r="E1395" s="593"/>
      <c r="G1395" s="593"/>
      <c r="H1395" s="593"/>
      <c r="I1395" s="593"/>
      <c r="J1395" s="593"/>
      <c r="K1395" s="593"/>
      <c r="L1395" s="593"/>
      <c r="M1395" s="593"/>
      <c r="N1395" s="593"/>
      <c r="O1395" s="593"/>
      <c r="P1395" s="593"/>
      <c r="Q1395" s="593"/>
      <c r="R1395" s="593"/>
      <c r="S1395" s="593"/>
      <c r="T1395" s="593"/>
      <c r="U1395" s="593"/>
      <c r="V1395" s="593"/>
    </row>
    <row r="1396" spans="1:22" ht="19.5" customHeight="1">
      <c r="A1396" s="593"/>
      <c r="B1396" s="593"/>
      <c r="C1396" s="593"/>
      <c r="E1396" s="593"/>
      <c r="G1396" s="593"/>
      <c r="H1396" s="593"/>
      <c r="I1396" s="593"/>
      <c r="J1396" s="593"/>
      <c r="K1396" s="593"/>
      <c r="L1396" s="593"/>
      <c r="M1396" s="593"/>
      <c r="N1396" s="593"/>
      <c r="O1396" s="593"/>
      <c r="P1396" s="593"/>
      <c r="Q1396" s="593"/>
      <c r="R1396" s="593"/>
      <c r="S1396" s="593"/>
      <c r="T1396" s="593"/>
      <c r="U1396" s="593"/>
      <c r="V1396" s="593"/>
    </row>
    <row r="1397" spans="1:22" ht="19.5" customHeight="1">
      <c r="A1397" s="593"/>
      <c r="B1397" s="593"/>
      <c r="C1397" s="593"/>
      <c r="E1397" s="593"/>
      <c r="G1397" s="593"/>
      <c r="H1397" s="593"/>
      <c r="I1397" s="593"/>
      <c r="J1397" s="593"/>
      <c r="K1397" s="593"/>
      <c r="L1397" s="593"/>
      <c r="M1397" s="593"/>
      <c r="N1397" s="593"/>
      <c r="O1397" s="593"/>
      <c r="P1397" s="593"/>
      <c r="Q1397" s="593"/>
      <c r="R1397" s="593"/>
      <c r="S1397" s="593"/>
      <c r="T1397" s="593"/>
      <c r="U1397" s="593"/>
      <c r="V1397" s="593"/>
    </row>
    <row r="1398" spans="1:22" ht="19.5" customHeight="1">
      <c r="A1398" s="593"/>
      <c r="B1398" s="593"/>
      <c r="C1398" s="593"/>
      <c r="E1398" s="593"/>
      <c r="G1398" s="593"/>
      <c r="H1398" s="593"/>
      <c r="I1398" s="593"/>
      <c r="J1398" s="593"/>
      <c r="K1398" s="593"/>
      <c r="L1398" s="593"/>
      <c r="M1398" s="593"/>
      <c r="N1398" s="593"/>
      <c r="O1398" s="593"/>
      <c r="P1398" s="593"/>
      <c r="Q1398" s="593"/>
      <c r="R1398" s="593"/>
      <c r="S1398" s="593"/>
      <c r="T1398" s="593"/>
      <c r="U1398" s="593"/>
      <c r="V1398" s="593"/>
    </row>
    <row r="1399" spans="1:22" ht="19.5" customHeight="1">
      <c r="A1399" s="593"/>
      <c r="B1399" s="593"/>
      <c r="C1399" s="593"/>
      <c r="E1399" s="593"/>
      <c r="G1399" s="593"/>
      <c r="H1399" s="593"/>
      <c r="I1399" s="593"/>
      <c r="J1399" s="593"/>
      <c r="K1399" s="593"/>
      <c r="L1399" s="593"/>
      <c r="M1399" s="593"/>
      <c r="N1399" s="593"/>
      <c r="O1399" s="593"/>
      <c r="P1399" s="593"/>
      <c r="Q1399" s="593"/>
      <c r="R1399" s="593"/>
      <c r="S1399" s="593"/>
      <c r="T1399" s="593"/>
      <c r="U1399" s="593"/>
      <c r="V1399" s="593"/>
    </row>
    <row r="1400" spans="1:22" ht="19.5" customHeight="1">
      <c r="A1400" s="593"/>
      <c r="B1400" s="593"/>
      <c r="C1400" s="593"/>
      <c r="E1400" s="593"/>
      <c r="G1400" s="593"/>
      <c r="H1400" s="593"/>
      <c r="I1400" s="593"/>
      <c r="J1400" s="593"/>
      <c r="K1400" s="593"/>
      <c r="L1400" s="593"/>
      <c r="M1400" s="593"/>
      <c r="N1400" s="593"/>
      <c r="O1400" s="593"/>
      <c r="P1400" s="593"/>
      <c r="Q1400" s="593"/>
      <c r="R1400" s="593"/>
      <c r="S1400" s="593"/>
      <c r="T1400" s="593"/>
      <c r="U1400" s="593"/>
      <c r="V1400" s="593"/>
    </row>
    <row r="1401" spans="1:22" ht="19.5" customHeight="1">
      <c r="A1401" s="593"/>
      <c r="B1401" s="593"/>
      <c r="C1401" s="593"/>
      <c r="E1401" s="593"/>
      <c r="G1401" s="593"/>
      <c r="H1401" s="593"/>
      <c r="I1401" s="593"/>
      <c r="J1401" s="593"/>
      <c r="K1401" s="593"/>
      <c r="L1401" s="593"/>
      <c r="M1401" s="593"/>
      <c r="N1401" s="593"/>
      <c r="O1401" s="593"/>
      <c r="P1401" s="593"/>
      <c r="Q1401" s="593"/>
      <c r="R1401" s="593"/>
      <c r="S1401" s="593"/>
      <c r="T1401" s="593"/>
      <c r="U1401" s="593"/>
      <c r="V1401" s="593"/>
    </row>
    <row r="1402" spans="1:22" ht="19.5" customHeight="1">
      <c r="A1402" s="593"/>
      <c r="B1402" s="593"/>
      <c r="C1402" s="593"/>
      <c r="E1402" s="593"/>
      <c r="G1402" s="593"/>
      <c r="H1402" s="593"/>
      <c r="I1402" s="593"/>
      <c r="J1402" s="593"/>
      <c r="K1402" s="593"/>
      <c r="L1402" s="593"/>
      <c r="M1402" s="593"/>
      <c r="N1402" s="593"/>
      <c r="O1402" s="593"/>
      <c r="P1402" s="593"/>
      <c r="Q1402" s="593"/>
      <c r="R1402" s="593"/>
      <c r="S1402" s="593"/>
      <c r="T1402" s="593"/>
      <c r="U1402" s="593"/>
      <c r="V1402" s="593"/>
    </row>
    <row r="1403" spans="1:22" ht="19.5" customHeight="1">
      <c r="A1403" s="593"/>
      <c r="B1403" s="593"/>
      <c r="C1403" s="593"/>
      <c r="E1403" s="593"/>
      <c r="G1403" s="593"/>
      <c r="H1403" s="593"/>
      <c r="I1403" s="593"/>
      <c r="J1403" s="593"/>
      <c r="K1403" s="593"/>
      <c r="L1403" s="593"/>
      <c r="M1403" s="593"/>
      <c r="N1403" s="593"/>
      <c r="O1403" s="593"/>
      <c r="P1403" s="593"/>
      <c r="Q1403" s="593"/>
      <c r="R1403" s="593"/>
      <c r="S1403" s="593"/>
      <c r="T1403" s="593"/>
      <c r="U1403" s="593"/>
      <c r="V1403" s="593"/>
    </row>
    <row r="1404" spans="1:22" ht="19.5" customHeight="1">
      <c r="A1404" s="593"/>
      <c r="B1404" s="593"/>
      <c r="C1404" s="593"/>
      <c r="E1404" s="593"/>
      <c r="G1404" s="593"/>
      <c r="H1404" s="593"/>
      <c r="I1404" s="593"/>
      <c r="J1404" s="593"/>
      <c r="K1404" s="593"/>
      <c r="L1404" s="593"/>
      <c r="M1404" s="593"/>
      <c r="N1404" s="593"/>
      <c r="O1404" s="593"/>
      <c r="P1404" s="593"/>
      <c r="Q1404" s="593"/>
      <c r="R1404" s="593"/>
      <c r="S1404" s="593"/>
      <c r="T1404" s="593"/>
      <c r="U1404" s="593"/>
      <c r="V1404" s="593"/>
    </row>
    <row r="1405" spans="1:22" ht="19.5" customHeight="1">
      <c r="A1405" s="593"/>
      <c r="B1405" s="593"/>
      <c r="C1405" s="593"/>
      <c r="E1405" s="593"/>
      <c r="G1405" s="593"/>
      <c r="H1405" s="593"/>
      <c r="I1405" s="593"/>
      <c r="J1405" s="593"/>
      <c r="K1405" s="593"/>
      <c r="L1405" s="593"/>
      <c r="M1405" s="593"/>
      <c r="N1405" s="593"/>
      <c r="O1405" s="593"/>
      <c r="P1405" s="593"/>
      <c r="Q1405" s="593"/>
      <c r="R1405" s="593"/>
      <c r="S1405" s="593"/>
      <c r="T1405" s="593"/>
      <c r="U1405" s="593"/>
      <c r="V1405" s="593"/>
    </row>
    <row r="1406" spans="1:22" ht="19.5" customHeight="1">
      <c r="A1406" s="593"/>
      <c r="B1406" s="593"/>
      <c r="C1406" s="593"/>
      <c r="E1406" s="593"/>
      <c r="G1406" s="593"/>
      <c r="H1406" s="593"/>
      <c r="I1406" s="593"/>
      <c r="J1406" s="593"/>
      <c r="K1406" s="593"/>
      <c r="L1406" s="593"/>
      <c r="M1406" s="593"/>
      <c r="N1406" s="593"/>
      <c r="O1406" s="593"/>
      <c r="P1406" s="593"/>
      <c r="Q1406" s="593"/>
      <c r="R1406" s="593"/>
      <c r="S1406" s="593"/>
      <c r="T1406" s="593"/>
      <c r="U1406" s="593"/>
      <c r="V1406" s="593"/>
    </row>
    <row r="1407" spans="1:22" ht="19.5" customHeight="1">
      <c r="A1407" s="593"/>
      <c r="B1407" s="593"/>
      <c r="C1407" s="593"/>
      <c r="E1407" s="593"/>
      <c r="G1407" s="593"/>
      <c r="H1407" s="593"/>
      <c r="I1407" s="593"/>
      <c r="J1407" s="593"/>
      <c r="K1407" s="593"/>
      <c r="L1407" s="593"/>
      <c r="M1407" s="593"/>
      <c r="N1407" s="593"/>
      <c r="O1407" s="593"/>
      <c r="P1407" s="593"/>
      <c r="Q1407" s="593"/>
      <c r="R1407" s="593"/>
      <c r="S1407" s="593"/>
      <c r="T1407" s="593"/>
      <c r="U1407" s="593"/>
      <c r="V1407" s="593"/>
    </row>
    <row r="1408" spans="1:22" ht="19.5" customHeight="1">
      <c r="A1408" s="593"/>
      <c r="B1408" s="593"/>
      <c r="C1408" s="593"/>
      <c r="E1408" s="593"/>
      <c r="G1408" s="593"/>
      <c r="H1408" s="593"/>
      <c r="I1408" s="593"/>
      <c r="J1408" s="593"/>
      <c r="K1408" s="593"/>
      <c r="L1408" s="593"/>
      <c r="M1408" s="593"/>
      <c r="N1408" s="593"/>
      <c r="O1408" s="593"/>
      <c r="P1408" s="593"/>
      <c r="Q1408" s="593"/>
      <c r="R1408" s="593"/>
      <c r="S1408" s="593"/>
      <c r="T1408" s="593"/>
      <c r="U1408" s="593"/>
      <c r="V1408" s="593"/>
    </row>
    <row r="1409" spans="1:22" ht="19.5" customHeight="1">
      <c r="A1409" s="593"/>
      <c r="B1409" s="593"/>
      <c r="C1409" s="593"/>
      <c r="E1409" s="593"/>
      <c r="G1409" s="593"/>
      <c r="H1409" s="593"/>
      <c r="I1409" s="593"/>
      <c r="J1409" s="593"/>
      <c r="K1409" s="593"/>
      <c r="L1409" s="593"/>
      <c r="M1409" s="593"/>
      <c r="N1409" s="593"/>
      <c r="O1409" s="593"/>
      <c r="P1409" s="593"/>
      <c r="Q1409" s="593"/>
      <c r="R1409" s="593"/>
      <c r="S1409" s="593"/>
      <c r="T1409" s="593"/>
      <c r="U1409" s="593"/>
      <c r="V1409" s="593"/>
    </row>
    <row r="1410" spans="1:22" ht="19.5" customHeight="1">
      <c r="A1410" s="593"/>
      <c r="B1410" s="593"/>
      <c r="C1410" s="593"/>
      <c r="E1410" s="593"/>
      <c r="G1410" s="593"/>
      <c r="H1410" s="593"/>
      <c r="I1410" s="593"/>
      <c r="J1410" s="593"/>
      <c r="K1410" s="593"/>
      <c r="L1410" s="593"/>
      <c r="M1410" s="593"/>
      <c r="N1410" s="593"/>
      <c r="O1410" s="593"/>
      <c r="P1410" s="593"/>
      <c r="Q1410" s="593"/>
      <c r="R1410" s="593"/>
      <c r="S1410" s="593"/>
      <c r="T1410" s="593"/>
      <c r="U1410" s="593"/>
      <c r="V1410" s="593"/>
    </row>
    <row r="1411" spans="1:22" ht="19.5" customHeight="1">
      <c r="A1411" s="593"/>
      <c r="B1411" s="593"/>
      <c r="C1411" s="593"/>
      <c r="E1411" s="593"/>
      <c r="G1411" s="593"/>
      <c r="H1411" s="593"/>
      <c r="I1411" s="593"/>
      <c r="J1411" s="593"/>
      <c r="K1411" s="593"/>
      <c r="L1411" s="593"/>
      <c r="M1411" s="593"/>
      <c r="N1411" s="593"/>
      <c r="O1411" s="593"/>
      <c r="P1411" s="593"/>
      <c r="Q1411" s="593"/>
      <c r="R1411" s="593"/>
      <c r="S1411" s="593"/>
      <c r="T1411" s="593"/>
      <c r="U1411" s="593"/>
      <c r="V1411" s="593"/>
    </row>
    <row r="1412" spans="1:22" ht="19.5" customHeight="1">
      <c r="A1412" s="593"/>
      <c r="B1412" s="593"/>
      <c r="C1412" s="593"/>
      <c r="E1412" s="593"/>
      <c r="G1412" s="593"/>
      <c r="H1412" s="593"/>
      <c r="I1412" s="593"/>
      <c r="J1412" s="593"/>
      <c r="K1412" s="593"/>
      <c r="L1412" s="593"/>
      <c r="M1412" s="593"/>
      <c r="N1412" s="593"/>
      <c r="O1412" s="593"/>
      <c r="P1412" s="593"/>
      <c r="Q1412" s="593"/>
      <c r="R1412" s="593"/>
      <c r="S1412" s="593"/>
      <c r="T1412" s="593"/>
      <c r="U1412" s="593"/>
      <c r="V1412" s="593"/>
    </row>
    <row r="1413" spans="1:22" ht="19.5" customHeight="1">
      <c r="A1413" s="593"/>
      <c r="B1413" s="593"/>
      <c r="C1413" s="593"/>
      <c r="E1413" s="593"/>
      <c r="G1413" s="593"/>
      <c r="H1413" s="593"/>
      <c r="I1413" s="593"/>
      <c r="J1413" s="593"/>
      <c r="K1413" s="593"/>
      <c r="L1413" s="593"/>
      <c r="M1413" s="593"/>
      <c r="N1413" s="593"/>
      <c r="O1413" s="593"/>
      <c r="P1413" s="593"/>
      <c r="Q1413" s="593"/>
      <c r="R1413" s="593"/>
      <c r="S1413" s="593"/>
      <c r="T1413" s="593"/>
      <c r="U1413" s="593"/>
      <c r="V1413" s="593"/>
    </row>
    <row r="1414" spans="1:22" ht="19.5" customHeight="1">
      <c r="A1414" s="593"/>
      <c r="B1414" s="593"/>
      <c r="C1414" s="593"/>
      <c r="E1414" s="593"/>
      <c r="G1414" s="593"/>
      <c r="H1414" s="593"/>
      <c r="I1414" s="593"/>
      <c r="J1414" s="593"/>
      <c r="K1414" s="593"/>
      <c r="L1414" s="593"/>
      <c r="M1414" s="593"/>
      <c r="N1414" s="593"/>
      <c r="O1414" s="593"/>
      <c r="P1414" s="593"/>
      <c r="Q1414" s="593"/>
      <c r="R1414" s="593"/>
      <c r="S1414" s="593"/>
      <c r="T1414" s="593"/>
      <c r="U1414" s="593"/>
      <c r="V1414" s="593"/>
    </row>
    <row r="1415" spans="1:22" ht="19.5" customHeight="1">
      <c r="A1415" s="593"/>
      <c r="B1415" s="593"/>
      <c r="C1415" s="593"/>
      <c r="E1415" s="593"/>
      <c r="G1415" s="593"/>
      <c r="H1415" s="593"/>
      <c r="I1415" s="593"/>
      <c r="J1415" s="593"/>
      <c r="K1415" s="593"/>
      <c r="L1415" s="593"/>
      <c r="M1415" s="593"/>
      <c r="N1415" s="593"/>
      <c r="O1415" s="593"/>
      <c r="P1415" s="593"/>
      <c r="Q1415" s="593"/>
      <c r="R1415" s="593"/>
      <c r="S1415" s="593"/>
      <c r="T1415" s="593"/>
      <c r="U1415" s="593"/>
      <c r="V1415" s="593"/>
    </row>
    <row r="1416" spans="1:22" ht="19.5" customHeight="1">
      <c r="A1416" s="593"/>
      <c r="B1416" s="593"/>
      <c r="C1416" s="593"/>
      <c r="E1416" s="593"/>
      <c r="G1416" s="593"/>
      <c r="H1416" s="593"/>
      <c r="I1416" s="593"/>
      <c r="J1416" s="593"/>
      <c r="K1416" s="593"/>
      <c r="L1416" s="593"/>
      <c r="M1416" s="593"/>
      <c r="N1416" s="593"/>
      <c r="O1416" s="593"/>
      <c r="P1416" s="593"/>
      <c r="Q1416" s="593"/>
      <c r="R1416" s="593"/>
      <c r="S1416" s="593"/>
      <c r="T1416" s="593"/>
      <c r="U1416" s="593"/>
      <c r="V1416" s="593"/>
    </row>
    <row r="1417" spans="1:22" ht="19.5" customHeight="1">
      <c r="A1417" s="593"/>
      <c r="B1417" s="593"/>
      <c r="C1417" s="593"/>
      <c r="E1417" s="593"/>
      <c r="G1417" s="593"/>
      <c r="H1417" s="593"/>
      <c r="I1417" s="593"/>
      <c r="J1417" s="593"/>
      <c r="K1417" s="593"/>
      <c r="L1417" s="593"/>
      <c r="M1417" s="593"/>
      <c r="N1417" s="593"/>
      <c r="O1417" s="593"/>
      <c r="P1417" s="593"/>
      <c r="Q1417" s="593"/>
      <c r="R1417" s="593"/>
      <c r="S1417" s="593"/>
      <c r="T1417" s="593"/>
      <c r="U1417" s="593"/>
      <c r="V1417" s="593"/>
    </row>
    <row r="1418" spans="1:22" ht="19.5" customHeight="1">
      <c r="A1418" s="593"/>
      <c r="B1418" s="593"/>
      <c r="C1418" s="593"/>
      <c r="E1418" s="593"/>
      <c r="G1418" s="593"/>
      <c r="H1418" s="593"/>
      <c r="I1418" s="593"/>
      <c r="J1418" s="593"/>
      <c r="K1418" s="593"/>
      <c r="L1418" s="593"/>
      <c r="M1418" s="593"/>
      <c r="N1418" s="593"/>
      <c r="O1418" s="593"/>
      <c r="P1418" s="593"/>
      <c r="Q1418" s="593"/>
      <c r="R1418" s="593"/>
      <c r="S1418" s="593"/>
      <c r="T1418" s="593"/>
      <c r="U1418" s="593"/>
      <c r="V1418" s="593"/>
    </row>
    <row r="1419" spans="1:22" ht="19.5" customHeight="1">
      <c r="A1419" s="593"/>
      <c r="B1419" s="593"/>
      <c r="C1419" s="593"/>
      <c r="E1419" s="593"/>
      <c r="G1419" s="593"/>
      <c r="H1419" s="593"/>
      <c r="I1419" s="593"/>
      <c r="J1419" s="593"/>
      <c r="K1419" s="593"/>
      <c r="L1419" s="593"/>
      <c r="M1419" s="593"/>
      <c r="N1419" s="593"/>
      <c r="O1419" s="593"/>
      <c r="P1419" s="593"/>
      <c r="Q1419" s="593"/>
      <c r="R1419" s="593"/>
      <c r="S1419" s="593"/>
      <c r="T1419" s="593"/>
      <c r="U1419" s="593"/>
      <c r="V1419" s="593"/>
    </row>
    <row r="1420" spans="1:22" ht="19.5" customHeight="1">
      <c r="A1420" s="593"/>
      <c r="B1420" s="593"/>
      <c r="C1420" s="593"/>
      <c r="E1420" s="593"/>
      <c r="G1420" s="593"/>
      <c r="H1420" s="593"/>
      <c r="I1420" s="593"/>
      <c r="J1420" s="593"/>
      <c r="K1420" s="593"/>
      <c r="L1420" s="593"/>
      <c r="M1420" s="593"/>
      <c r="N1420" s="593"/>
      <c r="O1420" s="593"/>
      <c r="P1420" s="593"/>
      <c r="Q1420" s="593"/>
      <c r="R1420" s="593"/>
      <c r="S1420" s="593"/>
      <c r="T1420" s="593"/>
      <c r="U1420" s="593"/>
      <c r="V1420" s="593"/>
    </row>
    <row r="1421" spans="1:22" ht="19.5" customHeight="1">
      <c r="A1421" s="593"/>
      <c r="B1421" s="593"/>
      <c r="C1421" s="593"/>
      <c r="E1421" s="593"/>
      <c r="G1421" s="593"/>
      <c r="H1421" s="593"/>
      <c r="I1421" s="593"/>
      <c r="J1421" s="593"/>
      <c r="K1421" s="593"/>
      <c r="L1421" s="593"/>
      <c r="M1421" s="593"/>
      <c r="N1421" s="593"/>
      <c r="O1421" s="593"/>
      <c r="P1421" s="593"/>
      <c r="Q1421" s="593"/>
      <c r="R1421" s="593"/>
      <c r="S1421" s="593"/>
      <c r="T1421" s="593"/>
      <c r="U1421" s="593"/>
      <c r="V1421" s="593"/>
    </row>
    <row r="1422" spans="1:22" ht="19.5" customHeight="1">
      <c r="A1422" s="593"/>
      <c r="B1422" s="593"/>
      <c r="C1422" s="593"/>
      <c r="E1422" s="593"/>
      <c r="G1422" s="593"/>
      <c r="H1422" s="593"/>
      <c r="I1422" s="593"/>
      <c r="J1422" s="593"/>
      <c r="K1422" s="593"/>
      <c r="L1422" s="593"/>
      <c r="M1422" s="593"/>
      <c r="N1422" s="593"/>
      <c r="O1422" s="593"/>
      <c r="P1422" s="593"/>
      <c r="Q1422" s="593"/>
      <c r="R1422" s="593"/>
      <c r="S1422" s="593"/>
      <c r="T1422" s="593"/>
      <c r="U1422" s="593"/>
      <c r="V1422" s="593"/>
    </row>
    <row r="1423" spans="1:22" ht="19.5" customHeight="1">
      <c r="A1423" s="593"/>
      <c r="B1423" s="593"/>
      <c r="C1423" s="593"/>
      <c r="E1423" s="593"/>
      <c r="G1423" s="593"/>
      <c r="H1423" s="593"/>
      <c r="I1423" s="593"/>
      <c r="J1423" s="593"/>
      <c r="K1423" s="593"/>
      <c r="L1423" s="593"/>
      <c r="M1423" s="593"/>
      <c r="N1423" s="593"/>
      <c r="O1423" s="593"/>
      <c r="P1423" s="593"/>
      <c r="Q1423" s="593"/>
      <c r="R1423" s="593"/>
      <c r="S1423" s="593"/>
      <c r="T1423" s="593"/>
      <c r="U1423" s="593"/>
      <c r="V1423" s="593"/>
    </row>
    <row r="1424" spans="1:22" ht="19.5" customHeight="1">
      <c r="A1424" s="593"/>
      <c r="B1424" s="593"/>
      <c r="C1424" s="593"/>
      <c r="E1424" s="593"/>
      <c r="G1424" s="593"/>
      <c r="H1424" s="593"/>
      <c r="I1424" s="593"/>
      <c r="J1424" s="593"/>
      <c r="K1424" s="593"/>
      <c r="L1424" s="593"/>
      <c r="M1424" s="593"/>
      <c r="N1424" s="593"/>
      <c r="O1424" s="593"/>
      <c r="P1424" s="593"/>
      <c r="Q1424" s="593"/>
      <c r="R1424" s="593"/>
      <c r="S1424" s="593"/>
      <c r="T1424" s="593"/>
      <c r="U1424" s="593"/>
      <c r="V1424" s="593"/>
    </row>
    <row r="1425" spans="1:22" ht="19.5" customHeight="1">
      <c r="A1425" s="593"/>
      <c r="B1425" s="593"/>
      <c r="C1425" s="593"/>
      <c r="E1425" s="593"/>
      <c r="G1425" s="593"/>
      <c r="H1425" s="593"/>
      <c r="I1425" s="593"/>
      <c r="J1425" s="593"/>
      <c r="K1425" s="593"/>
      <c r="L1425" s="593"/>
      <c r="M1425" s="593"/>
      <c r="N1425" s="593"/>
      <c r="O1425" s="593"/>
      <c r="P1425" s="593"/>
      <c r="Q1425" s="593"/>
      <c r="R1425" s="593"/>
      <c r="S1425" s="593"/>
      <c r="T1425" s="593"/>
      <c r="U1425" s="593"/>
      <c r="V1425" s="593"/>
    </row>
    <row r="1426" spans="1:22" ht="19.5" customHeight="1">
      <c r="A1426" s="593"/>
      <c r="B1426" s="593"/>
      <c r="C1426" s="593"/>
      <c r="E1426" s="593"/>
      <c r="G1426" s="593"/>
      <c r="H1426" s="593"/>
      <c r="I1426" s="593"/>
      <c r="J1426" s="593"/>
      <c r="K1426" s="593"/>
      <c r="L1426" s="593"/>
      <c r="M1426" s="593"/>
      <c r="N1426" s="593"/>
      <c r="O1426" s="593"/>
      <c r="P1426" s="593"/>
      <c r="Q1426" s="593"/>
      <c r="R1426" s="593"/>
      <c r="S1426" s="593"/>
      <c r="T1426" s="593"/>
      <c r="U1426" s="593"/>
      <c r="V1426" s="593"/>
    </row>
    <row r="1427" spans="1:22" ht="19.5" customHeight="1">
      <c r="A1427" s="593"/>
      <c r="B1427" s="593"/>
      <c r="C1427" s="593"/>
      <c r="E1427" s="593"/>
      <c r="G1427" s="593"/>
      <c r="H1427" s="593"/>
      <c r="I1427" s="593"/>
      <c r="J1427" s="593"/>
      <c r="K1427" s="593"/>
      <c r="L1427" s="593"/>
      <c r="M1427" s="593"/>
      <c r="N1427" s="593"/>
      <c r="O1427" s="593"/>
      <c r="P1427" s="593"/>
      <c r="Q1427" s="593"/>
      <c r="R1427" s="593"/>
      <c r="S1427" s="593"/>
      <c r="T1427" s="593"/>
      <c r="U1427" s="593"/>
      <c r="V1427" s="593"/>
    </row>
    <row r="1428" spans="1:22" ht="19.5" customHeight="1">
      <c r="A1428" s="593"/>
      <c r="B1428" s="593"/>
      <c r="C1428" s="593"/>
      <c r="E1428" s="593"/>
      <c r="G1428" s="593"/>
      <c r="H1428" s="593"/>
      <c r="I1428" s="593"/>
      <c r="J1428" s="593"/>
      <c r="K1428" s="593"/>
      <c r="L1428" s="593"/>
      <c r="M1428" s="593"/>
      <c r="N1428" s="593"/>
      <c r="O1428" s="593"/>
      <c r="P1428" s="593"/>
      <c r="Q1428" s="593"/>
      <c r="R1428" s="593"/>
      <c r="S1428" s="593"/>
      <c r="T1428" s="593"/>
      <c r="U1428" s="593"/>
      <c r="V1428" s="593"/>
    </row>
    <row r="1429" spans="1:22" ht="19.5" customHeight="1">
      <c r="A1429" s="593"/>
      <c r="B1429" s="593"/>
      <c r="C1429" s="593"/>
      <c r="E1429" s="593"/>
      <c r="G1429" s="593"/>
      <c r="H1429" s="593"/>
      <c r="I1429" s="593"/>
      <c r="J1429" s="593"/>
      <c r="K1429" s="593"/>
      <c r="L1429" s="593"/>
      <c r="M1429" s="593"/>
      <c r="N1429" s="593"/>
      <c r="O1429" s="593"/>
      <c r="P1429" s="593"/>
      <c r="Q1429" s="593"/>
      <c r="R1429" s="593"/>
      <c r="S1429" s="593"/>
      <c r="T1429" s="593"/>
      <c r="U1429" s="593"/>
      <c r="V1429" s="593"/>
    </row>
    <row r="1430" spans="1:22" ht="19.5" customHeight="1">
      <c r="A1430" s="593"/>
      <c r="B1430" s="593"/>
      <c r="C1430" s="593"/>
      <c r="E1430" s="593"/>
      <c r="G1430" s="593"/>
      <c r="H1430" s="593"/>
      <c r="I1430" s="593"/>
      <c r="J1430" s="593"/>
      <c r="K1430" s="593"/>
      <c r="L1430" s="593"/>
      <c r="M1430" s="593"/>
      <c r="N1430" s="593"/>
      <c r="O1430" s="593"/>
      <c r="P1430" s="593"/>
      <c r="Q1430" s="593"/>
      <c r="R1430" s="593"/>
      <c r="S1430" s="593"/>
      <c r="T1430" s="593"/>
      <c r="U1430" s="593"/>
      <c r="V1430" s="593"/>
    </row>
    <row r="1431" spans="1:22" ht="19.5" customHeight="1">
      <c r="A1431" s="593"/>
      <c r="B1431" s="593"/>
      <c r="C1431" s="593"/>
      <c r="E1431" s="593"/>
      <c r="G1431" s="593"/>
      <c r="H1431" s="593"/>
      <c r="I1431" s="593"/>
      <c r="J1431" s="593"/>
      <c r="K1431" s="593"/>
      <c r="L1431" s="593"/>
      <c r="M1431" s="593"/>
      <c r="N1431" s="593"/>
      <c r="O1431" s="593"/>
      <c r="P1431" s="593"/>
      <c r="Q1431" s="593"/>
      <c r="R1431" s="593"/>
      <c r="S1431" s="593"/>
      <c r="T1431" s="593"/>
      <c r="U1431" s="593"/>
      <c r="V1431" s="593"/>
    </row>
    <row r="1432" spans="1:22" ht="19.5" customHeight="1">
      <c r="A1432" s="593"/>
      <c r="B1432" s="593"/>
      <c r="C1432" s="593"/>
      <c r="E1432" s="593"/>
      <c r="G1432" s="593"/>
      <c r="H1432" s="593"/>
      <c r="I1432" s="593"/>
      <c r="J1432" s="593"/>
      <c r="K1432" s="593"/>
      <c r="L1432" s="593"/>
      <c r="M1432" s="593"/>
      <c r="N1432" s="593"/>
      <c r="O1432" s="593"/>
      <c r="P1432" s="593"/>
      <c r="Q1432" s="593"/>
      <c r="R1432" s="593"/>
      <c r="S1432" s="593"/>
      <c r="T1432" s="593"/>
      <c r="U1432" s="593"/>
      <c r="V1432" s="593"/>
    </row>
    <row r="1433" spans="1:22" ht="19.5" customHeight="1">
      <c r="A1433" s="593"/>
      <c r="B1433" s="593"/>
      <c r="C1433" s="593"/>
      <c r="E1433" s="593"/>
      <c r="G1433" s="593"/>
      <c r="H1433" s="593"/>
      <c r="I1433" s="593"/>
      <c r="J1433" s="593"/>
      <c r="K1433" s="593"/>
      <c r="L1433" s="593"/>
      <c r="M1433" s="593"/>
      <c r="N1433" s="593"/>
      <c r="O1433" s="593"/>
      <c r="P1433" s="593"/>
      <c r="Q1433" s="593"/>
      <c r="R1433" s="593"/>
      <c r="S1433" s="593"/>
      <c r="T1433" s="593"/>
      <c r="U1433" s="593"/>
      <c r="V1433" s="593"/>
    </row>
    <row r="1434" spans="1:22" ht="19.5" customHeight="1">
      <c r="A1434" s="593"/>
      <c r="B1434" s="593"/>
      <c r="C1434" s="593"/>
      <c r="E1434" s="593"/>
      <c r="G1434" s="593"/>
      <c r="H1434" s="593"/>
      <c r="I1434" s="593"/>
      <c r="J1434" s="593"/>
      <c r="K1434" s="593"/>
      <c r="L1434" s="593"/>
      <c r="M1434" s="593"/>
      <c r="N1434" s="593"/>
      <c r="O1434" s="593"/>
      <c r="P1434" s="593"/>
      <c r="Q1434" s="593"/>
      <c r="R1434" s="593"/>
      <c r="S1434" s="593"/>
      <c r="T1434" s="593"/>
      <c r="U1434" s="593"/>
      <c r="V1434" s="593"/>
    </row>
    <row r="1435" spans="1:22" ht="19.5" customHeight="1">
      <c r="A1435" s="593"/>
      <c r="B1435" s="593"/>
      <c r="C1435" s="593"/>
      <c r="E1435" s="593"/>
      <c r="G1435" s="593"/>
      <c r="H1435" s="593"/>
      <c r="I1435" s="593"/>
      <c r="J1435" s="593"/>
      <c r="K1435" s="593"/>
      <c r="L1435" s="593"/>
      <c r="M1435" s="593"/>
      <c r="N1435" s="593"/>
      <c r="O1435" s="593"/>
      <c r="P1435" s="593"/>
      <c r="Q1435" s="593"/>
      <c r="R1435" s="593"/>
      <c r="S1435" s="593"/>
      <c r="T1435" s="593"/>
      <c r="U1435" s="593"/>
      <c r="V1435" s="593"/>
    </row>
    <row r="1436" spans="1:22" ht="19.5" customHeight="1">
      <c r="A1436" s="593"/>
      <c r="B1436" s="593"/>
      <c r="C1436" s="593"/>
      <c r="E1436" s="593"/>
      <c r="G1436" s="593"/>
      <c r="H1436" s="593"/>
      <c r="I1436" s="593"/>
      <c r="J1436" s="593"/>
      <c r="K1436" s="593"/>
      <c r="L1436" s="593"/>
      <c r="M1436" s="593"/>
      <c r="N1436" s="593"/>
      <c r="O1436" s="593"/>
      <c r="P1436" s="593"/>
      <c r="Q1436" s="593"/>
      <c r="R1436" s="593"/>
      <c r="S1436" s="593"/>
      <c r="T1436" s="593"/>
      <c r="U1436" s="593"/>
      <c r="V1436" s="593"/>
    </row>
    <row r="1437" spans="1:22" ht="19.5" customHeight="1">
      <c r="A1437" s="593"/>
      <c r="B1437" s="593"/>
      <c r="C1437" s="593"/>
      <c r="E1437" s="593"/>
      <c r="G1437" s="593"/>
      <c r="H1437" s="593"/>
      <c r="I1437" s="593"/>
      <c r="J1437" s="593"/>
      <c r="K1437" s="593"/>
      <c r="L1437" s="593"/>
      <c r="M1437" s="593"/>
      <c r="N1437" s="593"/>
      <c r="O1437" s="593"/>
      <c r="P1437" s="593"/>
      <c r="Q1437" s="593"/>
      <c r="R1437" s="593"/>
      <c r="S1437" s="593"/>
      <c r="T1437" s="593"/>
      <c r="U1437" s="593"/>
      <c r="V1437" s="593"/>
    </row>
    <row r="1438" spans="1:22" ht="19.5" customHeight="1">
      <c r="A1438" s="593"/>
      <c r="B1438" s="593"/>
      <c r="C1438" s="593"/>
      <c r="E1438" s="593"/>
      <c r="G1438" s="593"/>
      <c r="H1438" s="593"/>
      <c r="I1438" s="593"/>
      <c r="J1438" s="593"/>
      <c r="K1438" s="593"/>
      <c r="L1438" s="593"/>
      <c r="M1438" s="593"/>
      <c r="N1438" s="593"/>
      <c r="O1438" s="593"/>
      <c r="P1438" s="593"/>
      <c r="Q1438" s="593"/>
      <c r="R1438" s="593"/>
      <c r="S1438" s="593"/>
      <c r="T1438" s="593"/>
      <c r="U1438" s="593"/>
      <c r="V1438" s="593"/>
    </row>
    <row r="1439" spans="1:22" ht="19.5" customHeight="1">
      <c r="A1439" s="593"/>
      <c r="B1439" s="593"/>
      <c r="C1439" s="593"/>
      <c r="E1439" s="593"/>
      <c r="G1439" s="593"/>
      <c r="H1439" s="593"/>
      <c r="I1439" s="593"/>
      <c r="J1439" s="593"/>
      <c r="K1439" s="593"/>
      <c r="L1439" s="593"/>
      <c r="M1439" s="593"/>
      <c r="N1439" s="593"/>
      <c r="O1439" s="593"/>
      <c r="P1439" s="593"/>
      <c r="Q1439" s="593"/>
      <c r="R1439" s="593"/>
      <c r="S1439" s="593"/>
      <c r="T1439" s="593"/>
      <c r="U1439" s="593"/>
      <c r="V1439" s="593"/>
    </row>
    <row r="1440" spans="1:22" ht="19.5" customHeight="1">
      <c r="A1440" s="593"/>
      <c r="B1440" s="593"/>
      <c r="C1440" s="593"/>
      <c r="E1440" s="593"/>
      <c r="G1440" s="593"/>
      <c r="H1440" s="593"/>
      <c r="I1440" s="593"/>
      <c r="J1440" s="593"/>
      <c r="K1440" s="593"/>
      <c r="L1440" s="593"/>
      <c r="M1440" s="593"/>
      <c r="N1440" s="593"/>
      <c r="O1440" s="593"/>
      <c r="P1440" s="593"/>
      <c r="Q1440" s="593"/>
      <c r="R1440" s="593"/>
      <c r="S1440" s="593"/>
      <c r="T1440" s="593"/>
      <c r="U1440" s="593"/>
      <c r="V1440" s="593"/>
    </row>
    <row r="1441" spans="1:22" ht="19.5" customHeight="1">
      <c r="A1441" s="593"/>
      <c r="B1441" s="593"/>
      <c r="C1441" s="593"/>
      <c r="E1441" s="593"/>
      <c r="G1441" s="593"/>
      <c r="H1441" s="593"/>
      <c r="I1441" s="593"/>
      <c r="J1441" s="593"/>
      <c r="K1441" s="593"/>
      <c r="L1441" s="593"/>
      <c r="M1441" s="593"/>
      <c r="N1441" s="593"/>
      <c r="O1441" s="593"/>
      <c r="P1441" s="593"/>
      <c r="Q1441" s="593"/>
      <c r="R1441" s="593"/>
      <c r="S1441" s="593"/>
      <c r="T1441" s="593"/>
      <c r="U1441" s="593"/>
      <c r="V1441" s="593"/>
    </row>
    <row r="1442" spans="1:22" ht="19.5" customHeight="1">
      <c r="A1442" s="593"/>
      <c r="B1442" s="593"/>
      <c r="C1442" s="593"/>
      <c r="E1442" s="593"/>
      <c r="G1442" s="593"/>
      <c r="H1442" s="593"/>
      <c r="I1442" s="593"/>
      <c r="J1442" s="593"/>
      <c r="K1442" s="593"/>
      <c r="L1442" s="593"/>
      <c r="M1442" s="593"/>
      <c r="N1442" s="593"/>
      <c r="O1442" s="593"/>
      <c r="P1442" s="593"/>
      <c r="Q1442" s="593"/>
      <c r="R1442" s="593"/>
      <c r="S1442" s="593"/>
      <c r="T1442" s="593"/>
      <c r="U1442" s="593"/>
      <c r="V1442" s="593"/>
    </row>
    <row r="1443" spans="1:22" ht="19.5" customHeight="1">
      <c r="A1443" s="593"/>
      <c r="B1443" s="593"/>
      <c r="C1443" s="593"/>
      <c r="E1443" s="593"/>
      <c r="G1443" s="593"/>
      <c r="H1443" s="593"/>
      <c r="I1443" s="593"/>
      <c r="J1443" s="593"/>
      <c r="K1443" s="593"/>
      <c r="L1443" s="593"/>
      <c r="M1443" s="593"/>
      <c r="N1443" s="593"/>
      <c r="O1443" s="593"/>
      <c r="P1443" s="593"/>
      <c r="Q1443" s="593"/>
      <c r="R1443" s="593"/>
      <c r="S1443" s="593"/>
      <c r="T1443" s="593"/>
      <c r="U1443" s="593"/>
      <c r="V1443" s="593"/>
    </row>
    <row r="1444" spans="1:22" ht="19.5" customHeight="1">
      <c r="A1444" s="593"/>
      <c r="B1444" s="593"/>
      <c r="C1444" s="593"/>
      <c r="E1444" s="593"/>
      <c r="G1444" s="593"/>
      <c r="H1444" s="593"/>
      <c r="I1444" s="593"/>
      <c r="J1444" s="593"/>
      <c r="K1444" s="593"/>
      <c r="L1444" s="593"/>
      <c r="M1444" s="593"/>
      <c r="N1444" s="593"/>
      <c r="O1444" s="593"/>
      <c r="P1444" s="593"/>
      <c r="Q1444" s="593"/>
      <c r="R1444" s="593"/>
      <c r="S1444" s="593"/>
      <c r="T1444" s="593"/>
      <c r="U1444" s="593"/>
      <c r="V1444" s="593"/>
    </row>
    <row r="1445" spans="1:22" ht="19.5" customHeight="1">
      <c r="A1445" s="593"/>
      <c r="B1445" s="593"/>
      <c r="C1445" s="593"/>
      <c r="E1445" s="593"/>
      <c r="G1445" s="593"/>
      <c r="H1445" s="593"/>
      <c r="I1445" s="593"/>
      <c r="J1445" s="593"/>
      <c r="K1445" s="593"/>
      <c r="L1445" s="593"/>
      <c r="M1445" s="593"/>
      <c r="N1445" s="593"/>
      <c r="O1445" s="593"/>
      <c r="P1445" s="593"/>
      <c r="Q1445" s="593"/>
      <c r="R1445" s="593"/>
      <c r="S1445" s="593"/>
      <c r="T1445" s="593"/>
      <c r="U1445" s="593"/>
      <c r="V1445" s="593"/>
    </row>
    <row r="1446" spans="1:22" ht="19.5" customHeight="1">
      <c r="A1446" s="593"/>
      <c r="B1446" s="593"/>
      <c r="C1446" s="593"/>
      <c r="E1446" s="593"/>
      <c r="G1446" s="593"/>
      <c r="H1446" s="593"/>
      <c r="I1446" s="593"/>
      <c r="J1446" s="593"/>
      <c r="K1446" s="593"/>
      <c r="L1446" s="593"/>
      <c r="M1446" s="593"/>
      <c r="N1446" s="593"/>
      <c r="O1446" s="593"/>
      <c r="P1446" s="593"/>
      <c r="Q1446" s="593"/>
      <c r="R1446" s="593"/>
      <c r="S1446" s="593"/>
      <c r="T1446" s="593"/>
      <c r="U1446" s="593"/>
      <c r="V1446" s="593"/>
    </row>
    <row r="1447" spans="1:22" ht="19.5" customHeight="1">
      <c r="A1447" s="593"/>
      <c r="B1447" s="593"/>
      <c r="C1447" s="593"/>
      <c r="E1447" s="593"/>
      <c r="G1447" s="593"/>
      <c r="H1447" s="593"/>
      <c r="I1447" s="593"/>
      <c r="J1447" s="593"/>
      <c r="K1447" s="593"/>
      <c r="L1447" s="593"/>
      <c r="M1447" s="593"/>
      <c r="N1447" s="593"/>
      <c r="O1447" s="593"/>
      <c r="P1447" s="593"/>
      <c r="Q1447" s="593"/>
      <c r="R1447" s="593"/>
      <c r="S1447" s="593"/>
      <c r="T1447" s="593"/>
      <c r="U1447" s="593"/>
      <c r="V1447" s="593"/>
    </row>
    <row r="1448" spans="1:22" ht="19.5" customHeight="1">
      <c r="A1448" s="593"/>
      <c r="B1448" s="593"/>
      <c r="C1448" s="593"/>
      <c r="E1448" s="593"/>
      <c r="G1448" s="593"/>
      <c r="H1448" s="593"/>
      <c r="I1448" s="593"/>
      <c r="J1448" s="593"/>
      <c r="K1448" s="593"/>
      <c r="L1448" s="593"/>
      <c r="M1448" s="593"/>
      <c r="N1448" s="593"/>
      <c r="O1448" s="593"/>
      <c r="P1448" s="593"/>
      <c r="Q1448" s="593"/>
      <c r="R1448" s="593"/>
      <c r="S1448" s="593"/>
      <c r="T1448" s="593"/>
      <c r="U1448" s="593"/>
      <c r="V1448" s="593"/>
    </row>
    <row r="1449" spans="1:22" ht="19.5" customHeight="1">
      <c r="A1449" s="593"/>
      <c r="B1449" s="593"/>
      <c r="C1449" s="593"/>
      <c r="E1449" s="593"/>
      <c r="G1449" s="593"/>
      <c r="H1449" s="593"/>
      <c r="I1449" s="593"/>
      <c r="J1449" s="593"/>
      <c r="K1449" s="593"/>
      <c r="L1449" s="593"/>
      <c r="M1449" s="593"/>
      <c r="N1449" s="593"/>
      <c r="O1449" s="593"/>
      <c r="P1449" s="593"/>
      <c r="Q1449" s="593"/>
      <c r="R1449" s="593"/>
      <c r="S1449" s="593"/>
      <c r="T1449" s="593"/>
      <c r="U1449" s="593"/>
      <c r="V1449" s="593"/>
    </row>
    <row r="1450" spans="1:22" ht="19.5" customHeight="1">
      <c r="A1450" s="593"/>
      <c r="B1450" s="593"/>
      <c r="C1450" s="593"/>
      <c r="E1450" s="593"/>
      <c r="G1450" s="593"/>
      <c r="H1450" s="593"/>
      <c r="I1450" s="593"/>
      <c r="J1450" s="593"/>
      <c r="K1450" s="593"/>
      <c r="L1450" s="593"/>
      <c r="M1450" s="593"/>
      <c r="N1450" s="593"/>
      <c r="O1450" s="593"/>
      <c r="P1450" s="593"/>
      <c r="Q1450" s="593"/>
      <c r="R1450" s="593"/>
      <c r="S1450" s="593"/>
      <c r="T1450" s="593"/>
      <c r="U1450" s="593"/>
      <c r="V1450" s="593"/>
    </row>
    <row r="1451" spans="1:22" ht="19.5" customHeight="1">
      <c r="A1451" s="593"/>
      <c r="B1451" s="593"/>
      <c r="C1451" s="593"/>
      <c r="E1451" s="593"/>
      <c r="G1451" s="593"/>
      <c r="H1451" s="593"/>
      <c r="I1451" s="593"/>
      <c r="J1451" s="593"/>
      <c r="K1451" s="593"/>
      <c r="L1451" s="593"/>
      <c r="M1451" s="593"/>
      <c r="N1451" s="593"/>
      <c r="O1451" s="593"/>
      <c r="P1451" s="593"/>
      <c r="Q1451" s="593"/>
      <c r="R1451" s="593"/>
      <c r="S1451" s="593"/>
      <c r="T1451" s="593"/>
      <c r="U1451" s="593"/>
      <c r="V1451" s="593"/>
    </row>
    <row r="1452" spans="1:22" ht="19.5" customHeight="1">
      <c r="A1452" s="593"/>
      <c r="B1452" s="593"/>
      <c r="C1452" s="593"/>
      <c r="E1452" s="593"/>
      <c r="G1452" s="593"/>
      <c r="H1452" s="593"/>
      <c r="I1452" s="593"/>
      <c r="J1452" s="593"/>
      <c r="K1452" s="593"/>
      <c r="L1452" s="593"/>
      <c r="M1452" s="593"/>
      <c r="N1452" s="593"/>
      <c r="O1452" s="593"/>
      <c r="P1452" s="593"/>
      <c r="Q1452" s="593"/>
      <c r="R1452" s="593"/>
      <c r="S1452" s="593"/>
      <c r="T1452" s="593"/>
      <c r="U1452" s="593"/>
      <c r="V1452" s="593"/>
    </row>
    <row r="1453" spans="1:22" ht="19.5" customHeight="1">
      <c r="A1453" s="593"/>
      <c r="B1453" s="593"/>
      <c r="C1453" s="593"/>
      <c r="E1453" s="593"/>
      <c r="G1453" s="593"/>
      <c r="H1453" s="593"/>
      <c r="I1453" s="593"/>
      <c r="J1453" s="593"/>
      <c r="K1453" s="593"/>
      <c r="L1453" s="593"/>
      <c r="M1453" s="593"/>
      <c r="N1453" s="593"/>
      <c r="O1453" s="593"/>
      <c r="P1453" s="593"/>
      <c r="Q1453" s="593"/>
      <c r="R1453" s="593"/>
      <c r="S1453" s="593"/>
      <c r="T1453" s="593"/>
      <c r="U1453" s="593"/>
      <c r="V1453" s="593"/>
    </row>
    <row r="1454" spans="1:22" ht="19.5" customHeight="1">
      <c r="A1454" s="593"/>
      <c r="B1454" s="593"/>
      <c r="C1454" s="593"/>
      <c r="E1454" s="593"/>
      <c r="G1454" s="593"/>
      <c r="H1454" s="593"/>
      <c r="I1454" s="593"/>
      <c r="J1454" s="593"/>
      <c r="K1454" s="593"/>
      <c r="L1454" s="593"/>
      <c r="M1454" s="593"/>
      <c r="N1454" s="593"/>
      <c r="O1454" s="593"/>
      <c r="P1454" s="593"/>
      <c r="Q1454" s="593"/>
      <c r="R1454" s="593"/>
      <c r="S1454" s="593"/>
      <c r="T1454" s="593"/>
      <c r="U1454" s="593"/>
      <c r="V1454" s="593"/>
    </row>
    <row r="1455" spans="1:22" ht="19.5" customHeight="1">
      <c r="A1455" s="593"/>
      <c r="B1455" s="593"/>
      <c r="C1455" s="593"/>
      <c r="E1455" s="593"/>
      <c r="G1455" s="593"/>
      <c r="H1455" s="593"/>
      <c r="I1455" s="593"/>
      <c r="J1455" s="593"/>
      <c r="K1455" s="593"/>
      <c r="L1455" s="593"/>
      <c r="M1455" s="593"/>
      <c r="N1455" s="593"/>
      <c r="O1455" s="593"/>
      <c r="P1455" s="593"/>
      <c r="Q1455" s="593"/>
      <c r="R1455" s="593"/>
      <c r="S1455" s="593"/>
      <c r="T1455" s="593"/>
      <c r="U1455" s="593"/>
      <c r="V1455" s="593"/>
    </row>
    <row r="1456" spans="1:22" ht="19.5" customHeight="1">
      <c r="A1456" s="593"/>
      <c r="B1456" s="593"/>
      <c r="C1456" s="593"/>
      <c r="E1456" s="593"/>
      <c r="G1456" s="593"/>
      <c r="H1456" s="593"/>
      <c r="I1456" s="593"/>
      <c r="J1456" s="593"/>
      <c r="K1456" s="593"/>
      <c r="L1456" s="593"/>
      <c r="M1456" s="593"/>
      <c r="N1456" s="593"/>
      <c r="O1456" s="593"/>
      <c r="P1456" s="593"/>
      <c r="Q1456" s="593"/>
      <c r="R1456" s="593"/>
      <c r="S1456" s="593"/>
      <c r="T1456" s="593"/>
      <c r="U1456" s="593"/>
      <c r="V1456" s="593"/>
    </row>
    <row r="1457" spans="1:22" ht="19.5" customHeight="1">
      <c r="A1457" s="593"/>
      <c r="B1457" s="593"/>
      <c r="C1457" s="593"/>
      <c r="E1457" s="593"/>
      <c r="G1457" s="593"/>
      <c r="H1457" s="593"/>
      <c r="I1457" s="593"/>
      <c r="J1457" s="593"/>
      <c r="K1457" s="593"/>
      <c r="L1457" s="593"/>
      <c r="M1457" s="593"/>
      <c r="N1457" s="593"/>
      <c r="O1457" s="593"/>
      <c r="P1457" s="593"/>
      <c r="Q1457" s="593"/>
      <c r="R1457" s="593"/>
      <c r="S1457" s="593"/>
      <c r="T1457" s="593"/>
      <c r="U1457" s="593"/>
      <c r="V1457" s="593"/>
    </row>
    <row r="1458" spans="1:22" ht="19.5" customHeight="1">
      <c r="A1458" s="593"/>
      <c r="B1458" s="593"/>
      <c r="C1458" s="593"/>
      <c r="E1458" s="593"/>
      <c r="G1458" s="593"/>
      <c r="H1458" s="593"/>
      <c r="I1458" s="593"/>
      <c r="J1458" s="593"/>
      <c r="K1458" s="593"/>
      <c r="L1458" s="593"/>
      <c r="M1458" s="593"/>
      <c r="N1458" s="593"/>
      <c r="O1458" s="593"/>
      <c r="P1458" s="593"/>
      <c r="Q1458" s="593"/>
      <c r="R1458" s="593"/>
      <c r="S1458" s="593"/>
      <c r="T1458" s="593"/>
      <c r="U1458" s="593"/>
      <c r="V1458" s="593"/>
    </row>
    <row r="1459" spans="1:22" ht="19.5" customHeight="1">
      <c r="A1459" s="593"/>
      <c r="B1459" s="593"/>
      <c r="C1459" s="593"/>
      <c r="E1459" s="593"/>
      <c r="G1459" s="593"/>
      <c r="H1459" s="593"/>
      <c r="I1459" s="593"/>
      <c r="J1459" s="593"/>
      <c r="K1459" s="593"/>
      <c r="L1459" s="593"/>
      <c r="M1459" s="593"/>
      <c r="N1459" s="593"/>
      <c r="O1459" s="593"/>
      <c r="P1459" s="593"/>
      <c r="Q1459" s="593"/>
      <c r="R1459" s="593"/>
      <c r="S1459" s="593"/>
      <c r="T1459" s="593"/>
      <c r="U1459" s="593"/>
      <c r="V1459" s="593"/>
    </row>
    <row r="1460" spans="1:22" ht="19.5" customHeight="1">
      <c r="A1460" s="593"/>
      <c r="B1460" s="593"/>
      <c r="C1460" s="593"/>
      <c r="E1460" s="593"/>
      <c r="G1460" s="593"/>
      <c r="H1460" s="593"/>
      <c r="I1460" s="593"/>
      <c r="J1460" s="593"/>
      <c r="K1460" s="593"/>
      <c r="L1460" s="593"/>
      <c r="M1460" s="593"/>
      <c r="N1460" s="593"/>
      <c r="O1460" s="593"/>
      <c r="P1460" s="593"/>
      <c r="Q1460" s="593"/>
      <c r="R1460" s="593"/>
      <c r="S1460" s="593"/>
      <c r="T1460" s="593"/>
      <c r="U1460" s="593"/>
      <c r="V1460" s="593"/>
    </row>
    <row r="1461" spans="1:22" ht="19.5" customHeight="1">
      <c r="A1461" s="593"/>
      <c r="B1461" s="593"/>
      <c r="C1461" s="593"/>
      <c r="E1461" s="593"/>
      <c r="G1461" s="593"/>
      <c r="H1461" s="593"/>
      <c r="I1461" s="593"/>
      <c r="J1461" s="593"/>
      <c r="K1461" s="593"/>
      <c r="L1461" s="593"/>
      <c r="M1461" s="593"/>
      <c r="N1461" s="593"/>
      <c r="O1461" s="593"/>
      <c r="P1461" s="593"/>
      <c r="Q1461" s="593"/>
      <c r="R1461" s="593"/>
      <c r="S1461" s="593"/>
      <c r="T1461" s="593"/>
      <c r="U1461" s="593"/>
      <c r="V1461" s="593"/>
    </row>
    <row r="1462" spans="1:22" ht="19.5" customHeight="1">
      <c r="A1462" s="593"/>
      <c r="B1462" s="593"/>
      <c r="C1462" s="593"/>
      <c r="E1462" s="593"/>
      <c r="G1462" s="593"/>
      <c r="H1462" s="593"/>
      <c r="I1462" s="593"/>
      <c r="J1462" s="593"/>
      <c r="K1462" s="593"/>
      <c r="L1462" s="593"/>
      <c r="M1462" s="593"/>
      <c r="N1462" s="593"/>
      <c r="O1462" s="593"/>
      <c r="P1462" s="593"/>
      <c r="Q1462" s="593"/>
      <c r="R1462" s="593"/>
      <c r="S1462" s="593"/>
      <c r="T1462" s="593"/>
      <c r="U1462" s="593"/>
      <c r="V1462" s="593"/>
    </row>
    <row r="1463" spans="1:22" ht="19.5" customHeight="1">
      <c r="A1463" s="593"/>
      <c r="B1463" s="593"/>
      <c r="C1463" s="593"/>
      <c r="E1463" s="593"/>
      <c r="G1463" s="593"/>
      <c r="H1463" s="593"/>
      <c r="I1463" s="593"/>
      <c r="J1463" s="593"/>
      <c r="K1463" s="593"/>
      <c r="L1463" s="593"/>
      <c r="M1463" s="593"/>
      <c r="N1463" s="593"/>
      <c r="O1463" s="593"/>
      <c r="P1463" s="593"/>
      <c r="Q1463" s="593"/>
      <c r="R1463" s="593"/>
      <c r="S1463" s="593"/>
      <c r="T1463" s="593"/>
      <c r="U1463" s="593"/>
      <c r="V1463" s="593"/>
    </row>
    <row r="1464" spans="1:22" ht="19.5" customHeight="1">
      <c r="A1464" s="593"/>
      <c r="B1464" s="593"/>
      <c r="C1464" s="593"/>
      <c r="E1464" s="593"/>
      <c r="G1464" s="593"/>
      <c r="H1464" s="593"/>
      <c r="I1464" s="593"/>
      <c r="J1464" s="593"/>
      <c r="K1464" s="593"/>
      <c r="L1464" s="593"/>
      <c r="M1464" s="593"/>
      <c r="N1464" s="593"/>
      <c r="O1464" s="593"/>
      <c r="P1464" s="593"/>
      <c r="Q1464" s="593"/>
      <c r="R1464" s="593"/>
      <c r="S1464" s="593"/>
      <c r="T1464" s="593"/>
      <c r="U1464" s="593"/>
      <c r="V1464" s="593"/>
    </row>
    <row r="1465" spans="1:22" ht="19.5" customHeight="1">
      <c r="A1465" s="593"/>
      <c r="B1465" s="593"/>
      <c r="C1465" s="593"/>
      <c r="E1465" s="593"/>
      <c r="G1465" s="593"/>
      <c r="H1465" s="593"/>
      <c r="I1465" s="593"/>
      <c r="J1465" s="593"/>
      <c r="K1465" s="593"/>
      <c r="L1465" s="593"/>
      <c r="M1465" s="593"/>
      <c r="N1465" s="593"/>
      <c r="O1465" s="593"/>
      <c r="P1465" s="593"/>
      <c r="Q1465" s="593"/>
      <c r="R1465" s="593"/>
      <c r="S1465" s="593"/>
      <c r="T1465" s="593"/>
      <c r="U1465" s="593"/>
      <c r="V1465" s="593"/>
    </row>
    <row r="1466" spans="1:22" ht="19.5" customHeight="1">
      <c r="A1466" s="593"/>
      <c r="B1466" s="593"/>
      <c r="C1466" s="593"/>
      <c r="E1466" s="593"/>
      <c r="G1466" s="593"/>
      <c r="H1466" s="593"/>
      <c r="I1466" s="593"/>
      <c r="J1466" s="593"/>
      <c r="K1466" s="593"/>
      <c r="L1466" s="593"/>
      <c r="M1466" s="593"/>
      <c r="N1466" s="593"/>
      <c r="O1466" s="593"/>
      <c r="P1466" s="593"/>
      <c r="Q1466" s="593"/>
      <c r="R1466" s="593"/>
      <c r="S1466" s="593"/>
      <c r="T1466" s="593"/>
      <c r="U1466" s="593"/>
      <c r="V1466" s="593"/>
    </row>
    <row r="1467" spans="1:22" ht="19.5" customHeight="1">
      <c r="A1467" s="593"/>
      <c r="B1467" s="593"/>
      <c r="C1467" s="593"/>
      <c r="E1467" s="593"/>
      <c r="G1467" s="593"/>
      <c r="H1467" s="593"/>
      <c r="I1467" s="593"/>
      <c r="J1467" s="593"/>
      <c r="K1467" s="593"/>
      <c r="L1467" s="593"/>
      <c r="M1467" s="593"/>
      <c r="N1467" s="593"/>
      <c r="O1467" s="593"/>
      <c r="P1467" s="593"/>
      <c r="Q1467" s="593"/>
      <c r="R1467" s="593"/>
      <c r="S1467" s="593"/>
      <c r="T1467" s="593"/>
      <c r="U1467" s="593"/>
      <c r="V1467" s="593"/>
    </row>
    <row r="1468" spans="1:22" ht="19.5" customHeight="1">
      <c r="A1468" s="593"/>
      <c r="B1468" s="593"/>
      <c r="C1468" s="593"/>
      <c r="E1468" s="593"/>
      <c r="G1468" s="593"/>
      <c r="H1468" s="593"/>
      <c r="I1468" s="593"/>
      <c r="J1468" s="593"/>
      <c r="K1468" s="593"/>
      <c r="L1468" s="593"/>
      <c r="M1468" s="593"/>
      <c r="N1468" s="593"/>
      <c r="O1468" s="593"/>
      <c r="P1468" s="593"/>
      <c r="Q1468" s="593"/>
      <c r="R1468" s="593"/>
      <c r="S1468" s="593"/>
      <c r="T1468" s="593"/>
      <c r="U1468" s="593"/>
      <c r="V1468" s="593"/>
    </row>
    <row r="1469" spans="1:22" ht="19.5" customHeight="1">
      <c r="A1469" s="593"/>
      <c r="B1469" s="593"/>
      <c r="C1469" s="593"/>
      <c r="E1469" s="593"/>
      <c r="G1469" s="593"/>
      <c r="H1469" s="593"/>
      <c r="I1469" s="593"/>
      <c r="J1469" s="593"/>
      <c r="K1469" s="593"/>
      <c r="L1469" s="593"/>
      <c r="M1469" s="593"/>
      <c r="N1469" s="593"/>
      <c r="O1469" s="593"/>
      <c r="P1469" s="593"/>
      <c r="Q1469" s="593"/>
      <c r="R1469" s="593"/>
      <c r="S1469" s="593"/>
      <c r="T1469" s="593"/>
      <c r="U1469" s="593"/>
      <c r="V1469" s="593"/>
    </row>
    <row r="1470" spans="1:22" ht="19.5" customHeight="1">
      <c r="A1470" s="593"/>
      <c r="B1470" s="593"/>
      <c r="C1470" s="593"/>
      <c r="E1470" s="593"/>
      <c r="G1470" s="593"/>
      <c r="H1470" s="593"/>
      <c r="I1470" s="593"/>
      <c r="J1470" s="593"/>
      <c r="K1470" s="593"/>
      <c r="L1470" s="593"/>
      <c r="M1470" s="593"/>
      <c r="N1470" s="593"/>
      <c r="O1470" s="593"/>
      <c r="P1470" s="593"/>
      <c r="Q1470" s="593"/>
      <c r="R1470" s="593"/>
      <c r="S1470" s="593"/>
      <c r="T1470" s="593"/>
      <c r="U1470" s="593"/>
      <c r="V1470" s="593"/>
    </row>
    <row r="1471" spans="1:22" ht="19.5" customHeight="1">
      <c r="A1471" s="593"/>
      <c r="B1471" s="593"/>
      <c r="C1471" s="593"/>
      <c r="E1471" s="593"/>
      <c r="G1471" s="593"/>
      <c r="H1471" s="593"/>
      <c r="I1471" s="593"/>
      <c r="J1471" s="593"/>
      <c r="K1471" s="593"/>
      <c r="L1471" s="593"/>
      <c r="M1471" s="593"/>
      <c r="N1471" s="593"/>
      <c r="O1471" s="593"/>
      <c r="P1471" s="593"/>
      <c r="Q1471" s="593"/>
      <c r="R1471" s="593"/>
      <c r="S1471" s="593"/>
      <c r="T1471" s="593"/>
      <c r="U1471" s="593"/>
      <c r="V1471" s="593"/>
    </row>
    <row r="1472" spans="1:22" ht="19.5" customHeight="1">
      <c r="A1472" s="593"/>
      <c r="B1472" s="593"/>
      <c r="C1472" s="593"/>
      <c r="E1472" s="593"/>
      <c r="G1472" s="593"/>
      <c r="H1472" s="593"/>
      <c r="I1472" s="593"/>
      <c r="J1472" s="593"/>
      <c r="K1472" s="593"/>
      <c r="L1472" s="593"/>
      <c r="M1472" s="593"/>
      <c r="N1472" s="593"/>
      <c r="O1472" s="593"/>
      <c r="P1472" s="593"/>
      <c r="Q1472" s="593"/>
      <c r="R1472" s="593"/>
      <c r="S1472" s="593"/>
      <c r="T1472" s="593"/>
      <c r="U1472" s="593"/>
      <c r="V1472" s="593"/>
    </row>
    <row r="1473" spans="1:22" ht="19.5" customHeight="1">
      <c r="A1473" s="593"/>
      <c r="B1473" s="593"/>
      <c r="C1473" s="593"/>
      <c r="E1473" s="593"/>
      <c r="G1473" s="593"/>
      <c r="H1473" s="593"/>
      <c r="I1473" s="593"/>
      <c r="J1473" s="593"/>
      <c r="K1473" s="593"/>
      <c r="L1473" s="593"/>
      <c r="M1473" s="593"/>
      <c r="N1473" s="593"/>
      <c r="O1473" s="593"/>
      <c r="P1473" s="593"/>
      <c r="Q1473" s="593"/>
      <c r="R1473" s="593"/>
      <c r="S1473" s="593"/>
      <c r="T1473" s="593"/>
      <c r="U1473" s="593"/>
      <c r="V1473" s="593"/>
    </row>
    <row r="1474" spans="1:22" ht="19.5" customHeight="1">
      <c r="A1474" s="593"/>
      <c r="B1474" s="593"/>
      <c r="C1474" s="593"/>
      <c r="E1474" s="593"/>
      <c r="G1474" s="593"/>
      <c r="H1474" s="593"/>
      <c r="I1474" s="593"/>
      <c r="J1474" s="593"/>
      <c r="K1474" s="593"/>
      <c r="L1474" s="593"/>
      <c r="M1474" s="593"/>
      <c r="N1474" s="593"/>
      <c r="O1474" s="593"/>
      <c r="P1474" s="593"/>
      <c r="Q1474" s="593"/>
      <c r="R1474" s="593"/>
      <c r="S1474" s="593"/>
      <c r="T1474" s="593"/>
      <c r="U1474" s="593"/>
      <c r="V1474" s="593"/>
    </row>
    <row r="1475" spans="1:22" ht="19.5" customHeight="1">
      <c r="A1475" s="593"/>
      <c r="B1475" s="593"/>
      <c r="C1475" s="593"/>
      <c r="E1475" s="593"/>
      <c r="G1475" s="593"/>
      <c r="H1475" s="593"/>
      <c r="I1475" s="593"/>
      <c r="J1475" s="593"/>
      <c r="K1475" s="593"/>
      <c r="L1475" s="593"/>
      <c r="M1475" s="593"/>
      <c r="N1475" s="593"/>
      <c r="O1475" s="593"/>
      <c r="P1475" s="593"/>
      <c r="Q1475" s="593"/>
      <c r="R1475" s="593"/>
      <c r="S1475" s="593"/>
      <c r="T1475" s="593"/>
      <c r="U1475" s="593"/>
      <c r="V1475" s="593"/>
    </row>
    <row r="1476" spans="1:22" ht="19.5" customHeight="1">
      <c r="A1476" s="593"/>
      <c r="B1476" s="593"/>
      <c r="C1476" s="593"/>
      <c r="E1476" s="593"/>
      <c r="G1476" s="593"/>
      <c r="H1476" s="593"/>
      <c r="I1476" s="593"/>
      <c r="J1476" s="593"/>
      <c r="K1476" s="593"/>
      <c r="L1476" s="593"/>
      <c r="M1476" s="593"/>
      <c r="N1476" s="593"/>
      <c r="O1476" s="593"/>
      <c r="P1476" s="593"/>
      <c r="Q1476" s="593"/>
      <c r="R1476" s="593"/>
      <c r="S1476" s="593"/>
      <c r="T1476" s="593"/>
      <c r="U1476" s="593"/>
      <c r="V1476" s="593"/>
    </row>
    <row r="1477" spans="1:22" ht="19.5" customHeight="1">
      <c r="A1477" s="593"/>
      <c r="B1477" s="593"/>
      <c r="C1477" s="593"/>
      <c r="E1477" s="593"/>
      <c r="G1477" s="593"/>
      <c r="H1477" s="593"/>
      <c r="I1477" s="593"/>
      <c r="J1477" s="593"/>
      <c r="K1477" s="593"/>
      <c r="L1477" s="593"/>
      <c r="M1477" s="593"/>
      <c r="N1477" s="593"/>
      <c r="O1477" s="593"/>
      <c r="P1477" s="593"/>
      <c r="Q1477" s="593"/>
      <c r="R1477" s="593"/>
      <c r="S1477" s="593"/>
      <c r="T1477" s="593"/>
      <c r="U1477" s="593"/>
      <c r="V1477" s="593"/>
    </row>
    <row r="1478" spans="1:22" ht="19.5" customHeight="1">
      <c r="A1478" s="593"/>
      <c r="B1478" s="593"/>
      <c r="C1478" s="593"/>
      <c r="E1478" s="593"/>
      <c r="G1478" s="593"/>
      <c r="H1478" s="593"/>
      <c r="I1478" s="593"/>
      <c r="J1478" s="593"/>
      <c r="K1478" s="593"/>
      <c r="L1478" s="593"/>
      <c r="M1478" s="593"/>
      <c r="N1478" s="593"/>
      <c r="O1478" s="593"/>
      <c r="P1478" s="593"/>
      <c r="Q1478" s="593"/>
      <c r="R1478" s="593"/>
      <c r="S1478" s="593"/>
      <c r="T1478" s="593"/>
      <c r="U1478" s="593"/>
      <c r="V1478" s="593"/>
    </row>
    <row r="1479" spans="1:22" ht="19.5" customHeight="1">
      <c r="A1479" s="593"/>
      <c r="B1479" s="593"/>
      <c r="C1479" s="593"/>
      <c r="E1479" s="593"/>
      <c r="G1479" s="593"/>
      <c r="H1479" s="593"/>
      <c r="I1479" s="593"/>
      <c r="J1479" s="593"/>
      <c r="K1479" s="593"/>
      <c r="L1479" s="593"/>
      <c r="M1479" s="593"/>
      <c r="N1479" s="593"/>
      <c r="O1479" s="593"/>
      <c r="P1479" s="593"/>
      <c r="Q1479" s="593"/>
      <c r="R1479" s="593"/>
      <c r="S1479" s="593"/>
      <c r="T1479" s="593"/>
      <c r="U1479" s="593"/>
      <c r="V1479" s="593"/>
    </row>
    <row r="1480" spans="1:22" ht="19.5" customHeight="1">
      <c r="A1480" s="593"/>
      <c r="B1480" s="593"/>
      <c r="C1480" s="593"/>
      <c r="E1480" s="593"/>
      <c r="G1480" s="593"/>
      <c r="H1480" s="593"/>
      <c r="I1480" s="593"/>
      <c r="J1480" s="593"/>
      <c r="K1480" s="593"/>
      <c r="L1480" s="593"/>
      <c r="M1480" s="593"/>
      <c r="N1480" s="593"/>
      <c r="O1480" s="593"/>
      <c r="P1480" s="593"/>
      <c r="Q1480" s="593"/>
      <c r="R1480" s="593"/>
      <c r="S1480" s="593"/>
      <c r="T1480" s="593"/>
      <c r="U1480" s="593"/>
      <c r="V1480" s="593"/>
    </row>
    <row r="1481" spans="1:22" ht="19.5" customHeight="1">
      <c r="A1481" s="593"/>
      <c r="B1481" s="593"/>
      <c r="C1481" s="593"/>
      <c r="E1481" s="593"/>
      <c r="G1481" s="593"/>
      <c r="H1481" s="593"/>
      <c r="I1481" s="593"/>
      <c r="J1481" s="593"/>
      <c r="K1481" s="593"/>
      <c r="L1481" s="593"/>
      <c r="M1481" s="593"/>
      <c r="N1481" s="593"/>
      <c r="O1481" s="593"/>
      <c r="P1481" s="593"/>
      <c r="Q1481" s="593"/>
      <c r="R1481" s="593"/>
      <c r="S1481" s="593"/>
      <c r="T1481" s="593"/>
      <c r="U1481" s="593"/>
      <c r="V1481" s="593"/>
    </row>
    <row r="1482" spans="1:22" ht="19.5" customHeight="1">
      <c r="A1482" s="593"/>
      <c r="B1482" s="593"/>
      <c r="C1482" s="593"/>
      <c r="E1482" s="593"/>
      <c r="G1482" s="593"/>
      <c r="H1482" s="593"/>
      <c r="I1482" s="593"/>
      <c r="J1482" s="593"/>
      <c r="K1482" s="593"/>
      <c r="L1482" s="593"/>
      <c r="M1482" s="593"/>
      <c r="N1482" s="593"/>
      <c r="O1482" s="593"/>
      <c r="P1482" s="593"/>
      <c r="Q1482" s="593"/>
      <c r="R1482" s="593"/>
      <c r="S1482" s="593"/>
      <c r="T1482" s="593"/>
      <c r="U1482" s="593"/>
      <c r="V1482" s="593"/>
    </row>
    <row r="1483" spans="1:22" ht="19.5" customHeight="1">
      <c r="A1483" s="593"/>
      <c r="B1483" s="593"/>
      <c r="C1483" s="593"/>
      <c r="E1483" s="593"/>
      <c r="G1483" s="593"/>
      <c r="H1483" s="593"/>
      <c r="I1483" s="593"/>
      <c r="J1483" s="593"/>
      <c r="K1483" s="593"/>
      <c r="L1483" s="593"/>
      <c r="M1483" s="593"/>
      <c r="N1483" s="593"/>
      <c r="O1483" s="593"/>
      <c r="P1483" s="593"/>
      <c r="Q1483" s="593"/>
      <c r="R1483" s="593"/>
      <c r="S1483" s="593"/>
      <c r="T1483" s="593"/>
      <c r="U1483" s="593"/>
      <c r="V1483" s="593"/>
    </row>
    <row r="1484" spans="1:22" ht="19.5" customHeight="1">
      <c r="A1484" s="593"/>
      <c r="B1484" s="593"/>
      <c r="C1484" s="593"/>
      <c r="E1484" s="593"/>
      <c r="G1484" s="593"/>
      <c r="H1484" s="593"/>
      <c r="I1484" s="593"/>
      <c r="J1484" s="593"/>
      <c r="K1484" s="593"/>
      <c r="L1484" s="593"/>
      <c r="M1484" s="593"/>
      <c r="N1484" s="593"/>
      <c r="O1484" s="593"/>
      <c r="P1484" s="593"/>
      <c r="Q1484" s="593"/>
      <c r="R1484" s="593"/>
      <c r="S1484" s="593"/>
      <c r="T1484" s="593"/>
      <c r="U1484" s="593"/>
      <c r="V1484" s="593"/>
    </row>
  </sheetData>
  <sheetProtection/>
  <mergeCells count="2">
    <mergeCell ref="G8:I8"/>
    <mergeCell ref="D8:F8"/>
  </mergeCells>
  <printOptions horizontalCentered="1" verticalCentered="1"/>
  <pageMargins left="0" right="0" top="0" bottom="0" header="0.4921259845" footer="0.4921259845"/>
  <pageSetup horizontalDpi="300" verticalDpi="300" orientation="portrait" paperSize="9" scale="79"/>
  <rowBreaks count="2" manualBreakCount="2">
    <brk id="93" max="65535" man="1"/>
    <brk id="94" max="65535" man="1"/>
  </rowBreaks>
  <colBreaks count="1" manualBreakCount="1">
    <brk id="19" max="65535" man="1"/>
  </colBreak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6">
      <selection activeCell="A1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61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335</v>
      </c>
      <c r="E24" s="1276"/>
      <c r="F24" s="1277">
        <v>335</v>
      </c>
      <c r="G24" s="1288">
        <v>8.3</v>
      </c>
      <c r="H24" s="1278"/>
      <c r="I24" s="1279">
        <v>8.3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1693.0464</v>
      </c>
      <c r="E26" s="1284">
        <v>1693.0464</v>
      </c>
      <c r="F26" s="1285"/>
      <c r="G26" s="1284">
        <v>4.9233</v>
      </c>
      <c r="H26" s="1284">
        <v>4.9233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591.8033577</v>
      </c>
      <c r="E27" s="1288">
        <v>171.570577</v>
      </c>
      <c r="F27" s="1282">
        <v>420.23278070000003</v>
      </c>
      <c r="G27" s="1288">
        <v>3060.0442416</v>
      </c>
      <c r="H27" s="1288">
        <v>420.937284</v>
      </c>
      <c r="I27" s="1289">
        <v>2639.1069576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333.34283</v>
      </c>
      <c r="E28" s="1290">
        <v>60.095446</v>
      </c>
      <c r="F28" s="1290">
        <v>273.247384</v>
      </c>
      <c r="G28" s="1338">
        <v>1885.6830684000001</v>
      </c>
      <c r="H28" s="1290">
        <v>340.940494</v>
      </c>
      <c r="I28" s="1291">
        <v>1544.7425744000002</v>
      </c>
    </row>
    <row r="29" spans="1:9" ht="15.75" thickBot="1">
      <c r="A29" s="1134"/>
      <c r="B29" s="1192">
        <v>200</v>
      </c>
      <c r="C29" s="1213" t="s">
        <v>170</v>
      </c>
      <c r="D29" s="1338">
        <v>420.23278070000003</v>
      </c>
      <c r="E29" s="1292"/>
      <c r="F29" s="1290">
        <v>420.23278070000003</v>
      </c>
      <c r="G29" s="1338">
        <v>2639.1069576</v>
      </c>
      <c r="H29" s="1292"/>
      <c r="I29" s="1339">
        <v>2639.1069576</v>
      </c>
    </row>
    <row r="30" spans="1:9" ht="15.75" thickBot="1">
      <c r="A30" s="1134"/>
      <c r="B30" s="1198">
        <v>205</v>
      </c>
      <c r="C30" s="1214" t="s">
        <v>18</v>
      </c>
      <c r="D30" s="1338">
        <v>273.247384</v>
      </c>
      <c r="E30" s="1340"/>
      <c r="F30" s="1341">
        <v>273.247384</v>
      </c>
      <c r="G30" s="1338">
        <v>1544.7425744000002</v>
      </c>
      <c r="H30" s="1340"/>
      <c r="I30" s="1339">
        <v>1544.7425744000002</v>
      </c>
    </row>
    <row r="31" spans="1:9" ht="15" thickBot="1">
      <c r="A31" s="1126"/>
      <c r="B31" s="1202">
        <v>100</v>
      </c>
      <c r="C31" s="1295" t="s">
        <v>172</v>
      </c>
      <c r="D31" s="1296">
        <v>288.086</v>
      </c>
      <c r="E31" s="1296">
        <v>288.086</v>
      </c>
      <c r="F31" s="1297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2907.9357577</v>
      </c>
      <c r="E32" s="1296">
        <v>2152.702977</v>
      </c>
      <c r="F32" s="1296">
        <v>755.2327807</v>
      </c>
      <c r="G32" s="1296">
        <v>3073.2675416</v>
      </c>
      <c r="H32" s="1296">
        <v>425.86058399999996</v>
      </c>
      <c r="I32" s="1296">
        <v>2647.4069576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779.9376794</v>
      </c>
      <c r="E33" s="1288">
        <v>692.922162</v>
      </c>
      <c r="F33" s="1282">
        <v>87.01551740000001</v>
      </c>
      <c r="G33" s="1288">
        <v>269.25472229999997</v>
      </c>
      <c r="H33" s="1299">
        <v>38.535802</v>
      </c>
      <c r="I33" s="1300">
        <v>230.71892029999998</v>
      </c>
    </row>
    <row r="34" spans="1:9" ht="15.75" thickBot="1">
      <c r="A34" s="1134"/>
      <c r="B34" s="1192">
        <v>35</v>
      </c>
      <c r="C34" s="1193" t="s">
        <v>21</v>
      </c>
      <c r="D34" s="1338">
        <v>459.1316484</v>
      </c>
      <c r="E34" s="1290">
        <v>376.264333</v>
      </c>
      <c r="F34" s="1290">
        <v>82.86731540000001</v>
      </c>
      <c r="G34" s="1338">
        <v>215.9226594</v>
      </c>
      <c r="H34" s="1301">
        <v>29.198819</v>
      </c>
      <c r="I34" s="1302">
        <v>186.7238404</v>
      </c>
    </row>
    <row r="35" spans="1:9" ht="15">
      <c r="A35" s="1134"/>
      <c r="B35" s="1192">
        <v>300</v>
      </c>
      <c r="C35" s="1213" t="s">
        <v>170</v>
      </c>
      <c r="D35" s="1342">
        <v>87.01551740000001</v>
      </c>
      <c r="E35" s="1292"/>
      <c r="F35" s="1282">
        <v>87.01551740000001</v>
      </c>
      <c r="G35" s="1342">
        <v>230.71892029999998</v>
      </c>
      <c r="H35" s="1305"/>
      <c r="I35" s="1300">
        <v>230.71892029999998</v>
      </c>
    </row>
    <row r="36" spans="1:9" ht="15.75" thickBot="1">
      <c r="A36" s="1134"/>
      <c r="B36" s="1198">
        <v>305</v>
      </c>
      <c r="C36" s="1214" t="s">
        <v>18</v>
      </c>
      <c r="D36" s="1290">
        <v>82.86731540000001</v>
      </c>
      <c r="E36" s="1340"/>
      <c r="F36" s="1290">
        <v>82.86731540000001</v>
      </c>
      <c r="G36" s="1290">
        <v>186.7238404</v>
      </c>
      <c r="H36" s="1343"/>
      <c r="I36" s="1302">
        <v>186.7238404</v>
      </c>
    </row>
    <row r="37" spans="1:9" ht="15" thickBot="1">
      <c r="A37" s="1126"/>
      <c r="B37" s="1202">
        <v>40</v>
      </c>
      <c r="C37" s="1203" t="s">
        <v>177</v>
      </c>
      <c r="D37" s="1296">
        <v>245.708</v>
      </c>
      <c r="E37" s="1296">
        <v>245.708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1882.2900783</v>
      </c>
      <c r="E38" s="1288">
        <v>1214.072815</v>
      </c>
      <c r="F38" s="1288">
        <v>668.2172633</v>
      </c>
      <c r="G38" s="1288">
        <v>2804.0128193</v>
      </c>
      <c r="H38" s="1288">
        <v>387.32478199999997</v>
      </c>
      <c r="I38" s="1288">
        <v>2416.6880373000004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117.9209545</v>
      </c>
      <c r="E39" s="1303">
        <v>117.9209545</v>
      </c>
      <c r="F39" s="1311" t="s">
        <v>173</v>
      </c>
      <c r="G39" s="1303">
        <v>19.3662391</v>
      </c>
      <c r="H39" s="1303">
        <v>19.3662391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335</v>
      </c>
      <c r="E41" s="1303">
        <v>335</v>
      </c>
      <c r="F41" s="1316"/>
      <c r="G41" s="1303">
        <v>8.3</v>
      </c>
      <c r="H41" s="1318">
        <v>8.3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1429.3691238000001</v>
      </c>
      <c r="E42" s="1303">
        <v>761.1518605000001</v>
      </c>
      <c r="F42" s="1303">
        <v>668.2172633</v>
      </c>
      <c r="G42" s="1303">
        <v>2776.3465802</v>
      </c>
      <c r="H42" s="1318">
        <v>359.6585429</v>
      </c>
      <c r="I42" s="1304">
        <v>2416.6880373000004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668.2172633</v>
      </c>
      <c r="E43" s="1294"/>
      <c r="F43" s="1293">
        <v>668.2172633</v>
      </c>
      <c r="G43" s="1293">
        <v>2416.6880373000004</v>
      </c>
      <c r="H43" s="1317"/>
      <c r="I43" s="1306">
        <v>2416.6880373000004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-42.378000000000014</v>
      </c>
      <c r="E47" s="1323">
        <v>-42.378000000000014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1.0942010316902837</v>
      </c>
      <c r="E48" s="1327">
        <v>1.3945180050835748</v>
      </c>
      <c r="F48" s="1327"/>
      <c r="G48" s="1328">
        <v>0.001761017786237684</v>
      </c>
      <c r="H48" s="1328">
        <v>0.012711037942312714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21.981163575130335</v>
      </c>
      <c r="E49" s="1330">
        <v>11.705166477001862</v>
      </c>
      <c r="F49" s="1330">
        <v>10.27599709812847</v>
      </c>
      <c r="G49" s="1330">
        <v>42.695289344426165</v>
      </c>
      <c r="H49" s="1330">
        <v>5.53091089701201</v>
      </c>
      <c r="I49" s="1330">
        <v>37.16437844741416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60</v>
      </c>
      <c r="D51" s="1247">
        <v>65027</v>
      </c>
      <c r="E51" s="918">
        <v>65027</v>
      </c>
      <c r="F51" s="918">
        <v>65027</v>
      </c>
      <c r="G51" s="918">
        <v>65027</v>
      </c>
      <c r="H51" s="918">
        <v>65027</v>
      </c>
      <c r="I51" s="918">
        <v>65027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4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509" customWidth="1"/>
    <col min="5" max="5" width="12.421875" style="509" customWidth="1"/>
    <col min="6" max="6" width="19.28125" style="509" customWidth="1"/>
    <col min="7" max="7" width="11.8515625" style="509" customWidth="1"/>
    <col min="8" max="8" width="13.7109375" style="509" customWidth="1"/>
    <col min="9" max="9" width="19.00390625" style="509" customWidth="1"/>
    <col min="10" max="11" width="11.421875" style="237" customWidth="1"/>
    <col min="12" max="12" width="15.140625" style="237" customWidth="1"/>
    <col min="13" max="16384" width="11.421875" style="237" customWidth="1"/>
  </cols>
  <sheetData>
    <row r="1" spans="1:9" ht="18" customHeight="1">
      <c r="A1" s="509"/>
      <c r="B1" s="510"/>
      <c r="C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9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59</v>
      </c>
      <c r="I4" s="511"/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66"/>
      <c r="E16" s="266"/>
      <c r="F16" s="266"/>
      <c r="G16" s="266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66"/>
      <c r="E17" s="266"/>
      <c r="F17" s="266"/>
      <c r="G17" s="266"/>
      <c r="H17" s="274"/>
      <c r="I17" s="481">
        <v>1.30002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4.39613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v>5.69615</v>
      </c>
    </row>
    <row r="20" spans="1:9" s="294" customFormat="1" ht="21.75" customHeight="1">
      <c r="A20" s="261" t="s">
        <v>164</v>
      </c>
      <c r="B20" s="261"/>
      <c r="C20" s="261"/>
      <c r="D20" s="524"/>
      <c r="E20" s="524"/>
      <c r="F20" s="524"/>
      <c r="G20" s="524"/>
      <c r="H20" s="524"/>
      <c r="I20" s="524"/>
    </row>
    <row r="21" spans="1:9" s="294" customFormat="1" ht="14.25" customHeight="1">
      <c r="A21" s="261" t="s">
        <v>28</v>
      </c>
      <c r="B21" s="261"/>
      <c r="C21" s="261"/>
      <c r="D21" s="524"/>
      <c r="E21" s="524"/>
      <c r="F21" s="524"/>
      <c r="G21" s="524"/>
      <c r="H21" s="524"/>
      <c r="I21" s="524"/>
    </row>
    <row r="22" spans="4:9" s="241" customFormat="1" ht="18" customHeight="1">
      <c r="D22" s="511"/>
      <c r="E22" s="511"/>
      <c r="F22" s="511"/>
      <c r="G22" s="511"/>
      <c r="H22" s="511"/>
      <c r="I22" s="511"/>
    </row>
    <row r="23" spans="4:9" s="241" customFormat="1" ht="18" customHeight="1" thickBot="1">
      <c r="D23" s="511"/>
      <c r="E23" s="511"/>
      <c r="F23" s="511"/>
      <c r="G23" s="511"/>
      <c r="H23" s="511"/>
      <c r="I23" s="511"/>
    </row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27.0613</v>
      </c>
      <c r="G24" s="963"/>
      <c r="H24" s="964"/>
      <c r="I24" s="783">
        <v>5.69615</v>
      </c>
    </row>
    <row r="25" spans="1:9" s="241" customFormat="1" ht="18" customHeight="1">
      <c r="A25" s="251"/>
      <c r="B25" s="256">
        <v>15</v>
      </c>
      <c r="C25" s="308" t="s">
        <v>166</v>
      </c>
      <c r="D25" s="966"/>
      <c r="E25" s="966"/>
      <c r="F25" s="965"/>
      <c r="G25" s="966"/>
      <c r="H25" s="1106"/>
      <c r="I25" s="1107"/>
    </row>
    <row r="26" spans="1:9" s="257" customFormat="1" ht="18" customHeight="1" thickBot="1">
      <c r="A26" s="251"/>
      <c r="B26" s="313"/>
      <c r="C26" s="314" t="s">
        <v>167</v>
      </c>
      <c r="D26" s="771">
        <v>173.4348</v>
      </c>
      <c r="E26" s="771">
        <v>173.4348</v>
      </c>
      <c r="F26" s="968"/>
      <c r="G26" s="771">
        <f>+H26+I26</f>
        <v>314.722</v>
      </c>
      <c r="H26" s="778">
        <v>314.722</v>
      </c>
      <c r="I26" s="1108"/>
    </row>
    <row r="27" spans="1:9" s="257" customFormat="1" ht="18" customHeight="1">
      <c r="A27" s="251"/>
      <c r="B27" s="256">
        <v>20</v>
      </c>
      <c r="C27" s="342" t="s">
        <v>168</v>
      </c>
      <c r="D27" s="772">
        <v>213.711</v>
      </c>
      <c r="E27" s="772">
        <v>176.678</v>
      </c>
      <c r="F27" s="772">
        <v>37.033</v>
      </c>
      <c r="G27" s="772">
        <f>+H27+I27</f>
        <v>143.47</v>
      </c>
      <c r="H27" s="806">
        <v>115.433</v>
      </c>
      <c r="I27" s="803">
        <v>28.037</v>
      </c>
    </row>
    <row r="28" spans="1:9" s="257" customFormat="1" ht="18" customHeight="1">
      <c r="A28" s="254"/>
      <c r="B28" s="323">
        <v>25</v>
      </c>
      <c r="C28" s="346" t="s">
        <v>99</v>
      </c>
      <c r="D28" s="1003">
        <v>171.803</v>
      </c>
      <c r="E28" s="1003">
        <v>139.145</v>
      </c>
      <c r="F28" s="1003">
        <v>32.658</v>
      </c>
      <c r="G28" s="1099">
        <f>+H28+I28</f>
        <v>136.487</v>
      </c>
      <c r="H28" s="743">
        <v>110.788</v>
      </c>
      <c r="I28" s="804">
        <v>25.699</v>
      </c>
    </row>
    <row r="29" spans="1:9" s="241" customFormat="1" ht="18" customHeight="1">
      <c r="A29" s="254"/>
      <c r="B29" s="323">
        <v>200</v>
      </c>
      <c r="C29" s="346" t="s">
        <v>170</v>
      </c>
      <c r="D29" s="1003">
        <v>37.033</v>
      </c>
      <c r="E29" s="729"/>
      <c r="F29" s="1003">
        <v>37.033</v>
      </c>
      <c r="G29" s="1099">
        <f>+H29+I29</f>
        <v>28.037</v>
      </c>
      <c r="H29" s="969"/>
      <c r="I29" s="804">
        <v>28.037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1004">
        <v>32.658</v>
      </c>
      <c r="E30" s="730"/>
      <c r="F30" s="1004">
        <v>32.658</v>
      </c>
      <c r="G30" s="1101">
        <f>+H30+I30</f>
        <v>25.699</v>
      </c>
      <c r="H30" s="970"/>
      <c r="I30" s="935">
        <v>25.699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1080">
        <v>2.937</v>
      </c>
      <c r="E31" s="1081">
        <v>2.937</v>
      </c>
      <c r="F31" s="1045" t="s">
        <v>173</v>
      </c>
      <c r="G31" s="971" t="s">
        <v>173</v>
      </c>
      <c r="H31" s="1082" t="s">
        <v>173</v>
      </c>
      <c r="I31" s="1109"/>
    </row>
    <row r="32" spans="1:9" s="257" customFormat="1" ht="18" customHeight="1" thickBot="1">
      <c r="A32" s="251"/>
      <c r="B32" s="335">
        <v>991</v>
      </c>
      <c r="C32" s="354" t="s">
        <v>174</v>
      </c>
      <c r="D32" s="1080">
        <v>390.0828</v>
      </c>
      <c r="E32" s="1080">
        <v>353.0498</v>
      </c>
      <c r="F32" s="1080">
        <v>64.0943</v>
      </c>
      <c r="G32" s="771">
        <f>+G26+G27</f>
        <v>458.192</v>
      </c>
      <c r="H32" s="779">
        <v>430.155</v>
      </c>
      <c r="I32" s="783">
        <v>33.73315</v>
      </c>
    </row>
    <row r="33" spans="1:9" s="257" customFormat="1" ht="18" customHeight="1">
      <c r="A33" s="251"/>
      <c r="B33" s="299">
        <v>30</v>
      </c>
      <c r="C33" s="342" t="s">
        <v>175</v>
      </c>
      <c r="D33" s="772">
        <v>39.422</v>
      </c>
      <c r="E33" s="772">
        <v>35.711</v>
      </c>
      <c r="F33" s="772">
        <v>3.711</v>
      </c>
      <c r="G33" s="772">
        <f>+H33+I33</f>
        <v>51.983</v>
      </c>
      <c r="H33" s="806">
        <v>48.312</v>
      </c>
      <c r="I33" s="807">
        <v>3.671</v>
      </c>
    </row>
    <row r="34" spans="1:9" s="257" customFormat="1" ht="18" customHeight="1">
      <c r="A34" s="254"/>
      <c r="B34" s="323">
        <v>35</v>
      </c>
      <c r="C34" s="346" t="s">
        <v>103</v>
      </c>
      <c r="D34" s="1003">
        <v>31.756</v>
      </c>
      <c r="E34" s="1003">
        <v>29.076</v>
      </c>
      <c r="F34" s="1003">
        <v>2.68</v>
      </c>
      <c r="G34" s="1099">
        <f>+H34+I34</f>
        <v>43.269000000000005</v>
      </c>
      <c r="H34" s="743">
        <v>40.176</v>
      </c>
      <c r="I34" s="804">
        <v>3.093</v>
      </c>
    </row>
    <row r="35" spans="1:9" s="241" customFormat="1" ht="18" customHeight="1">
      <c r="A35" s="254"/>
      <c r="B35" s="323">
        <v>300</v>
      </c>
      <c r="C35" s="346" t="s">
        <v>170</v>
      </c>
      <c r="D35" s="1003">
        <v>3.711</v>
      </c>
      <c r="E35" s="729"/>
      <c r="F35" s="1003">
        <v>3.711</v>
      </c>
      <c r="G35" s="1099">
        <f>+H35+I35</f>
        <v>3.671</v>
      </c>
      <c r="H35" s="969"/>
      <c r="I35" s="808">
        <v>3.671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1004">
        <v>2.68</v>
      </c>
      <c r="E36" s="730"/>
      <c r="F36" s="1004">
        <v>2.68</v>
      </c>
      <c r="G36" s="1101">
        <f>+H36+I36</f>
        <v>3.093</v>
      </c>
      <c r="H36" s="970"/>
      <c r="I36" s="809">
        <v>3.093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1080">
        <v>2.361</v>
      </c>
      <c r="E37" s="1080">
        <v>2.361</v>
      </c>
      <c r="F37" s="1045" t="s">
        <v>173</v>
      </c>
      <c r="G37" s="971" t="s">
        <v>173</v>
      </c>
      <c r="H37" s="1082" t="s">
        <v>173</v>
      </c>
      <c r="I37" s="1045"/>
    </row>
    <row r="38" spans="1:9" s="241" customFormat="1" ht="18" customHeight="1">
      <c r="A38" s="251"/>
      <c r="B38" s="299">
        <v>50</v>
      </c>
      <c r="C38" s="342" t="s">
        <v>178</v>
      </c>
      <c r="D38" s="772">
        <v>348.2998</v>
      </c>
      <c r="E38" s="772">
        <v>314.9778</v>
      </c>
      <c r="F38" s="772">
        <v>60.383300000000006</v>
      </c>
      <c r="G38" s="772">
        <f>+G32-G33</f>
        <v>406.209</v>
      </c>
      <c r="H38" s="806">
        <v>381.84299999999996</v>
      </c>
      <c r="I38" s="1049">
        <v>30.062150000000003</v>
      </c>
    </row>
    <row r="39" spans="1:9" s="241" customFormat="1" ht="18" customHeight="1">
      <c r="A39" s="251"/>
      <c r="B39" s="356">
        <v>53</v>
      </c>
      <c r="C39" s="357" t="s">
        <v>179</v>
      </c>
      <c r="D39" s="915">
        <v>28.813829599999995</v>
      </c>
      <c r="E39" s="915">
        <v>28.813829599999995</v>
      </c>
      <c r="F39" s="1083" t="s">
        <v>173</v>
      </c>
      <c r="G39" s="1097">
        <f>+H39+I39</f>
        <v>38.870054499999995</v>
      </c>
      <c r="H39" s="777">
        <v>38.870054499999995</v>
      </c>
      <c r="I39" s="1110"/>
    </row>
    <row r="40" spans="1:9" s="241" customFormat="1" ht="18" customHeight="1">
      <c r="A40" s="251"/>
      <c r="B40" s="356">
        <v>55</v>
      </c>
      <c r="C40" s="357" t="s">
        <v>180</v>
      </c>
      <c r="D40" s="915">
        <v>0</v>
      </c>
      <c r="E40" s="915">
        <v>0</v>
      </c>
      <c r="F40" s="1083" t="s">
        <v>173</v>
      </c>
      <c r="G40" s="1097">
        <f>+H40+I40</f>
        <v>0</v>
      </c>
      <c r="H40" s="911">
        <v>0</v>
      </c>
      <c r="I40" s="1098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27.0613</v>
      </c>
      <c r="F41" s="962"/>
      <c r="G41" s="867"/>
      <c r="H41" s="777">
        <v>5.69615</v>
      </c>
      <c r="I41" s="1098"/>
    </row>
    <row r="42" spans="1:9" s="257" customFormat="1" ht="18" customHeight="1">
      <c r="A42" s="251"/>
      <c r="B42" s="356">
        <v>70</v>
      </c>
      <c r="C42" s="357" t="s">
        <v>182</v>
      </c>
      <c r="D42" s="915">
        <v>319.4859704</v>
      </c>
      <c r="E42" s="915">
        <v>259.10267039999997</v>
      </c>
      <c r="F42" s="915">
        <v>60.383300000000006</v>
      </c>
      <c r="G42" s="1097">
        <f>+H42+I42</f>
        <v>367.3389455</v>
      </c>
      <c r="H42" s="777">
        <v>337.2767955</v>
      </c>
      <c r="I42" s="784">
        <v>30.062150000000003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1006">
        <v>60.383300000000006</v>
      </c>
      <c r="E43" s="731"/>
      <c r="F43" s="1006">
        <v>60.383300000000006</v>
      </c>
      <c r="G43" s="1101">
        <f>+H43+I43</f>
        <v>30.062150000000003</v>
      </c>
      <c r="H43" s="973"/>
      <c r="I43" s="761">
        <v>30.062150000000003</v>
      </c>
    </row>
    <row r="44" spans="1:9" s="257" customFormat="1" ht="18" customHeight="1">
      <c r="A44" s="254"/>
      <c r="B44" s="370"/>
      <c r="C44" s="252"/>
      <c r="D44" s="403"/>
      <c r="E44" s="403"/>
      <c r="F44" s="903"/>
      <c r="G44" s="903"/>
      <c r="H44" s="1084"/>
      <c r="I44" s="1085"/>
    </row>
    <row r="45" spans="1:9" s="241" customFormat="1" ht="18" customHeight="1">
      <c r="A45" s="251" t="s">
        <v>184</v>
      </c>
      <c r="B45" s="260"/>
      <c r="C45" s="307"/>
      <c r="D45" s="286"/>
      <c r="E45" s="286"/>
      <c r="F45" s="286"/>
      <c r="G45" s="286"/>
      <c r="H45" s="1086"/>
      <c r="I45" s="1087"/>
    </row>
    <row r="46" spans="1:9" s="241" customFormat="1" ht="18" customHeight="1" thickBot="1">
      <c r="A46" s="349"/>
      <c r="B46" s="370"/>
      <c r="C46" s="252"/>
      <c r="D46" s="403"/>
      <c r="E46" s="403"/>
      <c r="F46" s="403"/>
      <c r="G46" s="403"/>
      <c r="H46" s="1086"/>
      <c r="I46" s="1087"/>
    </row>
    <row r="47" spans="1:9" s="241" customFormat="1" ht="18" customHeight="1">
      <c r="A47" s="251"/>
      <c r="B47" s="299">
        <v>45</v>
      </c>
      <c r="C47" s="342" t="s">
        <v>185</v>
      </c>
      <c r="D47" s="1114">
        <v>-0.5759999999999996</v>
      </c>
      <c r="E47" s="1114">
        <v>-0.5759999999999996</v>
      </c>
      <c r="F47" s="1063" t="s">
        <v>173</v>
      </c>
      <c r="G47" s="1088" t="s">
        <v>173</v>
      </c>
      <c r="H47" s="1089" t="s">
        <v>173</v>
      </c>
      <c r="I47" s="1090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1115">
        <v>0.4979468836904299</v>
      </c>
      <c r="E48" s="1115">
        <v>0.5506254726523584</v>
      </c>
      <c r="F48" s="449" t="s">
        <v>173</v>
      </c>
      <c r="G48" s="1091">
        <f>+G26/G38</f>
        <v>0.7747785007225344</v>
      </c>
      <c r="H48" s="1091">
        <v>0.8242183305704177</v>
      </c>
      <c r="I48" s="1092">
        <v>0.18947912907094136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1093">
        <v>4.913127937625909</v>
      </c>
      <c r="E49" s="1093">
        <v>3.9845398126931886</v>
      </c>
      <c r="F49" s="1093">
        <v>0.9285881249327204</v>
      </c>
      <c r="G49" s="748">
        <f>+G42/D51*1000</f>
        <v>5.649021875528627</v>
      </c>
      <c r="H49" s="748">
        <v>5.186719293524229</v>
      </c>
      <c r="I49" s="988">
        <v>0.4623025820043982</v>
      </c>
    </row>
    <row r="50" spans="1:9" s="257" customFormat="1" ht="18" customHeight="1">
      <c r="A50" s="254"/>
      <c r="B50" s="260"/>
      <c r="C50" s="381" t="s">
        <v>190</v>
      </c>
      <c r="D50" s="403"/>
      <c r="E50" s="403"/>
      <c r="F50" s="403"/>
      <c r="G50" s="403"/>
      <c r="H50" s="268"/>
      <c r="I50" s="424"/>
    </row>
    <row r="51" spans="1:9" s="257" customFormat="1" ht="19.5" customHeight="1">
      <c r="A51" s="254"/>
      <c r="B51" s="260"/>
      <c r="C51" s="261" t="s">
        <v>62</v>
      </c>
      <c r="D51" s="799">
        <v>65027</v>
      </c>
      <c r="E51" s="800">
        <v>65027</v>
      </c>
      <c r="F51" s="800">
        <v>65027</v>
      </c>
      <c r="G51" s="800">
        <v>65027</v>
      </c>
      <c r="H51" s="800">
        <v>65027</v>
      </c>
      <c r="I51" s="800">
        <v>65027</v>
      </c>
    </row>
    <row r="52" spans="1:9" ht="19.5" customHeight="1">
      <c r="A52" s="254"/>
      <c r="B52" s="370"/>
      <c r="C52" s="251" t="s">
        <v>195</v>
      </c>
      <c r="H52" s="1094"/>
      <c r="I52" s="424"/>
    </row>
    <row r="53" spans="1:9" ht="19.5" customHeight="1">
      <c r="A53" s="254"/>
      <c r="B53" s="257"/>
      <c r="D53" s="514"/>
      <c r="E53" s="1095"/>
      <c r="F53" s="514"/>
      <c r="G53" s="514"/>
      <c r="H53" s="1096"/>
      <c r="I53" s="403"/>
    </row>
    <row r="56" s="509" customFormat="1" ht="19.5" customHeight="1">
      <c r="B56" s="607"/>
    </row>
    <row r="57" s="509" customFormat="1" ht="19.5" customHeight="1">
      <c r="B57" s="607"/>
    </row>
    <row r="58" spans="2:8" s="509" customFormat="1" ht="19.5" customHeight="1">
      <c r="B58" s="607"/>
      <c r="F58" s="511"/>
      <c r="G58" s="916"/>
      <c r="H58" s="917"/>
    </row>
    <row r="59" s="509" customFormat="1" ht="19.5" customHeight="1">
      <c r="B59" s="607"/>
    </row>
    <row r="60" s="509" customFormat="1" ht="19.5" customHeight="1">
      <c r="B60" s="607"/>
    </row>
    <row r="61" s="509" customFormat="1" ht="19.5" customHeight="1">
      <c r="B61" s="607"/>
    </row>
    <row r="62" s="509" customFormat="1" ht="19.5" customHeight="1">
      <c r="B62" s="607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43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65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0.552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v>180.307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v>0.206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3.019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10.287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v>191.546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v>125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779">
        <f>G24</f>
        <v>191.546</v>
      </c>
      <c r="F24" s="483"/>
      <c r="G24" s="783">
        <v>191.546</v>
      </c>
    </row>
    <row r="25" spans="1:7" ht="14.25">
      <c r="A25" s="251"/>
      <c r="B25" s="256">
        <v>15</v>
      </c>
      <c r="C25" s="308" t="s">
        <v>166</v>
      </c>
      <c r="D25" s="895"/>
      <c r="E25" s="895"/>
      <c r="F25" s="910"/>
      <c r="G25" s="310"/>
    </row>
    <row r="26" spans="1:9" ht="15" thickBot="1">
      <c r="A26" s="251"/>
      <c r="B26" s="313"/>
      <c r="C26" s="314" t="s">
        <v>167</v>
      </c>
      <c r="D26" s="771">
        <v>383.5071</v>
      </c>
      <c r="E26" s="771">
        <f>F26</f>
        <v>836.0305</v>
      </c>
      <c r="F26" s="778">
        <v>836.0305</v>
      </c>
      <c r="G26" s="431"/>
      <c r="H26" s="759"/>
      <c r="I26" s="790"/>
    </row>
    <row r="27" spans="1:7" ht="15" thickBot="1">
      <c r="A27" s="251"/>
      <c r="B27" s="256">
        <v>20</v>
      </c>
      <c r="C27" s="342" t="s">
        <v>168</v>
      </c>
      <c r="D27" s="1080">
        <v>46.188658999999994</v>
      </c>
      <c r="E27" s="896">
        <f>+F27+G27</f>
        <v>1461.6720182</v>
      </c>
      <c r="F27" s="783">
        <v>539.922911</v>
      </c>
      <c r="G27" s="783">
        <v>921.7491071999999</v>
      </c>
    </row>
    <row r="28" spans="1:8" ht="15">
      <c r="A28" s="254"/>
      <c r="B28" s="323">
        <v>25</v>
      </c>
      <c r="C28" s="346" t="s">
        <v>17</v>
      </c>
      <c r="D28" s="1111">
        <v>46.057358</v>
      </c>
      <c r="E28" s="897">
        <f>F28+G28</f>
        <v>1045.30354266</v>
      </c>
      <c r="F28" s="1112">
        <v>205.280996</v>
      </c>
      <c r="G28" s="1113">
        <v>840.02254666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921.7491071999999</v>
      </c>
      <c r="F29" s="328"/>
      <c r="G29" s="804">
        <v>921.7491071999999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840.02254666</v>
      </c>
      <c r="F30" s="332"/>
      <c r="G30" s="804">
        <v>840.02254666</v>
      </c>
    </row>
    <row r="31" spans="1:7" ht="15" thickBot="1">
      <c r="A31" s="251"/>
      <c r="B31" s="335">
        <v>100</v>
      </c>
      <c r="C31" s="354" t="s">
        <v>172</v>
      </c>
      <c r="D31" s="1080">
        <v>0</v>
      </c>
      <c r="E31" s="775">
        <f>G31</f>
        <v>0</v>
      </c>
      <c r="F31" s="805">
        <v>0</v>
      </c>
      <c r="G31" s="1062">
        <v>0</v>
      </c>
    </row>
    <row r="32" spans="1:7" ht="15" thickBot="1">
      <c r="A32" s="251"/>
      <c r="B32" s="335">
        <v>991</v>
      </c>
      <c r="C32" s="354" t="s">
        <v>174</v>
      </c>
      <c r="D32" s="1080">
        <v>429.69575899999995</v>
      </c>
      <c r="E32" s="775">
        <f>E24+E26+E27+E31</f>
        <v>2489.2485182</v>
      </c>
      <c r="F32" s="779">
        <v>1375.953411</v>
      </c>
      <c r="G32" s="783">
        <v>1113.2951071999998</v>
      </c>
    </row>
    <row r="33" spans="1:7" ht="14.25">
      <c r="A33" s="251"/>
      <c r="B33" s="299">
        <v>30</v>
      </c>
      <c r="C33" s="342" t="s">
        <v>175</v>
      </c>
      <c r="D33" s="900">
        <v>155.981872</v>
      </c>
      <c r="E33" s="900">
        <f>F33+G33</f>
        <v>324.21857207</v>
      </c>
      <c r="F33" s="806">
        <v>237.739427</v>
      </c>
      <c r="G33" s="807">
        <v>86.47914507</v>
      </c>
    </row>
    <row r="34" spans="1:7" ht="15">
      <c r="A34" s="254"/>
      <c r="B34" s="323">
        <v>35</v>
      </c>
      <c r="C34" s="346" t="s">
        <v>19</v>
      </c>
      <c r="D34" s="901">
        <v>152.063915</v>
      </c>
      <c r="E34" s="901">
        <f>F34+G34</f>
        <v>299.02473867</v>
      </c>
      <c r="F34" s="743">
        <v>224.963314</v>
      </c>
      <c r="G34" s="808">
        <v>74.06142466999998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86.47914507</v>
      </c>
      <c r="F35" s="328"/>
      <c r="G35" s="808">
        <v>86.47914507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74.06142466999998</v>
      </c>
      <c r="F36" s="332"/>
      <c r="G36" s="809">
        <v>74.06142466999998</v>
      </c>
    </row>
    <row r="37" spans="1:8" ht="15" thickBot="1">
      <c r="A37" s="251"/>
      <c r="B37" s="335">
        <v>40</v>
      </c>
      <c r="C37" s="354" t="s">
        <v>177</v>
      </c>
      <c r="D37" s="902">
        <v>0</v>
      </c>
      <c r="E37" s="902">
        <f>G37</f>
        <v>0</v>
      </c>
      <c r="F37" s="805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772">
        <v>273.71388699999994</v>
      </c>
      <c r="E38" s="772">
        <f>+E32-E33-E37</f>
        <v>2165.02994613</v>
      </c>
      <c r="F38" s="772">
        <v>1138.213984</v>
      </c>
      <c r="G38" s="772">
        <v>1026.81596213</v>
      </c>
    </row>
    <row r="39" spans="1:8" ht="14.25">
      <c r="A39" s="251"/>
      <c r="B39" s="356">
        <v>53</v>
      </c>
      <c r="C39" s="357" t="s">
        <v>179</v>
      </c>
      <c r="D39" s="764">
        <v>1.5357365142357517</v>
      </c>
      <c r="E39" s="764">
        <f>F39+G39</f>
        <v>113.84795240000001</v>
      </c>
      <c r="F39" s="777">
        <v>113.84795240000001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764">
        <v>2.3733224857642483</v>
      </c>
      <c r="E40" s="764"/>
      <c r="F40" s="110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764"/>
      <c r="E41" s="764">
        <f>F41</f>
        <v>191.546</v>
      </c>
      <c r="F41" s="777">
        <v>191.546</v>
      </c>
      <c r="G41" s="363"/>
    </row>
    <row r="42" spans="1:8" ht="14.25">
      <c r="A42" s="251"/>
      <c r="B42" s="356">
        <v>70</v>
      </c>
      <c r="C42" s="357" t="s">
        <v>182</v>
      </c>
      <c r="D42" s="764">
        <v>269.80482799999993</v>
      </c>
      <c r="E42" s="764">
        <f>+E38-E39-E41</f>
        <v>1859.63599373</v>
      </c>
      <c r="F42" s="777">
        <v>832.8200316</v>
      </c>
      <c r="G42" s="784">
        <v>1026.81596213</v>
      </c>
      <c r="H42" s="759"/>
    </row>
    <row r="43" spans="1:8" ht="15.75" thickBot="1">
      <c r="A43" s="254"/>
      <c r="B43" s="365">
        <v>73</v>
      </c>
      <c r="C43" s="366" t="s">
        <v>183</v>
      </c>
      <c r="D43" s="550">
        <v>70.40190509197471</v>
      </c>
      <c r="E43" s="550">
        <f>+G42</f>
        <v>1026.81596213</v>
      </c>
      <c r="F43" s="367"/>
      <c r="G43" s="761">
        <v>1026.81596213</v>
      </c>
      <c r="H43" s="759"/>
    </row>
    <row r="44" spans="1:7" ht="15">
      <c r="A44" s="254"/>
      <c r="B44" s="264"/>
      <c r="C44" s="252"/>
      <c r="D44" s="403"/>
      <c r="E44" s="252"/>
      <c r="F44" s="785"/>
      <c r="G44" s="424"/>
    </row>
    <row r="45" spans="1:7" ht="15">
      <c r="A45" s="251" t="s">
        <v>184</v>
      </c>
      <c r="B45" s="286"/>
      <c r="C45" s="307"/>
      <c r="D45" s="286"/>
      <c r="E45" s="307"/>
      <c r="F45" s="349"/>
      <c r="G45" s="424"/>
    </row>
    <row r="46" spans="1:7" ht="15.75" thickBot="1">
      <c r="A46" s="349"/>
      <c r="B46" s="264"/>
      <c r="C46" s="252"/>
      <c r="D46" s="403"/>
      <c r="E46" s="252"/>
      <c r="F46" s="349"/>
      <c r="G46" s="424"/>
    </row>
    <row r="47" spans="1:7" ht="14.25">
      <c r="A47" s="251"/>
      <c r="B47" s="299">
        <v>45</v>
      </c>
      <c r="C47" s="342" t="s">
        <v>185</v>
      </c>
      <c r="D47" s="904">
        <v>0</v>
      </c>
      <c r="E47" s="371" t="s">
        <v>173</v>
      </c>
      <c r="F47" s="904" t="s">
        <v>173</v>
      </c>
      <c r="G47" s="1090">
        <v>0</v>
      </c>
    </row>
    <row r="48" spans="1:7" ht="14.25">
      <c r="A48" s="251"/>
      <c r="B48" s="356">
        <v>80</v>
      </c>
      <c r="C48" s="375" t="s">
        <v>188</v>
      </c>
      <c r="D48" s="905">
        <v>1.401124013850273</v>
      </c>
      <c r="E48" s="1239">
        <f>E26/(E39+E40+E42)</f>
        <v>0.42363177143622316</v>
      </c>
      <c r="F48" s="905">
        <v>0.7345108316644966</v>
      </c>
      <c r="G48" s="1064">
        <v>0.1865436524795174</v>
      </c>
    </row>
    <row r="49" spans="1:7" ht="15" thickBot="1">
      <c r="A49" s="251"/>
      <c r="B49" s="259">
        <v>90</v>
      </c>
      <c r="C49" s="376" t="s">
        <v>189</v>
      </c>
      <c r="D49" s="748">
        <v>4.134813155152331</v>
      </c>
      <c r="E49" s="488">
        <v>28.499294944676024</v>
      </c>
      <c r="F49" s="748">
        <v>12.763134181327775</v>
      </c>
      <c r="G49" s="988">
        <v>15.736160763348249</v>
      </c>
    </row>
    <row r="50" spans="1:7" ht="15.75">
      <c r="A50" s="254"/>
      <c r="B50" s="286"/>
      <c r="C50" s="381" t="s">
        <v>190</v>
      </c>
      <c r="D50" s="403"/>
      <c r="E50" s="252"/>
      <c r="F50" s="349"/>
      <c r="G50" s="350"/>
    </row>
    <row r="51" spans="1:7" ht="15">
      <c r="A51" s="254"/>
      <c r="B51" s="286"/>
      <c r="C51" s="261" t="s">
        <v>64</v>
      </c>
      <c r="D51" s="802">
        <v>65252</v>
      </c>
      <c r="E51" s="918">
        <v>64667</v>
      </c>
      <c r="F51" s="918">
        <v>64667</v>
      </c>
      <c r="G51" s="918">
        <v>64667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31">
      <selection activeCell="H41" sqref="H41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67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345</v>
      </c>
      <c r="E24" s="1276"/>
      <c r="F24" s="1277">
        <v>345</v>
      </c>
      <c r="G24" s="1288">
        <v>7.8</v>
      </c>
      <c r="H24" s="1278"/>
      <c r="I24" s="1279">
        <v>7.8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1858.8813</v>
      </c>
      <c r="E26" s="1284">
        <v>1858.8813</v>
      </c>
      <c r="F26" s="1285"/>
      <c r="G26" s="1284">
        <v>5.9548</v>
      </c>
      <c r="H26" s="1284">
        <v>5.9548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558.9304377</v>
      </c>
      <c r="E27" s="1288">
        <v>137.549511</v>
      </c>
      <c r="F27" s="1282">
        <v>421.3809267</v>
      </c>
      <c r="G27" s="1288">
        <v>2885.8799084999996</v>
      </c>
      <c r="H27" s="1288">
        <v>464.580678</v>
      </c>
      <c r="I27" s="1289">
        <v>2421.2992305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480.0578484</v>
      </c>
      <c r="E28" s="1290">
        <v>88.000553</v>
      </c>
      <c r="F28" s="1290">
        <v>392.0572954</v>
      </c>
      <c r="G28" s="1338">
        <v>1803.2803654</v>
      </c>
      <c r="H28" s="1290">
        <v>379.876241</v>
      </c>
      <c r="I28" s="1291">
        <v>1423.4041244</v>
      </c>
    </row>
    <row r="29" spans="1:9" ht="15.75" thickBot="1">
      <c r="A29" s="1134"/>
      <c r="B29" s="1192">
        <v>200</v>
      </c>
      <c r="C29" s="1213" t="s">
        <v>170</v>
      </c>
      <c r="D29" s="1338">
        <v>421.3809267</v>
      </c>
      <c r="E29" s="1292"/>
      <c r="F29" s="1290">
        <v>421.3809267</v>
      </c>
      <c r="G29" s="1338">
        <v>2421.2992305</v>
      </c>
      <c r="H29" s="1292"/>
      <c r="I29" s="1339">
        <v>2421.2992305</v>
      </c>
    </row>
    <row r="30" spans="1:9" ht="15.75" thickBot="1">
      <c r="A30" s="1134"/>
      <c r="B30" s="1198">
        <v>205</v>
      </c>
      <c r="C30" s="1214" t="s">
        <v>18</v>
      </c>
      <c r="D30" s="1338">
        <v>392.0572954</v>
      </c>
      <c r="E30" s="1340"/>
      <c r="F30" s="1341">
        <v>392.0572954</v>
      </c>
      <c r="G30" s="1338">
        <v>1423.4041244</v>
      </c>
      <c r="H30" s="1340"/>
      <c r="I30" s="1339">
        <v>1423.4041244</v>
      </c>
    </row>
    <row r="31" spans="1:9" ht="15" thickBot="1">
      <c r="A31" s="1126"/>
      <c r="B31" s="1202">
        <v>100</v>
      </c>
      <c r="C31" s="1295" t="s">
        <v>172</v>
      </c>
      <c r="D31" s="1296">
        <v>245.708</v>
      </c>
      <c r="E31" s="1296">
        <v>245.708</v>
      </c>
      <c r="F31" s="1297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3008.5197377</v>
      </c>
      <c r="E32" s="1296">
        <v>2242.138811</v>
      </c>
      <c r="F32" s="1296">
        <v>766.3809266999999</v>
      </c>
      <c r="G32" s="1296">
        <v>2899.6347084999998</v>
      </c>
      <c r="H32" s="1296">
        <v>470.53547799999996</v>
      </c>
      <c r="I32" s="1296">
        <v>2429.0992305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830.450189</v>
      </c>
      <c r="E33" s="1288">
        <v>731.273679</v>
      </c>
      <c r="F33" s="1282">
        <v>99.17651</v>
      </c>
      <c r="G33" s="1288">
        <v>292.3771526</v>
      </c>
      <c r="H33" s="1299">
        <v>42.998189</v>
      </c>
      <c r="I33" s="1300">
        <v>249.3789636</v>
      </c>
    </row>
    <row r="34" spans="1:9" ht="15.75" thickBot="1">
      <c r="A34" s="1134"/>
      <c r="B34" s="1192">
        <v>35</v>
      </c>
      <c r="C34" s="1193" t="s">
        <v>21</v>
      </c>
      <c r="D34" s="1338">
        <v>574.7284922</v>
      </c>
      <c r="E34" s="1290">
        <v>496.911439</v>
      </c>
      <c r="F34" s="1290">
        <v>77.8170532</v>
      </c>
      <c r="G34" s="1338">
        <v>224.6712039</v>
      </c>
      <c r="H34" s="1301">
        <v>26.33722</v>
      </c>
      <c r="I34" s="1302">
        <v>198.3339839</v>
      </c>
    </row>
    <row r="35" spans="1:9" ht="15">
      <c r="A35" s="1134"/>
      <c r="B35" s="1192">
        <v>300</v>
      </c>
      <c r="C35" s="1213" t="s">
        <v>170</v>
      </c>
      <c r="D35" s="1342">
        <v>99.17651</v>
      </c>
      <c r="E35" s="1292"/>
      <c r="F35" s="1282">
        <v>99.17651</v>
      </c>
      <c r="G35" s="1342">
        <v>249.3789636</v>
      </c>
      <c r="H35" s="1305"/>
      <c r="I35" s="1300">
        <v>249.3789636</v>
      </c>
    </row>
    <row r="36" spans="1:9" ht="15.75" thickBot="1">
      <c r="A36" s="1134"/>
      <c r="B36" s="1198">
        <v>305</v>
      </c>
      <c r="C36" s="1214" t="s">
        <v>18</v>
      </c>
      <c r="D36" s="1290">
        <v>77.8170532</v>
      </c>
      <c r="E36" s="1340"/>
      <c r="F36" s="1290">
        <v>77.8170532</v>
      </c>
      <c r="G36" s="1290">
        <v>198.3339839</v>
      </c>
      <c r="H36" s="1343"/>
      <c r="I36" s="1302">
        <v>198.3339839</v>
      </c>
    </row>
    <row r="37" spans="1:9" ht="15" thickBot="1">
      <c r="A37" s="1126"/>
      <c r="B37" s="1202">
        <v>40</v>
      </c>
      <c r="C37" s="1203" t="s">
        <v>177</v>
      </c>
      <c r="D37" s="1296">
        <v>272.39</v>
      </c>
      <c r="E37" s="1296">
        <v>272.39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1905.6795487</v>
      </c>
      <c r="E38" s="1288">
        <v>1238.475132</v>
      </c>
      <c r="F38" s="1288">
        <v>667.2044166999999</v>
      </c>
      <c r="G38" s="1288">
        <v>2607.2575558999997</v>
      </c>
      <c r="H38" s="1288">
        <v>427.53728899999993</v>
      </c>
      <c r="I38" s="1288">
        <v>2179.7202669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126.5157132</v>
      </c>
      <c r="E39" s="1303">
        <v>126.5157132</v>
      </c>
      <c r="F39" s="1311" t="s">
        <v>173</v>
      </c>
      <c r="G39" s="1303">
        <v>21.37686445</v>
      </c>
      <c r="H39" s="1303">
        <v>21.37686445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345</v>
      </c>
      <c r="E41" s="1303">
        <v>345</v>
      </c>
      <c r="F41" s="1316"/>
      <c r="G41" s="1303">
        <v>7.8</v>
      </c>
      <c r="H41" s="1318">
        <v>7.8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1434.1638355</v>
      </c>
      <c r="E42" s="1303">
        <v>766.9594188000001</v>
      </c>
      <c r="F42" s="1303">
        <v>667.2044166999999</v>
      </c>
      <c r="G42" s="1303">
        <v>2578.0806914499994</v>
      </c>
      <c r="H42" s="1318">
        <v>398.3604245499999</v>
      </c>
      <c r="I42" s="1304">
        <v>2179.7202669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667.2044166999999</v>
      </c>
      <c r="E43" s="1294"/>
      <c r="F43" s="1293">
        <v>667.2044166999999</v>
      </c>
      <c r="G43" s="1293">
        <v>2179.7202669</v>
      </c>
      <c r="H43" s="1317"/>
      <c r="I43" s="1306">
        <v>2179.7202669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26.681999999999988</v>
      </c>
      <c r="E47" s="1323">
        <v>26.681999999999988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1.191071736378165</v>
      </c>
      <c r="E48" s="1327">
        <v>1.5009435813201293</v>
      </c>
      <c r="F48" s="1327"/>
      <c r="G48" s="1328">
        <v>0.002290785624287023</v>
      </c>
      <c r="H48" s="1328">
        <v>0.013928141832793445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21.978848701955496</v>
      </c>
      <c r="E49" s="1330">
        <v>11.753807067982592</v>
      </c>
      <c r="F49" s="1330">
        <v>10.225041633972904</v>
      </c>
      <c r="G49" s="1330">
        <v>39.5096041722859</v>
      </c>
      <c r="H49" s="1330">
        <v>6.104953481119351</v>
      </c>
      <c r="I49" s="1330">
        <v>33.40465069116655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60</v>
      </c>
      <c r="D51" s="1247">
        <v>65252</v>
      </c>
      <c r="E51" s="918">
        <v>65252</v>
      </c>
      <c r="F51" s="918">
        <v>65252</v>
      </c>
      <c r="G51" s="918">
        <v>65252</v>
      </c>
      <c r="H51" s="918">
        <v>65252</v>
      </c>
      <c r="I51" s="918">
        <v>65252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7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509" customWidth="1"/>
    <col min="5" max="5" width="12.421875" style="509" customWidth="1"/>
    <col min="6" max="6" width="19.28125" style="509" customWidth="1"/>
    <col min="7" max="7" width="11.8515625" style="509" customWidth="1"/>
    <col min="8" max="8" width="13.7109375" style="509" customWidth="1"/>
    <col min="9" max="9" width="19.00390625" style="509" customWidth="1"/>
    <col min="10" max="11" width="11.421875" style="237" customWidth="1"/>
    <col min="12" max="12" width="15.140625" style="237" customWidth="1"/>
    <col min="13" max="16384" width="11.421875" style="237" customWidth="1"/>
  </cols>
  <sheetData>
    <row r="1" spans="1:9" ht="18" customHeight="1">
      <c r="A1" s="509"/>
      <c r="B1" s="510"/>
      <c r="C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9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65</v>
      </c>
      <c r="I4" s="511"/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66"/>
      <c r="E16" s="266"/>
      <c r="F16" s="266"/>
      <c r="G16" s="266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66"/>
      <c r="E17" s="266"/>
      <c r="F17" s="266"/>
      <c r="G17" s="266"/>
      <c r="H17" s="274"/>
      <c r="I17" s="481">
        <v>3.20916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5.39889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v>8.608049999999999</v>
      </c>
    </row>
    <row r="20" spans="1:9" s="294" customFormat="1" ht="21.75" customHeight="1">
      <c r="A20" s="261" t="s">
        <v>164</v>
      </c>
      <c r="B20" s="261"/>
      <c r="C20" s="261"/>
      <c r="D20" s="524"/>
      <c r="E20" s="524"/>
      <c r="F20" s="524"/>
      <c r="G20" s="524"/>
      <c r="H20" s="524"/>
      <c r="I20" s="524"/>
    </row>
    <row r="21" spans="1:9" s="294" customFormat="1" ht="14.25" customHeight="1">
      <c r="A21" s="261" t="s">
        <v>28</v>
      </c>
      <c r="B21" s="261"/>
      <c r="C21" s="261"/>
      <c r="D21" s="524"/>
      <c r="E21" s="524"/>
      <c r="F21" s="524"/>
      <c r="G21" s="524"/>
      <c r="H21" s="524"/>
      <c r="I21" s="524"/>
    </row>
    <row r="22" spans="4:9" s="241" customFormat="1" ht="18" customHeight="1">
      <c r="D22" s="511"/>
      <c r="E22" s="511"/>
      <c r="F22" s="511"/>
      <c r="G22" s="511"/>
      <c r="H22" s="511"/>
      <c r="I22" s="511"/>
    </row>
    <row r="23" spans="4:9" s="241" customFormat="1" ht="18" customHeight="1" thickBot="1">
      <c r="D23" s="511"/>
      <c r="E23" s="511"/>
      <c r="F23" s="511"/>
      <c r="G23" s="511"/>
      <c r="H23" s="511"/>
      <c r="I23" s="511"/>
    </row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25.6966</v>
      </c>
      <c r="G24" s="963"/>
      <c r="H24" s="964"/>
      <c r="I24" s="783">
        <v>8.608049999999999</v>
      </c>
    </row>
    <row r="25" spans="1:9" s="241" customFormat="1" ht="18" customHeight="1">
      <c r="A25" s="251"/>
      <c r="B25" s="256">
        <v>15</v>
      </c>
      <c r="C25" s="308" t="s">
        <v>166</v>
      </c>
      <c r="D25" s="966"/>
      <c r="E25" s="966"/>
      <c r="F25" s="965"/>
      <c r="G25" s="966"/>
      <c r="H25" s="1106"/>
      <c r="I25" s="1107"/>
    </row>
    <row r="26" spans="1:9" s="257" customFormat="1" ht="18" customHeight="1" thickBot="1">
      <c r="A26" s="251"/>
      <c r="B26" s="313"/>
      <c r="C26" s="314" t="s">
        <v>167</v>
      </c>
      <c r="D26" s="771">
        <v>167.355</v>
      </c>
      <c r="E26" s="771">
        <v>167.355</v>
      </c>
      <c r="F26" s="968"/>
      <c r="G26" s="771">
        <f>+H26+I26</f>
        <v>300.6607</v>
      </c>
      <c r="H26" s="778">
        <v>300.6607</v>
      </c>
      <c r="I26" s="1108"/>
    </row>
    <row r="27" spans="1:9" s="257" customFormat="1" ht="18" customHeight="1">
      <c r="A27" s="251"/>
      <c r="B27" s="256">
        <v>20</v>
      </c>
      <c r="C27" s="342" t="s">
        <v>168</v>
      </c>
      <c r="D27" s="772">
        <v>164.15699999999998</v>
      </c>
      <c r="E27" s="772">
        <v>124.457</v>
      </c>
      <c r="F27" s="772">
        <v>39.7</v>
      </c>
      <c r="G27" s="772">
        <f>+H27+I27</f>
        <v>149.405</v>
      </c>
      <c r="H27" s="806">
        <v>116.402</v>
      </c>
      <c r="I27" s="803">
        <v>33.003</v>
      </c>
    </row>
    <row r="28" spans="1:9" s="257" customFormat="1" ht="18" customHeight="1">
      <c r="A28" s="254"/>
      <c r="B28" s="323">
        <v>25</v>
      </c>
      <c r="C28" s="346" t="s">
        <v>99</v>
      </c>
      <c r="D28" s="1003">
        <v>129.889</v>
      </c>
      <c r="E28" s="1003">
        <v>92.807</v>
      </c>
      <c r="F28" s="1003">
        <v>37.082</v>
      </c>
      <c r="G28" s="1099">
        <f>+H28+I28</f>
        <v>142.011</v>
      </c>
      <c r="H28" s="743">
        <v>112.411</v>
      </c>
      <c r="I28" s="804">
        <v>29.6</v>
      </c>
    </row>
    <row r="29" spans="1:9" s="241" customFormat="1" ht="18" customHeight="1">
      <c r="A29" s="254"/>
      <c r="B29" s="323">
        <v>200</v>
      </c>
      <c r="C29" s="346" t="s">
        <v>170</v>
      </c>
      <c r="D29" s="1003">
        <v>39.7</v>
      </c>
      <c r="E29" s="729"/>
      <c r="F29" s="1003">
        <v>39.7</v>
      </c>
      <c r="G29" s="1099">
        <f>+H29+I29</f>
        <v>33.003</v>
      </c>
      <c r="H29" s="969"/>
      <c r="I29" s="804">
        <v>33.003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1004">
        <v>37.082</v>
      </c>
      <c r="E30" s="730"/>
      <c r="F30" s="1004">
        <v>37.082</v>
      </c>
      <c r="G30" s="1101">
        <f>+H30+I30</f>
        <v>29.6</v>
      </c>
      <c r="H30" s="970"/>
      <c r="I30" s="935">
        <v>29.6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1080">
        <v>2.361</v>
      </c>
      <c r="E31" s="1081">
        <v>2.361</v>
      </c>
      <c r="F31" s="1045" t="s">
        <v>173</v>
      </c>
      <c r="G31" s="971" t="s">
        <v>173</v>
      </c>
      <c r="H31" s="1082" t="s">
        <v>173</v>
      </c>
      <c r="I31" s="1109"/>
    </row>
    <row r="32" spans="1:9" s="257" customFormat="1" ht="18" customHeight="1" thickBot="1">
      <c r="A32" s="251"/>
      <c r="B32" s="335">
        <v>991</v>
      </c>
      <c r="C32" s="354" t="s">
        <v>174</v>
      </c>
      <c r="D32" s="1080">
        <v>333.87299999999993</v>
      </c>
      <c r="E32" s="1080">
        <v>294.173</v>
      </c>
      <c r="F32" s="1080">
        <v>65.3966</v>
      </c>
      <c r="G32" s="771">
        <f>+G26+G27</f>
        <v>450.0657</v>
      </c>
      <c r="H32" s="779">
        <v>417.0627</v>
      </c>
      <c r="I32" s="783">
        <v>41.61105</v>
      </c>
    </row>
    <row r="33" spans="1:9" s="257" customFormat="1" ht="18" customHeight="1">
      <c r="A33" s="251"/>
      <c r="B33" s="299">
        <v>30</v>
      </c>
      <c r="C33" s="342" t="s">
        <v>175</v>
      </c>
      <c r="D33" s="772">
        <v>34.532</v>
      </c>
      <c r="E33" s="772">
        <v>31.537</v>
      </c>
      <c r="F33" s="772">
        <v>2.995</v>
      </c>
      <c r="G33" s="772">
        <f>+H33+I33</f>
        <v>49.601</v>
      </c>
      <c r="H33" s="806">
        <v>43.987</v>
      </c>
      <c r="I33" s="807">
        <v>5.614</v>
      </c>
    </row>
    <row r="34" spans="1:9" s="257" customFormat="1" ht="18" customHeight="1">
      <c r="A34" s="254"/>
      <c r="B34" s="323">
        <v>35</v>
      </c>
      <c r="C34" s="346" t="s">
        <v>103</v>
      </c>
      <c r="D34" s="1003">
        <v>28.716</v>
      </c>
      <c r="E34" s="1003">
        <v>26.524</v>
      </c>
      <c r="F34" s="1003">
        <v>2.192</v>
      </c>
      <c r="G34" s="1099">
        <f>+H34+I34</f>
        <v>39.802</v>
      </c>
      <c r="H34" s="743">
        <v>35.21</v>
      </c>
      <c r="I34" s="804">
        <v>4.592</v>
      </c>
    </row>
    <row r="35" spans="1:9" s="241" customFormat="1" ht="18" customHeight="1">
      <c r="A35" s="254"/>
      <c r="B35" s="323">
        <v>300</v>
      </c>
      <c r="C35" s="346" t="s">
        <v>170</v>
      </c>
      <c r="D35" s="1003">
        <v>2.995</v>
      </c>
      <c r="E35" s="729"/>
      <c r="F35" s="1003">
        <v>2.995</v>
      </c>
      <c r="G35" s="1099">
        <f>+H35+I35</f>
        <v>5.614</v>
      </c>
      <c r="H35" s="969"/>
      <c r="I35" s="808">
        <v>5.614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1004">
        <v>2.192</v>
      </c>
      <c r="E36" s="730"/>
      <c r="F36" s="1004">
        <v>2.192</v>
      </c>
      <c r="G36" s="1101">
        <f>+H36+I36</f>
        <v>4.592</v>
      </c>
      <c r="H36" s="970"/>
      <c r="I36" s="809">
        <v>4.592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1080">
        <v>3.464</v>
      </c>
      <c r="E37" s="1080">
        <v>3.464</v>
      </c>
      <c r="F37" s="1045" t="s">
        <v>173</v>
      </c>
      <c r="G37" s="971" t="s">
        <v>173</v>
      </c>
      <c r="H37" s="1082" t="s">
        <v>173</v>
      </c>
      <c r="I37" s="1045"/>
    </row>
    <row r="38" spans="1:9" s="241" customFormat="1" ht="18" customHeight="1">
      <c r="A38" s="251"/>
      <c r="B38" s="299">
        <v>50</v>
      </c>
      <c r="C38" s="342" t="s">
        <v>178</v>
      </c>
      <c r="D38" s="772">
        <v>295.87699999999995</v>
      </c>
      <c r="E38" s="772">
        <v>259.172</v>
      </c>
      <c r="F38" s="772">
        <v>62.40160000000001</v>
      </c>
      <c r="G38" s="772">
        <f>+G32-G33</f>
        <v>400.4647</v>
      </c>
      <c r="H38" s="806">
        <v>373.0757</v>
      </c>
      <c r="I38" s="1049">
        <v>35.99705</v>
      </c>
    </row>
    <row r="39" spans="1:9" s="241" customFormat="1" ht="18" customHeight="1">
      <c r="A39" s="251"/>
      <c r="B39" s="356">
        <v>53</v>
      </c>
      <c r="C39" s="357" t="s">
        <v>179</v>
      </c>
      <c r="D39" s="915">
        <v>23.347540000000006</v>
      </c>
      <c r="E39" s="915">
        <v>23.347540000000006</v>
      </c>
      <c r="F39" s="1083" t="s">
        <v>173</v>
      </c>
      <c r="G39" s="1097">
        <f>+H39+I39</f>
        <v>36.769492400000004</v>
      </c>
      <c r="H39" s="777">
        <v>36.769492400000004</v>
      </c>
      <c r="I39" s="1110"/>
    </row>
    <row r="40" spans="1:9" s="241" customFormat="1" ht="18" customHeight="1">
      <c r="A40" s="251"/>
      <c r="B40" s="356">
        <v>55</v>
      </c>
      <c r="C40" s="357" t="s">
        <v>180</v>
      </c>
      <c r="D40" s="915">
        <v>0</v>
      </c>
      <c r="E40" s="915">
        <v>0</v>
      </c>
      <c r="F40" s="1083" t="s">
        <v>173</v>
      </c>
      <c r="G40" s="1097">
        <f>+H40+I40</f>
        <v>0</v>
      </c>
      <c r="H40" s="911">
        <v>0</v>
      </c>
      <c r="I40" s="1098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25.6966</v>
      </c>
      <c r="F41" s="962"/>
      <c r="G41" s="867"/>
      <c r="H41" s="777">
        <v>8.608049999999999</v>
      </c>
      <c r="I41" s="1098"/>
    </row>
    <row r="42" spans="1:9" s="257" customFormat="1" ht="18" customHeight="1">
      <c r="A42" s="251"/>
      <c r="B42" s="356">
        <v>70</v>
      </c>
      <c r="C42" s="357" t="s">
        <v>182</v>
      </c>
      <c r="D42" s="915">
        <v>272.52946000000003</v>
      </c>
      <c r="E42" s="915">
        <v>210.12786000000003</v>
      </c>
      <c r="F42" s="915">
        <v>62.40160000000001</v>
      </c>
      <c r="G42" s="1097">
        <f>+H42+I42</f>
        <v>363.6952076</v>
      </c>
      <c r="H42" s="777">
        <v>327.6981576</v>
      </c>
      <c r="I42" s="784">
        <v>35.99705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1006">
        <v>62.40160000000001</v>
      </c>
      <c r="E43" s="731"/>
      <c r="F43" s="1006">
        <v>62.40160000000001</v>
      </c>
      <c r="G43" s="1101">
        <f>+H43+I43</f>
        <v>35.99705</v>
      </c>
      <c r="H43" s="973"/>
      <c r="I43" s="761">
        <v>35.99705</v>
      </c>
    </row>
    <row r="44" spans="1:9" s="257" customFormat="1" ht="18" customHeight="1">
      <c r="A44" s="254"/>
      <c r="B44" s="370"/>
      <c r="C44" s="252"/>
      <c r="D44" s="403"/>
      <c r="E44" s="403"/>
      <c r="F44" s="903"/>
      <c r="G44" s="903"/>
      <c r="H44" s="1084"/>
      <c r="I44" s="1085"/>
    </row>
    <row r="45" spans="1:9" s="241" customFormat="1" ht="18" customHeight="1">
      <c r="A45" s="251" t="s">
        <v>184</v>
      </c>
      <c r="B45" s="260"/>
      <c r="C45" s="307"/>
      <c r="D45" s="286"/>
      <c r="E45" s="286"/>
      <c r="F45" s="286"/>
      <c r="G45" s="286"/>
      <c r="H45" s="1086"/>
      <c r="I45" s="1087"/>
    </row>
    <row r="46" spans="1:9" s="241" customFormat="1" ht="18" customHeight="1" thickBot="1">
      <c r="A46" s="349"/>
      <c r="B46" s="370"/>
      <c r="C46" s="252"/>
      <c r="D46" s="403"/>
      <c r="E46" s="403"/>
      <c r="F46" s="403"/>
      <c r="G46" s="403"/>
      <c r="H46" s="1086"/>
      <c r="I46" s="1087"/>
    </row>
    <row r="47" spans="1:9" s="241" customFormat="1" ht="18" customHeight="1">
      <c r="A47" s="251"/>
      <c r="B47" s="299">
        <v>45</v>
      </c>
      <c r="C47" s="342" t="s">
        <v>185</v>
      </c>
      <c r="D47" s="1114">
        <v>1.1029999999999998</v>
      </c>
      <c r="E47" s="1114">
        <v>1.1029999999999998</v>
      </c>
      <c r="F47" s="1063" t="s">
        <v>173</v>
      </c>
      <c r="G47" s="1088" t="s">
        <v>173</v>
      </c>
      <c r="H47" s="1089" t="s">
        <v>173</v>
      </c>
      <c r="I47" s="1090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1115">
        <v>0.5656235530304823</v>
      </c>
      <c r="E48" s="1115">
        <v>0.6457294769496704</v>
      </c>
      <c r="F48" s="449" t="s">
        <v>173</v>
      </c>
      <c r="G48" s="1091">
        <f>+G26/G38</f>
        <v>0.7507795318788398</v>
      </c>
      <c r="H48" s="1091">
        <v>0.8058973018076493</v>
      </c>
      <c r="I48" s="1092">
        <v>0.23913209554671835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1093">
        <v>4.176248678302711</v>
      </c>
      <c r="E49" s="1093">
        <v>3.2154224942616683</v>
      </c>
      <c r="F49" s="1093">
        <v>0.954882938026014</v>
      </c>
      <c r="G49" s="748">
        <f>+G42/D51*1000</f>
        <v>5.573702071967143</v>
      </c>
      <c r="H49" s="748">
        <v>5.021655264569318</v>
      </c>
      <c r="I49" s="988">
        <v>0.5516197496054064</v>
      </c>
    </row>
    <row r="50" spans="1:9" s="257" customFormat="1" ht="18" customHeight="1">
      <c r="A50" s="254"/>
      <c r="B50" s="260"/>
      <c r="C50" s="381" t="s">
        <v>190</v>
      </c>
      <c r="D50" s="403"/>
      <c r="E50" s="403"/>
      <c r="F50" s="403"/>
      <c r="G50" s="403"/>
      <c r="H50" s="268"/>
      <c r="I50" s="424"/>
    </row>
    <row r="51" spans="1:9" s="257" customFormat="1" ht="19.5" customHeight="1">
      <c r="A51" s="254"/>
      <c r="B51" s="260"/>
      <c r="C51" s="261" t="s">
        <v>66</v>
      </c>
      <c r="D51" s="799">
        <v>65252</v>
      </c>
      <c r="E51" s="800"/>
      <c r="F51" s="800"/>
      <c r="G51" s="800">
        <v>65027</v>
      </c>
      <c r="H51" s="800">
        <v>65027</v>
      </c>
      <c r="I51" s="800">
        <v>65027</v>
      </c>
    </row>
    <row r="52" spans="1:9" ht="19.5" customHeight="1">
      <c r="A52" s="254"/>
      <c r="B52" s="370"/>
      <c r="C52" s="251" t="s">
        <v>195</v>
      </c>
      <c r="H52" s="1094"/>
      <c r="I52" s="424"/>
    </row>
    <row r="53" spans="1:9" ht="19.5" customHeight="1">
      <c r="A53" s="254"/>
      <c r="B53" s="257"/>
      <c r="D53" s="514"/>
      <c r="E53" s="1095"/>
      <c r="F53" s="514"/>
      <c r="G53" s="514"/>
      <c r="H53" s="1096"/>
      <c r="I53" s="403"/>
    </row>
    <row r="56" s="509" customFormat="1" ht="19.5" customHeight="1">
      <c r="B56" s="607"/>
    </row>
    <row r="57" s="509" customFormat="1" ht="19.5" customHeight="1">
      <c r="B57" s="607"/>
    </row>
    <row r="58" spans="2:8" s="509" customFormat="1" ht="19.5" customHeight="1">
      <c r="B58" s="607"/>
      <c r="F58" s="511"/>
      <c r="G58" s="916"/>
      <c r="H58" s="917"/>
    </row>
    <row r="59" s="509" customFormat="1" ht="19.5" customHeight="1">
      <c r="B59" s="607"/>
    </row>
    <row r="60" s="509" customFormat="1" ht="19.5" customHeight="1">
      <c r="B60" s="607"/>
    </row>
    <row r="61" s="509" customFormat="1" ht="19.5" customHeight="1">
      <c r="B61" s="607"/>
    </row>
    <row r="62" s="509" customFormat="1" ht="19.5" customHeight="1">
      <c r="B62" s="607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7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68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0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v>182.453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v>0.4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1.3929999999999865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8.734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v>192.98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v>125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779">
        <f>G24</f>
        <v>192.98</v>
      </c>
      <c r="F24" s="483"/>
      <c r="G24" s="783">
        <v>192.98</v>
      </c>
    </row>
    <row r="25" spans="1:7" ht="14.25">
      <c r="A25" s="251"/>
      <c r="B25" s="256">
        <v>15</v>
      </c>
      <c r="C25" s="308" t="s">
        <v>166</v>
      </c>
      <c r="D25" s="895"/>
      <c r="E25" s="895"/>
      <c r="F25" s="910"/>
      <c r="G25" s="310"/>
    </row>
    <row r="26" spans="1:9" ht="15" thickBot="1">
      <c r="A26" s="251"/>
      <c r="B26" s="313"/>
      <c r="C26" s="314" t="s">
        <v>167</v>
      </c>
      <c r="D26" s="771">
        <v>355.9463</v>
      </c>
      <c r="E26" s="771">
        <f>F26</f>
        <v>794.0412</v>
      </c>
      <c r="F26" s="778">
        <v>794.0412</v>
      </c>
      <c r="G26" s="431"/>
      <c r="H26" s="759"/>
      <c r="I26" s="790"/>
    </row>
    <row r="27" spans="1:7" ht="15" thickBot="1">
      <c r="A27" s="251"/>
      <c r="B27" s="256">
        <v>20</v>
      </c>
      <c r="C27" s="342" t="s">
        <v>168</v>
      </c>
      <c r="D27" s="1080">
        <v>47.33476</v>
      </c>
      <c r="E27" s="896">
        <f>+F27+G27</f>
        <v>1448.05479459</v>
      </c>
      <c r="F27" s="783">
        <v>545.555125</v>
      </c>
      <c r="G27" s="783">
        <v>902.49966959</v>
      </c>
    </row>
    <row r="28" spans="1:8" ht="15">
      <c r="A28" s="254"/>
      <c r="B28" s="323">
        <v>25</v>
      </c>
      <c r="C28" s="346" t="s">
        <v>17</v>
      </c>
      <c r="D28" s="1111">
        <v>45.290187</v>
      </c>
      <c r="E28" s="897">
        <f>F28+G28</f>
        <v>1035.88868222</v>
      </c>
      <c r="F28" s="1112">
        <v>241.14293100000003</v>
      </c>
      <c r="G28" s="1113">
        <v>794.74575122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902.49966959</v>
      </c>
      <c r="F29" s="328"/>
      <c r="G29" s="804">
        <v>902.49966959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794.74575122</v>
      </c>
      <c r="F30" s="332"/>
      <c r="G30" s="804">
        <v>794.74575122</v>
      </c>
    </row>
    <row r="31" spans="1:7" ht="15" thickBot="1">
      <c r="A31" s="251"/>
      <c r="B31" s="335">
        <v>100</v>
      </c>
      <c r="C31" s="354" t="s">
        <v>172</v>
      </c>
      <c r="D31" s="1080">
        <v>0</v>
      </c>
      <c r="E31" s="775">
        <f>G31</f>
        <v>0</v>
      </c>
      <c r="F31" s="805">
        <v>0</v>
      </c>
      <c r="G31" s="1062">
        <v>0</v>
      </c>
    </row>
    <row r="32" spans="1:7" ht="15" thickBot="1">
      <c r="A32" s="251"/>
      <c r="B32" s="335">
        <v>991</v>
      </c>
      <c r="C32" s="354" t="s">
        <v>174</v>
      </c>
      <c r="D32" s="1080">
        <v>403.28106</v>
      </c>
      <c r="E32" s="775">
        <f>E24+E26+E27+E31</f>
        <v>2435.07599459</v>
      </c>
      <c r="F32" s="779">
        <v>1339.596325</v>
      </c>
      <c r="G32" s="783">
        <v>1095.47966959</v>
      </c>
    </row>
    <row r="33" spans="1:7" ht="14.25">
      <c r="A33" s="251"/>
      <c r="B33" s="299">
        <v>30</v>
      </c>
      <c r="C33" s="342" t="s">
        <v>175</v>
      </c>
      <c r="D33" s="900">
        <v>160.699592</v>
      </c>
      <c r="E33" s="900">
        <f>F33+G33</f>
        <v>384.40835731</v>
      </c>
      <c r="F33" s="806">
        <v>216.090379</v>
      </c>
      <c r="G33" s="807">
        <v>168.31797830999997</v>
      </c>
    </row>
    <row r="34" spans="1:7" ht="15">
      <c r="A34" s="254"/>
      <c r="B34" s="323">
        <v>35</v>
      </c>
      <c r="C34" s="346" t="s">
        <v>19</v>
      </c>
      <c r="D34" s="901">
        <v>153.958218</v>
      </c>
      <c r="E34" s="901">
        <f>F34+G34</f>
        <v>358.5588239100001</v>
      </c>
      <c r="F34" s="743">
        <v>203.338918</v>
      </c>
      <c r="G34" s="808">
        <v>155.21990591000008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168.31797830999997</v>
      </c>
      <c r="F35" s="328"/>
      <c r="G35" s="808">
        <v>168.31797830999997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155.21990591000008</v>
      </c>
      <c r="F36" s="332"/>
      <c r="G36" s="809">
        <v>155.21990591000008</v>
      </c>
    </row>
    <row r="37" spans="1:8" ht="15" thickBot="1">
      <c r="A37" s="251"/>
      <c r="B37" s="335">
        <v>40</v>
      </c>
      <c r="C37" s="354" t="s">
        <v>177</v>
      </c>
      <c r="D37" s="902">
        <v>0</v>
      </c>
      <c r="E37" s="902">
        <f>G37</f>
        <v>0</v>
      </c>
      <c r="F37" s="805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772">
        <v>242.58146800000003</v>
      </c>
      <c r="E38" s="772">
        <f>+E32-E33-E37</f>
        <v>2050.66763728</v>
      </c>
      <c r="F38" s="772">
        <v>1123.505946</v>
      </c>
      <c r="G38" s="772">
        <v>927.16169128</v>
      </c>
    </row>
    <row r="39" spans="1:8" ht="14.25">
      <c r="A39" s="251"/>
      <c r="B39" s="356">
        <v>53</v>
      </c>
      <c r="C39" s="357" t="s">
        <v>179</v>
      </c>
      <c r="D39" s="764">
        <v>1.7728289175159198</v>
      </c>
      <c r="E39" s="764">
        <f>F39+G39</f>
        <v>112.51168860000001</v>
      </c>
      <c r="F39" s="777">
        <v>112.51168860000001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764">
        <v>4.45277608248408</v>
      </c>
      <c r="E40" s="764"/>
      <c r="F40" s="110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764"/>
      <c r="E41" s="764">
        <f>F41</f>
        <v>192.98</v>
      </c>
      <c r="F41" s="777">
        <v>192.98</v>
      </c>
      <c r="G41" s="363"/>
    </row>
    <row r="42" spans="1:8" ht="14.25">
      <c r="A42" s="251"/>
      <c r="B42" s="356">
        <v>70</v>
      </c>
      <c r="C42" s="357" t="s">
        <v>182</v>
      </c>
      <c r="D42" s="764">
        <v>236.35586300000003</v>
      </c>
      <c r="E42" s="764">
        <f>+E38-E39-E41</f>
        <v>1745.1759486799997</v>
      </c>
      <c r="F42" s="777">
        <v>818.0142573999999</v>
      </c>
      <c r="G42" s="784">
        <v>927.16169128</v>
      </c>
      <c r="H42" s="759"/>
    </row>
    <row r="43" spans="1:8" ht="15.75" thickBot="1">
      <c r="A43" s="254"/>
      <c r="B43" s="365">
        <v>73</v>
      </c>
      <c r="C43" s="366" t="s">
        <v>183</v>
      </c>
      <c r="D43" s="550">
        <v>49.30766499822284</v>
      </c>
      <c r="E43" s="550">
        <f>+G42</f>
        <v>927.16169128</v>
      </c>
      <c r="F43" s="367"/>
      <c r="G43" s="761">
        <v>927.16169128</v>
      </c>
      <c r="H43" s="759"/>
    </row>
    <row r="44" spans="1:7" ht="15">
      <c r="A44" s="254"/>
      <c r="B44" s="264"/>
      <c r="C44" s="252"/>
      <c r="D44" s="403"/>
      <c r="E44" s="252"/>
      <c r="F44" s="785"/>
      <c r="G44" s="424"/>
    </row>
    <row r="45" spans="1:7" ht="15">
      <c r="A45" s="251" t="s">
        <v>184</v>
      </c>
      <c r="B45" s="286"/>
      <c r="C45" s="307"/>
      <c r="D45" s="286"/>
      <c r="E45" s="307"/>
      <c r="F45" s="349"/>
      <c r="G45" s="424"/>
    </row>
    <row r="46" spans="1:7" ht="15.75" thickBot="1">
      <c r="A46" s="349"/>
      <c r="B46" s="264"/>
      <c r="C46" s="252"/>
      <c r="D46" s="403"/>
      <c r="E46" s="252"/>
      <c r="F46" s="349"/>
      <c r="G46" s="424"/>
    </row>
    <row r="47" spans="1:7" ht="14.25">
      <c r="A47" s="251"/>
      <c r="B47" s="299">
        <v>45</v>
      </c>
      <c r="C47" s="342" t="s">
        <v>185</v>
      </c>
      <c r="D47" s="904">
        <v>0</v>
      </c>
      <c r="E47" s="371" t="s">
        <v>173</v>
      </c>
      <c r="F47" s="904" t="s">
        <v>173</v>
      </c>
      <c r="G47" s="1090">
        <v>0</v>
      </c>
    </row>
    <row r="48" spans="1:7" ht="14.25">
      <c r="A48" s="251"/>
      <c r="B48" s="356">
        <v>80</v>
      </c>
      <c r="C48" s="375" t="s">
        <v>188</v>
      </c>
      <c r="D48" s="905">
        <v>1.467326844604634</v>
      </c>
      <c r="E48" s="1239">
        <f>E26/(E39+E40+E42)</f>
        <v>0.42743526094764994</v>
      </c>
      <c r="F48" s="905">
        <v>0.7067530019106815</v>
      </c>
      <c r="G48" s="1064">
        <v>0.20814061000900502</v>
      </c>
    </row>
    <row r="49" spans="1:7" ht="15" thickBot="1">
      <c r="A49" s="251"/>
      <c r="B49" s="259">
        <v>90</v>
      </c>
      <c r="C49" s="376" t="s">
        <v>189</v>
      </c>
      <c r="D49" s="748">
        <v>3.6061190821292897</v>
      </c>
      <c r="E49" s="488">
        <v>26.626427668553468</v>
      </c>
      <c r="F49" s="748">
        <v>12.480573934668842</v>
      </c>
      <c r="G49" s="988">
        <v>14.145853733884625</v>
      </c>
    </row>
    <row r="50" spans="1:7" ht="15.75">
      <c r="A50" s="254"/>
      <c r="B50" s="286"/>
      <c r="C50" s="381" t="s">
        <v>190</v>
      </c>
      <c r="D50" s="403"/>
      <c r="E50" s="252"/>
      <c r="F50" s="349"/>
      <c r="G50" s="350"/>
    </row>
    <row r="51" spans="1:7" ht="15">
      <c r="A51" s="254"/>
      <c r="B51" s="286"/>
      <c r="C51" s="261" t="s">
        <v>0</v>
      </c>
      <c r="D51" s="802">
        <v>65543</v>
      </c>
      <c r="E51" s="918">
        <v>64667</v>
      </c>
      <c r="F51" s="918">
        <v>64667</v>
      </c>
      <c r="G51" s="918">
        <v>64667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25">
      <selection activeCell="H41" sqref="H41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1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365</v>
      </c>
      <c r="E24" s="1276"/>
      <c r="F24" s="1277">
        <v>365</v>
      </c>
      <c r="G24" s="1288">
        <v>8.3</v>
      </c>
      <c r="H24" s="1278"/>
      <c r="I24" s="1279">
        <v>8.3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1385.2027</v>
      </c>
      <c r="E26" s="1284">
        <v>1385.2027</v>
      </c>
      <c r="F26" s="1285"/>
      <c r="G26" s="1284">
        <v>4.2133</v>
      </c>
      <c r="H26" s="1284">
        <v>4.2133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671.9337334</v>
      </c>
      <c r="E27" s="1288">
        <v>241.61251800000005</v>
      </c>
      <c r="F27" s="1282">
        <v>430.3212154</v>
      </c>
      <c r="G27" s="1288">
        <v>2974.8840038000003</v>
      </c>
      <c r="H27" s="1288">
        <v>488.86396099999985</v>
      </c>
      <c r="I27" s="1289">
        <v>2486.0200428000003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586.1511695</v>
      </c>
      <c r="E28" s="1290">
        <v>186.934873</v>
      </c>
      <c r="F28" s="1290">
        <v>399.2162965</v>
      </c>
      <c r="G28" s="1338">
        <v>1792.2722571000004</v>
      </c>
      <c r="H28" s="1290">
        <v>393.165034</v>
      </c>
      <c r="I28" s="1291">
        <v>1399.1072231000003</v>
      </c>
    </row>
    <row r="29" spans="1:9" ht="15.75" thickBot="1">
      <c r="A29" s="1134"/>
      <c r="B29" s="1192">
        <v>200</v>
      </c>
      <c r="C29" s="1213" t="s">
        <v>170</v>
      </c>
      <c r="D29" s="1338">
        <v>430.3212154</v>
      </c>
      <c r="E29" s="1292"/>
      <c r="F29" s="1290">
        <v>430.3212154</v>
      </c>
      <c r="G29" s="1338">
        <v>2486.0200428000003</v>
      </c>
      <c r="H29" s="1292"/>
      <c r="I29" s="1339">
        <v>2486.0200428000003</v>
      </c>
    </row>
    <row r="30" spans="1:9" ht="15.75" thickBot="1">
      <c r="A30" s="1134"/>
      <c r="B30" s="1198">
        <v>205</v>
      </c>
      <c r="C30" s="1214" t="s">
        <v>18</v>
      </c>
      <c r="D30" s="1338">
        <v>399.2162965</v>
      </c>
      <c r="E30" s="1340"/>
      <c r="F30" s="1341">
        <v>399.2162965</v>
      </c>
      <c r="G30" s="1338">
        <v>1399.1072231000003</v>
      </c>
      <c r="H30" s="1340"/>
      <c r="I30" s="1339">
        <v>1399.1072231000003</v>
      </c>
    </row>
    <row r="31" spans="1:9" ht="15" thickBot="1">
      <c r="A31" s="1126"/>
      <c r="B31" s="1202">
        <v>100</v>
      </c>
      <c r="C31" s="1295" t="s">
        <v>172</v>
      </c>
      <c r="D31" s="1296">
        <v>272.39</v>
      </c>
      <c r="E31" s="1296">
        <v>272.39</v>
      </c>
      <c r="F31" s="1297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2694.5264334</v>
      </c>
      <c r="E32" s="1296">
        <v>1899.205218</v>
      </c>
      <c r="F32" s="1296">
        <v>795.3212154</v>
      </c>
      <c r="G32" s="1296">
        <v>2987.3973038000004</v>
      </c>
      <c r="H32" s="1296">
        <v>493.07726099999985</v>
      </c>
      <c r="I32" s="1296">
        <v>2494.3200428000005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652.5401165</v>
      </c>
      <c r="E33" s="1288">
        <v>556.660813</v>
      </c>
      <c r="F33" s="1282">
        <v>95.87930349999999</v>
      </c>
      <c r="G33" s="1288">
        <v>329.1589473</v>
      </c>
      <c r="H33" s="1299">
        <v>44.596349000000004</v>
      </c>
      <c r="I33" s="1300">
        <v>284.5625983</v>
      </c>
    </row>
    <row r="34" spans="1:9" ht="15.75" thickBot="1">
      <c r="A34" s="1134"/>
      <c r="B34" s="1192">
        <v>35</v>
      </c>
      <c r="C34" s="1193" t="s">
        <v>21</v>
      </c>
      <c r="D34" s="1338">
        <v>464.40577</v>
      </c>
      <c r="E34" s="1290">
        <v>397.465193</v>
      </c>
      <c r="F34" s="1290">
        <v>66.940577</v>
      </c>
      <c r="G34" s="1338">
        <v>253.4498947</v>
      </c>
      <c r="H34" s="1301">
        <v>26.611189000000003</v>
      </c>
      <c r="I34" s="1302">
        <v>226.8387057</v>
      </c>
    </row>
    <row r="35" spans="1:9" ht="15">
      <c r="A35" s="1134"/>
      <c r="B35" s="1192">
        <v>300</v>
      </c>
      <c r="C35" s="1213" t="s">
        <v>170</v>
      </c>
      <c r="D35" s="1342">
        <v>95.87930349999999</v>
      </c>
      <c r="E35" s="1292"/>
      <c r="F35" s="1282">
        <v>95.87930349999999</v>
      </c>
      <c r="G35" s="1342">
        <v>284.5625983</v>
      </c>
      <c r="H35" s="1305"/>
      <c r="I35" s="1300">
        <v>284.5625983</v>
      </c>
    </row>
    <row r="36" spans="1:9" ht="15.75" thickBot="1">
      <c r="A36" s="1134"/>
      <c r="B36" s="1198">
        <v>305</v>
      </c>
      <c r="C36" s="1214" t="s">
        <v>18</v>
      </c>
      <c r="D36" s="1290">
        <v>66.940577</v>
      </c>
      <c r="E36" s="1340"/>
      <c r="F36" s="1290">
        <v>66.940577</v>
      </c>
      <c r="G36" s="1290">
        <v>226.8387057</v>
      </c>
      <c r="H36" s="1343"/>
      <c r="I36" s="1302">
        <v>226.8387057</v>
      </c>
    </row>
    <row r="37" spans="1:9" ht="15" thickBot="1">
      <c r="A37" s="1126"/>
      <c r="B37" s="1202">
        <v>40</v>
      </c>
      <c r="C37" s="1203" t="s">
        <v>177</v>
      </c>
      <c r="D37" s="1296">
        <v>157.1472</v>
      </c>
      <c r="E37" s="1296">
        <v>157.1472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1884.8391169000001</v>
      </c>
      <c r="E38" s="1288">
        <v>1185.3972050000002</v>
      </c>
      <c r="F38" s="1288">
        <v>699.4419119</v>
      </c>
      <c r="G38" s="1288">
        <v>2658.2383565000005</v>
      </c>
      <c r="H38" s="1288">
        <v>448.4809119999999</v>
      </c>
      <c r="I38" s="1288">
        <v>2209.7574445000005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107.01544050000003</v>
      </c>
      <c r="E39" s="1303">
        <v>107.01544050000003</v>
      </c>
      <c r="F39" s="1311" t="s">
        <v>173</v>
      </c>
      <c r="G39" s="1303">
        <v>22.424045599999996</v>
      </c>
      <c r="H39" s="1303">
        <v>22.424045599999996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365</v>
      </c>
      <c r="E41" s="1303">
        <v>365</v>
      </c>
      <c r="F41" s="1316"/>
      <c r="G41" s="1303">
        <v>8.3</v>
      </c>
      <c r="H41" s="1318">
        <v>8.3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1412.8236764000003</v>
      </c>
      <c r="E42" s="1303">
        <v>713.3817645000001</v>
      </c>
      <c r="F42" s="1303">
        <v>699.4419119</v>
      </c>
      <c r="G42" s="1303">
        <v>2627.5143109000005</v>
      </c>
      <c r="H42" s="1318">
        <v>417.75686639999986</v>
      </c>
      <c r="I42" s="1304">
        <v>2209.7574445000005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699.4419119</v>
      </c>
      <c r="E43" s="1294"/>
      <c r="F43" s="1293">
        <v>699.4419119</v>
      </c>
      <c r="G43" s="1293">
        <v>2209.7574445000005</v>
      </c>
      <c r="H43" s="1317"/>
      <c r="I43" s="1306">
        <v>2209.7574445000005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-115.24279999999999</v>
      </c>
      <c r="E47" s="1323">
        <v>-115.24279999999999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0.911414033628364</v>
      </c>
      <c r="E48" s="1327">
        <v>1.1685557331814358</v>
      </c>
      <c r="F48" s="1327"/>
      <c r="G48" s="1328">
        <v>0.0015899615135066254</v>
      </c>
      <c r="H48" s="1328">
        <v>0.00939460272949142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21.55567606609402</v>
      </c>
      <c r="E49" s="1330">
        <v>10.88417930976611</v>
      </c>
      <c r="F49" s="1330">
        <v>10.671496756327908</v>
      </c>
      <c r="G49" s="1330">
        <v>40.08840472514228</v>
      </c>
      <c r="H49" s="1330">
        <v>6.373783110324518</v>
      </c>
      <c r="I49" s="1330">
        <v>33.71462161481776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60</v>
      </c>
      <c r="D51" s="1247">
        <v>65543</v>
      </c>
      <c r="E51" s="918">
        <v>65027</v>
      </c>
      <c r="F51" s="918">
        <v>65027</v>
      </c>
      <c r="G51" s="918">
        <v>65027</v>
      </c>
      <c r="H51" s="918">
        <v>65027</v>
      </c>
      <c r="I51" s="918">
        <v>65027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selection activeCell="A1" sqref="A1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509" customWidth="1"/>
    <col min="5" max="5" width="12.421875" style="509" customWidth="1"/>
    <col min="6" max="6" width="19.28125" style="509" customWidth="1"/>
    <col min="7" max="7" width="11.8515625" style="509" customWidth="1"/>
    <col min="8" max="8" width="13.7109375" style="509" customWidth="1"/>
    <col min="9" max="9" width="19.00390625" style="509" customWidth="1"/>
    <col min="10" max="11" width="11.421875" style="237" customWidth="1"/>
    <col min="12" max="12" width="15.140625" style="237" customWidth="1"/>
    <col min="13" max="16384" width="11.421875" style="237" customWidth="1"/>
  </cols>
  <sheetData>
    <row r="1" spans="1:9" ht="18" customHeight="1">
      <c r="A1" s="509"/>
      <c r="B1" s="510"/>
      <c r="C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9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68</v>
      </c>
      <c r="I4" s="511"/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66"/>
      <c r="E16" s="266"/>
      <c r="F16" s="266"/>
      <c r="G16" s="266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66"/>
      <c r="E17" s="266"/>
      <c r="F17" s="266"/>
      <c r="G17" s="266"/>
      <c r="H17" s="274"/>
      <c r="I17" s="481">
        <v>4.15527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5.23994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v>9.395209999999999</v>
      </c>
    </row>
    <row r="20" spans="1:9" s="294" customFormat="1" ht="21.75" customHeight="1">
      <c r="A20" s="261" t="s">
        <v>164</v>
      </c>
      <c r="B20" s="261"/>
      <c r="C20" s="261"/>
      <c r="D20" s="524"/>
      <c r="E20" s="524"/>
      <c r="F20" s="524"/>
      <c r="G20" s="524"/>
      <c r="H20" s="524"/>
      <c r="I20" s="524"/>
    </row>
    <row r="21" spans="1:9" s="294" customFormat="1" ht="14.25" customHeight="1">
      <c r="A21" s="261" t="s">
        <v>28</v>
      </c>
      <c r="B21" s="261"/>
      <c r="C21" s="261"/>
      <c r="D21" s="524"/>
      <c r="E21" s="524"/>
      <c r="F21" s="524"/>
      <c r="G21" s="524"/>
      <c r="H21" s="524"/>
      <c r="I21" s="524"/>
    </row>
    <row r="22" spans="4:9" s="241" customFormat="1" ht="18" customHeight="1">
      <c r="D22" s="511"/>
      <c r="E22" s="511"/>
      <c r="F22" s="511"/>
      <c r="G22" s="511"/>
      <c r="H22" s="511"/>
      <c r="I22" s="511"/>
    </row>
    <row r="23" spans="4:9" s="241" customFormat="1" ht="18" customHeight="1" thickBot="1">
      <c r="D23" s="511"/>
      <c r="E23" s="511"/>
      <c r="F23" s="511"/>
      <c r="G23" s="511"/>
      <c r="H23" s="511"/>
      <c r="I23" s="511"/>
    </row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20.3509</v>
      </c>
      <c r="G24" s="963"/>
      <c r="H24" s="964"/>
      <c r="I24" s="783">
        <v>9.395209999999999</v>
      </c>
    </row>
    <row r="25" spans="1:9" s="241" customFormat="1" ht="18" customHeight="1">
      <c r="A25" s="251"/>
      <c r="B25" s="256">
        <v>15</v>
      </c>
      <c r="C25" s="308" t="s">
        <v>166</v>
      </c>
      <c r="D25" s="966"/>
      <c r="E25" s="966"/>
      <c r="F25" s="965"/>
      <c r="G25" s="966"/>
      <c r="H25" s="1106"/>
      <c r="I25" s="1107"/>
    </row>
    <row r="26" spans="1:9" s="257" customFormat="1" ht="18" customHeight="1" thickBot="1">
      <c r="A26" s="251"/>
      <c r="B26" s="313"/>
      <c r="C26" s="314" t="s">
        <v>167</v>
      </c>
      <c r="D26" s="771">
        <v>124.0016</v>
      </c>
      <c r="E26" s="771">
        <v>124.0016</v>
      </c>
      <c r="F26" s="968"/>
      <c r="G26" s="771">
        <f>+H26+I26</f>
        <v>275.0018</v>
      </c>
      <c r="H26" s="778">
        <v>275.0018</v>
      </c>
      <c r="I26" s="1108"/>
    </row>
    <row r="27" spans="1:9" s="257" customFormat="1" ht="18" customHeight="1">
      <c r="A27" s="251"/>
      <c r="B27" s="256">
        <v>20</v>
      </c>
      <c r="C27" s="342" t="s">
        <v>168</v>
      </c>
      <c r="D27" s="772">
        <v>148.109</v>
      </c>
      <c r="E27" s="772">
        <v>109.379</v>
      </c>
      <c r="F27" s="772">
        <v>38.73</v>
      </c>
      <c r="G27" s="772">
        <f>+H27+I27</f>
        <v>159.448</v>
      </c>
      <c r="H27" s="806">
        <v>128.261</v>
      </c>
      <c r="I27" s="803">
        <v>31.187</v>
      </c>
    </row>
    <row r="28" spans="1:9" s="257" customFormat="1" ht="18" customHeight="1">
      <c r="A28" s="254"/>
      <c r="B28" s="323">
        <v>25</v>
      </c>
      <c r="C28" s="346" t="s">
        <v>99</v>
      </c>
      <c r="D28" s="1003">
        <v>112.89</v>
      </c>
      <c r="E28" s="1003">
        <v>77.684</v>
      </c>
      <c r="F28" s="1003">
        <v>35.206</v>
      </c>
      <c r="G28" s="1099">
        <f>+H28+I28</f>
        <v>150.832</v>
      </c>
      <c r="H28" s="743">
        <v>121.639</v>
      </c>
      <c r="I28" s="804">
        <v>29.193</v>
      </c>
    </row>
    <row r="29" spans="1:9" s="241" customFormat="1" ht="18" customHeight="1">
      <c r="A29" s="254"/>
      <c r="B29" s="323">
        <v>200</v>
      </c>
      <c r="C29" s="346" t="s">
        <v>170</v>
      </c>
      <c r="D29" s="1003">
        <v>38.73</v>
      </c>
      <c r="E29" s="729"/>
      <c r="F29" s="1003">
        <v>38.73</v>
      </c>
      <c r="G29" s="1099">
        <f>+H29+I29</f>
        <v>31.187</v>
      </c>
      <c r="H29" s="969"/>
      <c r="I29" s="804">
        <v>31.187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1004">
        <v>35.206</v>
      </c>
      <c r="E30" s="730"/>
      <c r="F30" s="1004">
        <v>35.206</v>
      </c>
      <c r="G30" s="1101">
        <f>+H30+I30</f>
        <v>29.193</v>
      </c>
      <c r="H30" s="970"/>
      <c r="I30" s="935">
        <v>29.193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1080">
        <v>3.464</v>
      </c>
      <c r="E31" s="1081">
        <v>3.464</v>
      </c>
      <c r="F31" s="1045" t="s">
        <v>173</v>
      </c>
      <c r="G31" s="971" t="s">
        <v>173</v>
      </c>
      <c r="H31" s="1082" t="s">
        <v>173</v>
      </c>
      <c r="I31" s="1109"/>
    </row>
    <row r="32" spans="1:9" s="257" customFormat="1" ht="18" customHeight="1" thickBot="1">
      <c r="A32" s="251"/>
      <c r="B32" s="335">
        <v>991</v>
      </c>
      <c r="C32" s="354" t="s">
        <v>174</v>
      </c>
      <c r="D32" s="1080">
        <v>275.5746</v>
      </c>
      <c r="E32" s="1080">
        <v>236.8446</v>
      </c>
      <c r="F32" s="1080">
        <v>59.0809</v>
      </c>
      <c r="G32" s="771">
        <f>+G26+G27</f>
        <v>434.4498</v>
      </c>
      <c r="H32" s="779">
        <v>403.26279999999997</v>
      </c>
      <c r="I32" s="783">
        <v>40.58221</v>
      </c>
    </row>
    <row r="33" spans="1:9" s="257" customFormat="1" ht="18" customHeight="1">
      <c r="A33" s="251"/>
      <c r="B33" s="299">
        <v>30</v>
      </c>
      <c r="C33" s="342" t="s">
        <v>175</v>
      </c>
      <c r="D33" s="772">
        <v>23.194000000000003</v>
      </c>
      <c r="E33" s="772">
        <v>20.077</v>
      </c>
      <c r="F33" s="772">
        <v>3.117</v>
      </c>
      <c r="G33" s="772">
        <f>+H33+I33</f>
        <v>51.655</v>
      </c>
      <c r="H33" s="806">
        <v>47.303</v>
      </c>
      <c r="I33" s="807">
        <v>4.352</v>
      </c>
    </row>
    <row r="34" spans="1:9" s="257" customFormat="1" ht="18" customHeight="1">
      <c r="A34" s="254"/>
      <c r="B34" s="323">
        <v>35</v>
      </c>
      <c r="C34" s="346" t="s">
        <v>103</v>
      </c>
      <c r="D34" s="1003">
        <v>18.439</v>
      </c>
      <c r="E34" s="1003">
        <v>16.008</v>
      </c>
      <c r="F34" s="1003">
        <v>2.431</v>
      </c>
      <c r="G34" s="1099">
        <f>+H34+I34</f>
        <v>39.124</v>
      </c>
      <c r="H34" s="743">
        <v>35.008</v>
      </c>
      <c r="I34" s="804">
        <v>4.116</v>
      </c>
    </row>
    <row r="35" spans="1:9" s="241" customFormat="1" ht="18" customHeight="1">
      <c r="A35" s="254"/>
      <c r="B35" s="323">
        <v>300</v>
      </c>
      <c r="C35" s="346" t="s">
        <v>170</v>
      </c>
      <c r="D35" s="1003">
        <v>3.117</v>
      </c>
      <c r="E35" s="729"/>
      <c r="F35" s="1003">
        <v>3.117</v>
      </c>
      <c r="G35" s="1099">
        <f>+H35+I35</f>
        <v>4.352</v>
      </c>
      <c r="H35" s="969"/>
      <c r="I35" s="808">
        <v>4.352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1004">
        <v>2.431</v>
      </c>
      <c r="E36" s="730"/>
      <c r="F36" s="1004">
        <v>2.431</v>
      </c>
      <c r="G36" s="1101">
        <f>+H36+I36</f>
        <v>4.116</v>
      </c>
      <c r="H36" s="970"/>
      <c r="I36" s="809">
        <v>4.116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1080">
        <v>1.846</v>
      </c>
      <c r="E37" s="1080">
        <v>1.846</v>
      </c>
      <c r="F37" s="1045" t="s">
        <v>173</v>
      </c>
      <c r="G37" s="971" t="s">
        <v>173</v>
      </c>
      <c r="H37" s="1082" t="s">
        <v>173</v>
      </c>
      <c r="I37" s="1045"/>
    </row>
    <row r="38" spans="1:9" s="241" customFormat="1" ht="18" customHeight="1">
      <c r="A38" s="251"/>
      <c r="B38" s="299">
        <v>50</v>
      </c>
      <c r="C38" s="342" t="s">
        <v>178</v>
      </c>
      <c r="D38" s="772">
        <v>250.53459999999995</v>
      </c>
      <c r="E38" s="772">
        <v>214.9216</v>
      </c>
      <c r="F38" s="772">
        <v>55.9639</v>
      </c>
      <c r="G38" s="772">
        <f>+G32-G33</f>
        <v>382.7948</v>
      </c>
      <c r="H38" s="806">
        <v>355.9598</v>
      </c>
      <c r="I38" s="1049">
        <v>36.23021</v>
      </c>
    </row>
    <row r="39" spans="1:9" s="241" customFormat="1" ht="18" customHeight="1">
      <c r="A39" s="251"/>
      <c r="B39" s="356">
        <v>53</v>
      </c>
      <c r="C39" s="357" t="s">
        <v>179</v>
      </c>
      <c r="D39" s="915">
        <v>19.45707</v>
      </c>
      <c r="E39" s="915">
        <v>19.45707</v>
      </c>
      <c r="F39" s="1083" t="s">
        <v>173</v>
      </c>
      <c r="G39" s="1097">
        <f>+H39+I39</f>
        <v>35.67277165765999</v>
      </c>
      <c r="H39" s="777">
        <v>35.67277165765999</v>
      </c>
      <c r="I39" s="1110"/>
    </row>
    <row r="40" spans="1:9" s="241" customFormat="1" ht="18" customHeight="1">
      <c r="A40" s="251"/>
      <c r="B40" s="356">
        <v>55</v>
      </c>
      <c r="C40" s="357" t="s">
        <v>180</v>
      </c>
      <c r="D40" s="915">
        <v>0</v>
      </c>
      <c r="E40" s="915">
        <v>0</v>
      </c>
      <c r="F40" s="1083" t="s">
        <v>173</v>
      </c>
      <c r="G40" s="1097">
        <f>+H40+I40</f>
        <v>0</v>
      </c>
      <c r="H40" s="911">
        <v>0</v>
      </c>
      <c r="I40" s="1098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20.3509</v>
      </c>
      <c r="F41" s="962"/>
      <c r="G41" s="867"/>
      <c r="H41" s="777">
        <v>9.395209999999999</v>
      </c>
      <c r="I41" s="1098"/>
    </row>
    <row r="42" spans="1:9" s="257" customFormat="1" ht="18" customHeight="1">
      <c r="A42" s="251"/>
      <c r="B42" s="356">
        <v>70</v>
      </c>
      <c r="C42" s="357" t="s">
        <v>182</v>
      </c>
      <c r="D42" s="915">
        <v>231.07753000000002</v>
      </c>
      <c r="E42" s="915">
        <v>175.11363000000003</v>
      </c>
      <c r="F42" s="915">
        <v>55.9639</v>
      </c>
      <c r="G42" s="1097">
        <f>+H42+I42</f>
        <v>347.12202834233995</v>
      </c>
      <c r="H42" s="777">
        <v>310.89181834233995</v>
      </c>
      <c r="I42" s="784">
        <v>36.23021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1006">
        <v>55.9639</v>
      </c>
      <c r="E43" s="731"/>
      <c r="F43" s="1006">
        <v>55.9639</v>
      </c>
      <c r="G43" s="1101">
        <f>+H43+I43</f>
        <v>36.23021</v>
      </c>
      <c r="H43" s="973"/>
      <c r="I43" s="761">
        <v>36.23021</v>
      </c>
    </row>
    <row r="44" spans="1:9" s="257" customFormat="1" ht="18" customHeight="1">
      <c r="A44" s="254"/>
      <c r="B44" s="370"/>
      <c r="C44" s="252"/>
      <c r="D44" s="403"/>
      <c r="E44" s="403"/>
      <c r="F44" s="903"/>
      <c r="G44" s="903"/>
      <c r="H44" s="1084"/>
      <c r="I44" s="1085"/>
    </row>
    <row r="45" spans="1:9" s="241" customFormat="1" ht="18" customHeight="1">
      <c r="A45" s="251" t="s">
        <v>184</v>
      </c>
      <c r="B45" s="260"/>
      <c r="C45" s="307"/>
      <c r="D45" s="286"/>
      <c r="E45" s="286"/>
      <c r="F45" s="286"/>
      <c r="G45" s="286"/>
      <c r="H45" s="1086"/>
      <c r="I45" s="1087"/>
    </row>
    <row r="46" spans="1:9" s="241" customFormat="1" ht="18" customHeight="1" thickBot="1">
      <c r="A46" s="349"/>
      <c r="B46" s="370"/>
      <c r="C46" s="252"/>
      <c r="D46" s="403"/>
      <c r="E46" s="403"/>
      <c r="F46" s="403"/>
      <c r="G46" s="403"/>
      <c r="H46" s="1086"/>
      <c r="I46" s="1087"/>
    </row>
    <row r="47" spans="1:9" s="241" customFormat="1" ht="18" customHeight="1">
      <c r="A47" s="251"/>
      <c r="B47" s="299">
        <v>45</v>
      </c>
      <c r="C47" s="342" t="s">
        <v>185</v>
      </c>
      <c r="D47" s="1114">
        <v>-1.6179999999999999</v>
      </c>
      <c r="E47" s="1114">
        <v>-1.6179999999999999</v>
      </c>
      <c r="F47" s="1063" t="s">
        <v>173</v>
      </c>
      <c r="G47" s="1088" t="s">
        <v>173</v>
      </c>
      <c r="H47" s="1089" t="s">
        <v>173</v>
      </c>
      <c r="I47" s="1090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1115">
        <v>0.4949480031899786</v>
      </c>
      <c r="E48" s="1115">
        <v>0.5769620177776453</v>
      </c>
      <c r="F48" s="449" t="s">
        <v>173</v>
      </c>
      <c r="G48" s="1091">
        <f>+G26/G38</f>
        <v>0.7184052656932643</v>
      </c>
      <c r="H48" s="1091">
        <v>0.7725642052838552</v>
      </c>
      <c r="I48" s="1092">
        <v>0.2593197776110047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1093">
        <v>3.5255867140655757</v>
      </c>
      <c r="E49" s="1093">
        <v>2.6717365698854194</v>
      </c>
      <c r="F49" s="1093">
        <v>0.8538501441801566</v>
      </c>
      <c r="G49" s="748">
        <f>+G42/D51*1000</f>
        <v>5.2960961253274945</v>
      </c>
      <c r="H49" s="748">
        <v>4.740216179403225</v>
      </c>
      <c r="I49" s="988">
        <v>0.5524076784679657</v>
      </c>
    </row>
    <row r="50" spans="1:9" s="257" customFormat="1" ht="18" customHeight="1">
      <c r="A50" s="254"/>
      <c r="B50" s="260"/>
      <c r="C50" s="381" t="s">
        <v>190</v>
      </c>
      <c r="D50" s="403"/>
      <c r="E50" s="403"/>
      <c r="F50" s="403"/>
      <c r="G50" s="403"/>
      <c r="H50" s="268"/>
      <c r="I50" s="424"/>
    </row>
    <row r="51" spans="1:9" s="257" customFormat="1" ht="19.5" customHeight="1">
      <c r="A51" s="254"/>
      <c r="B51" s="260"/>
      <c r="C51" s="261" t="s">
        <v>0</v>
      </c>
      <c r="D51" s="799">
        <v>65543</v>
      </c>
      <c r="E51" s="800"/>
      <c r="F51" s="800"/>
      <c r="G51" s="800">
        <v>65027</v>
      </c>
      <c r="H51" s="800">
        <v>65027</v>
      </c>
      <c r="I51" s="800">
        <v>65027</v>
      </c>
    </row>
    <row r="52" spans="1:9" ht="19.5" customHeight="1">
      <c r="A52" s="254"/>
      <c r="B52" s="370"/>
      <c r="C52" s="251" t="s">
        <v>195</v>
      </c>
      <c r="H52" s="1094"/>
      <c r="I52" s="424"/>
    </row>
    <row r="53" spans="1:9" ht="19.5" customHeight="1">
      <c r="A53" s="254"/>
      <c r="B53" s="257"/>
      <c r="D53" s="514"/>
      <c r="E53" s="1095"/>
      <c r="F53" s="514"/>
      <c r="G53" s="514"/>
      <c r="H53" s="1096"/>
      <c r="I53" s="403"/>
    </row>
    <row r="56" s="509" customFormat="1" ht="19.5" customHeight="1">
      <c r="B56" s="607"/>
    </row>
    <row r="57" s="509" customFormat="1" ht="19.5" customHeight="1">
      <c r="B57" s="607"/>
    </row>
    <row r="58" spans="2:8" s="509" customFormat="1" ht="19.5" customHeight="1">
      <c r="B58" s="607"/>
      <c r="F58" s="511"/>
      <c r="G58" s="916"/>
      <c r="H58" s="917"/>
    </row>
    <row r="59" s="509" customFormat="1" ht="19.5" customHeight="1">
      <c r="B59" s="607"/>
    </row>
    <row r="60" s="509" customFormat="1" ht="19.5" customHeight="1">
      <c r="B60" s="607"/>
    </row>
    <row r="61" s="509" customFormat="1" ht="19.5" customHeight="1">
      <c r="B61" s="607"/>
    </row>
    <row r="62" s="509" customFormat="1" ht="19.5" customHeight="1">
      <c r="B62" s="607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4">
      <selection activeCell="E48" sqref="E48"/>
    </sheetView>
  </sheetViews>
  <sheetFormatPr defaultColWidth="11.421875" defaultRowHeight="12.75"/>
  <cols>
    <col min="1" max="2" width="4.7109375" style="0" customWidth="1"/>
    <col min="3" max="3" width="51.421875" style="0" customWidth="1"/>
    <col min="4" max="4" width="18.140625" style="0" customWidth="1"/>
    <col min="5" max="5" width="16.421875" style="0" customWidth="1"/>
    <col min="6" max="6" width="13.421875" style="0" customWidth="1"/>
    <col min="7" max="7" width="21.7109375" style="0" customWidth="1"/>
  </cols>
  <sheetData>
    <row r="1" spans="1:7" ht="15.75">
      <c r="A1" s="237"/>
      <c r="B1" s="238"/>
      <c r="C1" s="237"/>
      <c r="D1" s="237"/>
      <c r="E1" s="237"/>
      <c r="F1" s="237"/>
      <c r="G1" s="509"/>
    </row>
    <row r="2" spans="1:7" ht="18.75">
      <c r="A2" s="241"/>
      <c r="B2" s="506" t="s">
        <v>104</v>
      </c>
      <c r="C2" s="592"/>
      <c r="D2" s="592"/>
      <c r="E2" s="592"/>
      <c r="F2" s="592"/>
      <c r="G2" s="586"/>
    </row>
    <row r="3" spans="1:7" ht="18.75">
      <c r="A3" s="241"/>
      <c r="B3" s="239"/>
      <c r="C3" s="239"/>
      <c r="D3" s="239"/>
      <c r="E3" s="239"/>
      <c r="F3" s="242"/>
      <c r="G3" s="441"/>
    </row>
    <row r="4" spans="1:7" ht="16.5">
      <c r="A4" s="251" t="s">
        <v>77</v>
      </c>
      <c r="B4" s="504"/>
      <c r="C4" s="239"/>
      <c r="D4" s="239"/>
      <c r="E4" s="239"/>
      <c r="F4" s="242"/>
      <c r="G4" s="458" t="s">
        <v>2</v>
      </c>
    </row>
    <row r="5" spans="1:7" ht="12.75">
      <c r="A5" s="241"/>
      <c r="B5" s="504"/>
      <c r="C5" s="239"/>
      <c r="D5" s="239"/>
      <c r="E5" s="239"/>
      <c r="F5" s="248"/>
      <c r="G5" s="248"/>
    </row>
    <row r="6" spans="1:7" ht="14.25">
      <c r="A6" s="251"/>
      <c r="B6" s="395" t="s">
        <v>138</v>
      </c>
      <c r="C6" s="239"/>
      <c r="D6" s="239"/>
      <c r="E6" s="239"/>
      <c r="F6" s="252"/>
      <c r="G6" s="251"/>
    </row>
    <row r="7" spans="1:7" ht="15.75" thickBot="1">
      <c r="A7" s="253"/>
      <c r="B7" s="507"/>
      <c r="C7" s="254"/>
      <c r="D7" s="254"/>
      <c r="E7" s="254"/>
      <c r="F7" s="251"/>
      <c r="G7" s="251"/>
    </row>
    <row r="8" spans="1:7" ht="15.75" thickBot="1">
      <c r="A8" s="254"/>
      <c r="B8" s="416" t="s">
        <v>139</v>
      </c>
      <c r="C8" s="417"/>
      <c r="D8" s="519" t="s">
        <v>208</v>
      </c>
      <c r="E8" s="413" t="s">
        <v>140</v>
      </c>
      <c r="F8" s="413"/>
      <c r="G8" s="414"/>
    </row>
    <row r="9" spans="1:7" ht="15">
      <c r="A9" s="254"/>
      <c r="B9" s="517" t="s">
        <v>142</v>
      </c>
      <c r="C9" s="518"/>
      <c r="D9" s="518" t="s">
        <v>209</v>
      </c>
      <c r="E9" s="518" t="s">
        <v>197</v>
      </c>
      <c r="F9" s="519" t="s">
        <v>143</v>
      </c>
      <c r="G9" s="519" t="s">
        <v>144</v>
      </c>
    </row>
    <row r="10" spans="1:7" ht="15">
      <c r="A10" s="254"/>
      <c r="B10" s="517" t="s">
        <v>147</v>
      </c>
      <c r="C10" s="518"/>
      <c r="D10" s="518"/>
      <c r="E10" s="518"/>
      <c r="F10" s="521"/>
      <c r="G10" s="521"/>
    </row>
    <row r="11" spans="1:7" ht="15.75" thickBot="1">
      <c r="A11" s="254"/>
      <c r="B11" s="422" t="s">
        <v>149</v>
      </c>
      <c r="C11" s="423" t="s">
        <v>150</v>
      </c>
      <c r="D11" s="560">
        <v>1711</v>
      </c>
      <c r="E11" s="560" t="s">
        <v>106</v>
      </c>
      <c r="F11" s="523">
        <v>1712</v>
      </c>
      <c r="G11" s="523">
        <v>1713</v>
      </c>
    </row>
    <row r="12" spans="1:7" ht="15">
      <c r="A12" s="254"/>
      <c r="B12" s="286"/>
      <c r="C12" s="286"/>
      <c r="D12" s="286"/>
      <c r="E12" s="286"/>
      <c r="F12" s="286"/>
      <c r="G12" s="286"/>
    </row>
    <row r="13" spans="1:7" ht="14.25">
      <c r="A13" s="261" t="s">
        <v>93</v>
      </c>
      <c r="B13" s="286"/>
      <c r="C13" s="286"/>
      <c r="D13" s="508"/>
      <c r="E13" s="508"/>
      <c r="F13" s="508"/>
      <c r="G13" s="508"/>
    </row>
    <row r="14" spans="1:8" ht="15.75" thickBot="1">
      <c r="A14" s="254"/>
      <c r="B14" s="286"/>
      <c r="C14" s="286"/>
      <c r="D14" s="286"/>
      <c r="E14" s="286"/>
      <c r="F14" s="286"/>
      <c r="G14" s="286"/>
      <c r="H14" s="45"/>
    </row>
    <row r="15" spans="1:9" ht="15">
      <c r="A15" s="239"/>
      <c r="B15" s="722" t="s">
        <v>151</v>
      </c>
      <c r="C15" s="529" t="s">
        <v>152</v>
      </c>
      <c r="D15" s="266"/>
      <c r="E15" s="266"/>
      <c r="F15" s="264"/>
      <c r="G15" s="566">
        <v>0</v>
      </c>
      <c r="H15" s="787"/>
      <c r="I15" s="45"/>
    </row>
    <row r="16" spans="1:9" ht="15">
      <c r="A16" s="239"/>
      <c r="B16" s="723" t="s">
        <v>153</v>
      </c>
      <c r="C16" s="561" t="s">
        <v>154</v>
      </c>
      <c r="D16" s="266"/>
      <c r="E16" s="266"/>
      <c r="F16" s="264"/>
      <c r="G16" s="780">
        <v>132</v>
      </c>
      <c r="H16" s="787"/>
      <c r="I16" s="45"/>
    </row>
    <row r="17" spans="1:9" ht="15">
      <c r="A17" s="239"/>
      <c r="B17" s="723" t="s">
        <v>155</v>
      </c>
      <c r="C17" s="561" t="s">
        <v>156</v>
      </c>
      <c r="D17" s="266"/>
      <c r="E17" s="266"/>
      <c r="F17" s="274"/>
      <c r="G17" s="780">
        <v>0.4</v>
      </c>
      <c r="H17" s="787"/>
      <c r="I17" s="45"/>
    </row>
    <row r="18" spans="1:9" ht="15">
      <c r="A18" s="268"/>
      <c r="B18" s="277" t="s">
        <v>157</v>
      </c>
      <c r="C18" s="278" t="s">
        <v>158</v>
      </c>
      <c r="D18" s="457"/>
      <c r="E18" s="457"/>
      <c r="F18" s="279"/>
      <c r="G18" s="780">
        <v>1.190000000000012</v>
      </c>
      <c r="H18" s="788"/>
      <c r="I18" s="45"/>
    </row>
    <row r="19" spans="1:9" ht="15">
      <c r="A19" s="268"/>
      <c r="B19" s="277" t="s">
        <v>159</v>
      </c>
      <c r="C19" s="278" t="s">
        <v>160</v>
      </c>
      <c r="D19" s="457"/>
      <c r="E19" s="457"/>
      <c r="F19" s="279"/>
      <c r="G19" s="780">
        <v>8.734</v>
      </c>
      <c r="H19" s="788"/>
      <c r="I19" s="45"/>
    </row>
    <row r="20" spans="1:8" ht="15" thickBot="1">
      <c r="A20" s="282"/>
      <c r="B20" s="562"/>
      <c r="C20" s="284" t="s">
        <v>161</v>
      </c>
      <c r="D20" s="287"/>
      <c r="E20" s="287"/>
      <c r="F20" s="282"/>
      <c r="G20" s="781">
        <v>142.324</v>
      </c>
      <c r="H20" s="789"/>
    </row>
    <row r="21" spans="1:7" ht="15" thickBot="1">
      <c r="A21" s="251"/>
      <c r="B21" s="288" t="s">
        <v>162</v>
      </c>
      <c r="C21" s="563" t="s">
        <v>163</v>
      </c>
      <c r="D21" s="287"/>
      <c r="E21" s="287"/>
      <c r="F21" s="282"/>
      <c r="G21" s="782">
        <v>161.30497400000002</v>
      </c>
    </row>
    <row r="22" spans="1:7" ht="14.25">
      <c r="A22" s="261" t="s">
        <v>164</v>
      </c>
      <c r="B22" s="524"/>
      <c r="C22" s="524"/>
      <c r="D22" s="524"/>
      <c r="E22" s="524"/>
      <c r="F22" s="524"/>
      <c r="G22" s="524"/>
    </row>
    <row r="23" spans="1:7" ht="15" thickBot="1">
      <c r="A23" s="261" t="s">
        <v>28</v>
      </c>
      <c r="B23" s="261"/>
      <c r="C23" s="261"/>
      <c r="D23" s="261"/>
      <c r="E23" s="261"/>
      <c r="F23" s="261"/>
      <c r="G23" s="261"/>
    </row>
    <row r="24" spans="1:7" ht="15" thickBot="1">
      <c r="A24" s="251"/>
      <c r="B24" s="299">
        <v>12</v>
      </c>
      <c r="C24" s="300" t="s">
        <v>165</v>
      </c>
      <c r="D24" s="468"/>
      <c r="E24" s="779">
        <f>G24</f>
        <v>142.324</v>
      </c>
      <c r="F24" s="483"/>
      <c r="G24" s="783">
        <v>142.324</v>
      </c>
    </row>
    <row r="25" spans="1:7" ht="14.25">
      <c r="A25" s="251"/>
      <c r="B25" s="256">
        <v>15</v>
      </c>
      <c r="C25" s="308" t="s">
        <v>166</v>
      </c>
      <c r="D25" s="895"/>
      <c r="E25" s="895"/>
      <c r="F25" s="910"/>
      <c r="G25" s="310"/>
    </row>
    <row r="26" spans="1:9" ht="15" thickBot="1">
      <c r="A26" s="251"/>
      <c r="B26" s="313"/>
      <c r="C26" s="314" t="s">
        <v>167</v>
      </c>
      <c r="D26" s="771">
        <v>359.12690000000003</v>
      </c>
      <c r="E26" s="771">
        <f>F26</f>
        <v>728.2287</v>
      </c>
      <c r="F26" s="778">
        <v>728.2287</v>
      </c>
      <c r="G26" s="431"/>
      <c r="H26" s="759"/>
      <c r="I26" s="790"/>
    </row>
    <row r="27" spans="1:7" ht="15" thickBot="1">
      <c r="A27" s="251"/>
      <c r="B27" s="256">
        <v>20</v>
      </c>
      <c r="C27" s="342" t="s">
        <v>168</v>
      </c>
      <c r="D27" s="1080">
        <v>50.600705000000005</v>
      </c>
      <c r="E27" s="896">
        <f>+F27+G27</f>
        <v>1518.2671220000002</v>
      </c>
      <c r="F27" s="783">
        <v>578.509538</v>
      </c>
      <c r="G27" s="783">
        <v>939.7575840000001</v>
      </c>
    </row>
    <row r="28" spans="1:8" ht="15">
      <c r="A28" s="254"/>
      <c r="B28" s="323">
        <v>25</v>
      </c>
      <c r="C28" s="346" t="s">
        <v>17</v>
      </c>
      <c r="D28" s="1111">
        <v>46.358393</v>
      </c>
      <c r="E28" s="897">
        <f>F28+G28</f>
        <v>1108.980228</v>
      </c>
      <c r="F28" s="1112">
        <v>235.05443100000002</v>
      </c>
      <c r="G28" s="1113">
        <v>873.925797</v>
      </c>
      <c r="H28" s="786"/>
    </row>
    <row r="29" spans="1:7" ht="15">
      <c r="A29" s="254"/>
      <c r="B29" s="323">
        <v>200</v>
      </c>
      <c r="C29" s="346" t="s">
        <v>170</v>
      </c>
      <c r="D29" s="545"/>
      <c r="E29" s="898">
        <f>F29+G29</f>
        <v>939.7575840000001</v>
      </c>
      <c r="F29" s="328"/>
      <c r="G29" s="804">
        <v>939.7575840000001</v>
      </c>
    </row>
    <row r="30" spans="1:7" ht="15.75" thickBot="1">
      <c r="A30" s="254"/>
      <c r="B30" s="330">
        <v>205</v>
      </c>
      <c r="C30" s="418" t="s">
        <v>18</v>
      </c>
      <c r="D30" s="741"/>
      <c r="E30" s="899">
        <f>F30+G30</f>
        <v>873.925797</v>
      </c>
      <c r="F30" s="332"/>
      <c r="G30" s="804">
        <v>873.925797</v>
      </c>
    </row>
    <row r="31" spans="1:7" ht="15" thickBot="1">
      <c r="A31" s="251"/>
      <c r="B31" s="335">
        <v>100</v>
      </c>
      <c r="C31" s="354" t="s">
        <v>172</v>
      </c>
      <c r="D31" s="1080">
        <v>0</v>
      </c>
      <c r="E31" s="775">
        <f>G31</f>
        <v>0</v>
      </c>
      <c r="F31" s="805">
        <v>0</v>
      </c>
      <c r="G31" s="1062">
        <v>0</v>
      </c>
    </row>
    <row r="32" spans="1:7" ht="15" thickBot="1">
      <c r="A32" s="251"/>
      <c r="B32" s="335">
        <v>991</v>
      </c>
      <c r="C32" s="354" t="s">
        <v>174</v>
      </c>
      <c r="D32" s="1080">
        <v>409.72760500000004</v>
      </c>
      <c r="E32" s="775">
        <f>E24+E26+E27+E31</f>
        <v>2388.8198220000004</v>
      </c>
      <c r="F32" s="779">
        <v>1306.738238</v>
      </c>
      <c r="G32" s="783">
        <v>1082.081584</v>
      </c>
    </row>
    <row r="33" spans="1:7" ht="14.25">
      <c r="A33" s="251"/>
      <c r="B33" s="299">
        <v>30</v>
      </c>
      <c r="C33" s="342" t="s">
        <v>175</v>
      </c>
      <c r="D33" s="900">
        <v>158.48621300000002</v>
      </c>
      <c r="E33" s="900">
        <f>F33+G33</f>
        <v>375.1605619999999</v>
      </c>
      <c r="F33" s="806">
        <v>243.15089799999996</v>
      </c>
      <c r="G33" s="807">
        <v>132.009664</v>
      </c>
    </row>
    <row r="34" spans="1:7" ht="15">
      <c r="A34" s="254"/>
      <c r="B34" s="323">
        <v>35</v>
      </c>
      <c r="C34" s="346" t="s">
        <v>19</v>
      </c>
      <c r="D34" s="901">
        <v>46.383887</v>
      </c>
      <c r="E34" s="901">
        <f>F34+G34</f>
        <v>349.07752899999997</v>
      </c>
      <c r="F34" s="743">
        <v>231.63466499999998</v>
      </c>
      <c r="G34" s="808">
        <v>117.442864</v>
      </c>
    </row>
    <row r="35" spans="1:7" ht="15">
      <c r="A35" s="254"/>
      <c r="B35" s="323">
        <v>300</v>
      </c>
      <c r="C35" s="324" t="s">
        <v>170</v>
      </c>
      <c r="D35" s="545"/>
      <c r="E35" s="743">
        <f>G35</f>
        <v>132.009664</v>
      </c>
      <c r="F35" s="328"/>
      <c r="G35" s="808">
        <v>132.009664</v>
      </c>
    </row>
    <row r="36" spans="1:7" ht="15.75" thickBot="1">
      <c r="A36" s="254"/>
      <c r="B36" s="330">
        <v>305</v>
      </c>
      <c r="C36" s="331" t="s">
        <v>20</v>
      </c>
      <c r="D36" s="546"/>
      <c r="E36" s="744">
        <f>G36+F36</f>
        <v>117.442864</v>
      </c>
      <c r="F36" s="332"/>
      <c r="G36" s="809">
        <v>117.442864</v>
      </c>
    </row>
    <row r="37" spans="1:8" ht="15" thickBot="1">
      <c r="A37" s="251"/>
      <c r="B37" s="335">
        <v>40</v>
      </c>
      <c r="C37" s="354" t="s">
        <v>177</v>
      </c>
      <c r="D37" s="902">
        <v>0</v>
      </c>
      <c r="E37" s="902">
        <f>G37</f>
        <v>0</v>
      </c>
      <c r="F37" s="805">
        <v>0</v>
      </c>
      <c r="G37" s="776">
        <v>0</v>
      </c>
      <c r="H37" s="759"/>
    </row>
    <row r="38" spans="1:7" ht="14.25">
      <c r="A38" s="251"/>
      <c r="B38" s="299">
        <v>50</v>
      </c>
      <c r="C38" s="342" t="s">
        <v>178</v>
      </c>
      <c r="D38" s="772">
        <v>251.24139200000002</v>
      </c>
      <c r="E38" s="772">
        <f>+E32-E33-E37</f>
        <v>2013.6592600000004</v>
      </c>
      <c r="F38" s="772">
        <v>1063.58734</v>
      </c>
      <c r="G38" s="772">
        <v>950.0719200000001</v>
      </c>
    </row>
    <row r="39" spans="1:8" ht="14.25">
      <c r="A39" s="251"/>
      <c r="B39" s="356">
        <v>53</v>
      </c>
      <c r="C39" s="357" t="s">
        <v>179</v>
      </c>
      <c r="D39" s="764">
        <v>3.6832922340000005</v>
      </c>
      <c r="E39" s="764">
        <f>F39+G39</f>
        <v>106.51982800000002</v>
      </c>
      <c r="F39" s="777">
        <v>106.51982800000002</v>
      </c>
      <c r="G39" s="359"/>
      <c r="H39" s="759"/>
    </row>
    <row r="40" spans="1:7" ht="14.25">
      <c r="A40" s="251"/>
      <c r="B40" s="356">
        <v>55</v>
      </c>
      <c r="C40" s="357" t="s">
        <v>180</v>
      </c>
      <c r="D40" s="764">
        <v>4.726050765999999</v>
      </c>
      <c r="E40" s="764"/>
      <c r="F40" s="1102" t="s">
        <v>173</v>
      </c>
      <c r="G40" s="363"/>
    </row>
    <row r="41" spans="1:7" ht="14.25">
      <c r="A41" s="251"/>
      <c r="B41" s="356">
        <v>65</v>
      </c>
      <c r="C41" s="357" t="s">
        <v>181</v>
      </c>
      <c r="D41" s="764">
        <v>44.158909527007644</v>
      </c>
      <c r="E41" s="764">
        <f>F41</f>
        <v>142.324</v>
      </c>
      <c r="F41" s="777">
        <v>142.324</v>
      </c>
      <c r="G41" s="363"/>
    </row>
    <row r="42" spans="1:8" ht="14.25">
      <c r="A42" s="251"/>
      <c r="B42" s="356">
        <v>70</v>
      </c>
      <c r="C42" s="357" t="s">
        <v>182</v>
      </c>
      <c r="D42" s="764">
        <v>242.83204900000004</v>
      </c>
      <c r="E42" s="764">
        <f>+E38-E39-E41</f>
        <v>1764.8154320000003</v>
      </c>
      <c r="F42" s="777">
        <v>814.743512</v>
      </c>
      <c r="G42" s="784">
        <v>950.0719200000001</v>
      </c>
      <c r="H42" s="759"/>
    </row>
    <row r="43" spans="1:8" ht="15.75" thickBot="1">
      <c r="A43" s="254"/>
      <c r="B43" s="365">
        <v>73</v>
      </c>
      <c r="C43" s="366" t="s">
        <v>183</v>
      </c>
      <c r="D43" s="550">
        <v>44.15890952700766</v>
      </c>
      <c r="E43" s="550">
        <f>+G42</f>
        <v>950.0719200000001</v>
      </c>
      <c r="F43" s="367"/>
      <c r="G43" s="761">
        <v>950.0719200000001</v>
      </c>
      <c r="H43" s="759"/>
    </row>
    <row r="44" spans="1:7" ht="15">
      <c r="A44" s="254"/>
      <c r="B44" s="264"/>
      <c r="C44" s="252"/>
      <c r="D44" s="403"/>
      <c r="E44" s="252"/>
      <c r="F44" s="785"/>
      <c r="G44" s="424"/>
    </row>
    <row r="45" spans="1:7" ht="15">
      <c r="A45" s="251" t="s">
        <v>184</v>
      </c>
      <c r="B45" s="286"/>
      <c r="C45" s="307"/>
      <c r="D45" s="286"/>
      <c r="E45" s="307"/>
      <c r="F45" s="349"/>
      <c r="G45" s="424"/>
    </row>
    <row r="46" spans="1:7" ht="15.75" thickBot="1">
      <c r="A46" s="349"/>
      <c r="B46" s="264"/>
      <c r="C46" s="252"/>
      <c r="D46" s="403"/>
      <c r="E46" s="252"/>
      <c r="F46" s="349"/>
      <c r="G46" s="424"/>
    </row>
    <row r="47" spans="1:7" ht="14.25">
      <c r="A47" s="251"/>
      <c r="B47" s="299">
        <v>45</v>
      </c>
      <c r="C47" s="342" t="s">
        <v>185</v>
      </c>
      <c r="D47" s="904">
        <v>0</v>
      </c>
      <c r="E47" s="371" t="s">
        <v>173</v>
      </c>
      <c r="F47" s="904" t="s">
        <v>173</v>
      </c>
      <c r="G47" s="1090">
        <v>0</v>
      </c>
    </row>
    <row r="48" spans="1:7" ht="14.25">
      <c r="A48" s="251"/>
      <c r="B48" s="356">
        <v>80</v>
      </c>
      <c r="C48" s="375" t="s">
        <v>188</v>
      </c>
      <c r="D48" s="905">
        <v>1.4294097685941813</v>
      </c>
      <c r="E48" s="1239">
        <f>E26/(E39+E40+E42)</f>
        <v>0.38914924309180166</v>
      </c>
      <c r="F48" s="905">
        <v>0.6846910193571879</v>
      </c>
      <c r="G48" s="1064">
        <v>0.14980339593659395</v>
      </c>
    </row>
    <row r="49" spans="1:7" ht="15" thickBot="1">
      <c r="A49" s="251"/>
      <c r="B49" s="259">
        <v>90</v>
      </c>
      <c r="C49" s="376" t="s">
        <v>189</v>
      </c>
      <c r="D49" s="748">
        <v>3.6892839504087127</v>
      </c>
      <c r="E49" s="488">
        <v>26.812380307803682</v>
      </c>
      <c r="F49" s="748">
        <v>12.378185560346806</v>
      </c>
      <c r="G49" s="988">
        <v>14.434194747456873</v>
      </c>
    </row>
    <row r="50" spans="1:7" ht="15.75">
      <c r="A50" s="254"/>
      <c r="B50" s="286"/>
      <c r="C50" s="381" t="s">
        <v>190</v>
      </c>
      <c r="D50" s="403"/>
      <c r="E50" s="252"/>
      <c r="F50" s="349"/>
      <c r="G50" s="350"/>
    </row>
    <row r="51" spans="1:7" ht="15">
      <c r="A51" s="254"/>
      <c r="B51" s="286"/>
      <c r="C51" s="261" t="s">
        <v>3</v>
      </c>
      <c r="D51" s="802">
        <v>65820.916</v>
      </c>
      <c r="E51" s="918">
        <v>64667</v>
      </c>
      <c r="F51" s="918">
        <v>64667</v>
      </c>
      <c r="G51" s="918">
        <v>64667</v>
      </c>
    </row>
    <row r="52" spans="1:7" ht="15">
      <c r="A52" s="254"/>
      <c r="B52" s="264"/>
      <c r="C52" s="251" t="s">
        <v>195</v>
      </c>
      <c r="D52" s="252"/>
      <c r="E52" s="252"/>
      <c r="F52" s="349"/>
      <c r="G52" s="307"/>
    </row>
    <row r="53" spans="1:7" ht="15">
      <c r="A53" s="254"/>
      <c r="C53" s="253"/>
      <c r="D53" s="745"/>
      <c r="E53" s="253"/>
      <c r="F53" s="253"/>
      <c r="G53" s="382"/>
    </row>
    <row r="54" spans="1:7" ht="15.75">
      <c r="A54" s="254"/>
      <c r="C54" s="237"/>
      <c r="F54" s="751"/>
      <c r="G54" s="390"/>
    </row>
    <row r="55" spans="1:7" ht="15.75">
      <c r="A55" s="254"/>
      <c r="C55" s="237"/>
      <c r="D55" s="237"/>
      <c r="E55" s="237"/>
      <c r="F55" s="254"/>
      <c r="G55" s="25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3">
      <selection activeCell="J31" sqref="J31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4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375</v>
      </c>
      <c r="E24" s="1276"/>
      <c r="F24" s="1277">
        <v>375</v>
      </c>
      <c r="G24" s="1288">
        <v>7.808454</v>
      </c>
      <c r="H24" s="1278"/>
      <c r="I24" s="1279">
        <v>7.808454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1737.472</v>
      </c>
      <c r="E26" s="1284">
        <v>1737.472</v>
      </c>
      <c r="F26" s="1285"/>
      <c r="G26" s="1284">
        <v>4.1168</v>
      </c>
      <c r="H26" s="1284">
        <v>4.1168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716.0544371</v>
      </c>
      <c r="E27" s="1288">
        <v>239.20909400000002</v>
      </c>
      <c r="F27" s="1282">
        <v>476.8453430999999</v>
      </c>
      <c r="G27" s="1288">
        <v>2713.188044</v>
      </c>
      <c r="H27" s="1288">
        <v>445.1036459999999</v>
      </c>
      <c r="I27" s="1289">
        <v>2268.084398</v>
      </c>
      <c r="J27" s="766"/>
    </row>
    <row r="28" spans="1:9" ht="15.75" thickBot="1">
      <c r="A28" s="1134"/>
      <c r="B28" s="1192">
        <v>25</v>
      </c>
      <c r="C28" s="1213" t="s">
        <v>17</v>
      </c>
      <c r="D28" s="1338">
        <v>607.9835805</v>
      </c>
      <c r="E28" s="1290">
        <v>165.24884000000003</v>
      </c>
      <c r="F28" s="1290">
        <v>442.73474050000004</v>
      </c>
      <c r="G28" s="1338">
        <v>1609.7917823000002</v>
      </c>
      <c r="H28" s="1290">
        <v>352.59274300000004</v>
      </c>
      <c r="I28" s="1291">
        <v>1257.1990393</v>
      </c>
    </row>
    <row r="29" spans="1:9" ht="15.75" thickBot="1">
      <c r="A29" s="1134"/>
      <c r="B29" s="1192">
        <v>200</v>
      </c>
      <c r="C29" s="1213" t="s">
        <v>170</v>
      </c>
      <c r="D29" s="1338">
        <v>476.8453430999999</v>
      </c>
      <c r="E29" s="1292"/>
      <c r="F29" s="1290">
        <v>476.8453430999999</v>
      </c>
      <c r="G29" s="1338">
        <v>2268.084398</v>
      </c>
      <c r="H29" s="1292"/>
      <c r="I29" s="1339">
        <v>2268.084398</v>
      </c>
    </row>
    <row r="30" spans="1:9" ht="15.75" thickBot="1">
      <c r="A30" s="1134"/>
      <c r="B30" s="1198">
        <v>205</v>
      </c>
      <c r="C30" s="1214" t="s">
        <v>18</v>
      </c>
      <c r="D30" s="1338">
        <v>442.73474050000004</v>
      </c>
      <c r="E30" s="1340"/>
      <c r="F30" s="1341">
        <v>442.73474050000004</v>
      </c>
      <c r="G30" s="1338">
        <v>1257.1990393</v>
      </c>
      <c r="H30" s="1340"/>
      <c r="I30" s="1339">
        <v>1257.1990393</v>
      </c>
    </row>
    <row r="31" spans="1:10" ht="15" thickBot="1">
      <c r="A31" s="1126"/>
      <c r="B31" s="1202">
        <v>100</v>
      </c>
      <c r="C31" s="1295" t="s">
        <v>172</v>
      </c>
      <c r="D31" s="1296">
        <v>157.1472</v>
      </c>
      <c r="E31" s="1296">
        <v>157.1472</v>
      </c>
      <c r="F31" s="1297" t="s">
        <v>173</v>
      </c>
      <c r="G31" s="1296" t="s">
        <v>173</v>
      </c>
      <c r="H31" s="1297" t="s">
        <v>173</v>
      </c>
      <c r="I31" s="1298" t="s">
        <v>173</v>
      </c>
      <c r="J31" s="766"/>
    </row>
    <row r="32" spans="1:10" ht="15" thickBot="1">
      <c r="A32" s="1126"/>
      <c r="B32" s="1202">
        <v>991</v>
      </c>
      <c r="C32" s="1295" t="s">
        <v>174</v>
      </c>
      <c r="D32" s="1296">
        <v>2985.6736370999997</v>
      </c>
      <c r="E32" s="1296">
        <v>2133.828294</v>
      </c>
      <c r="F32" s="1296">
        <v>851.8453430999999</v>
      </c>
      <c r="G32" s="1296">
        <v>2725.1132979999998</v>
      </c>
      <c r="H32" s="1296">
        <v>449.2204459999999</v>
      </c>
      <c r="I32" s="1296">
        <v>2275.892852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717.9087339</v>
      </c>
      <c r="E33" s="1288">
        <v>617.5181240000001</v>
      </c>
      <c r="F33" s="1282">
        <v>100.3906099</v>
      </c>
      <c r="G33" s="1288">
        <v>182.2151422</v>
      </c>
      <c r="H33" s="1299">
        <v>37.563112999999994</v>
      </c>
      <c r="I33" s="1300">
        <v>144.65202920000002</v>
      </c>
    </row>
    <row r="34" spans="1:9" ht="15.75" thickBot="1">
      <c r="A34" s="1134"/>
      <c r="B34" s="1192">
        <v>35</v>
      </c>
      <c r="C34" s="1193" t="s">
        <v>21</v>
      </c>
      <c r="D34" s="1338">
        <v>499.1382956</v>
      </c>
      <c r="E34" s="1290">
        <v>431.57564</v>
      </c>
      <c r="F34" s="1290">
        <v>67.56265559999999</v>
      </c>
      <c r="G34" s="1338">
        <v>112.87437400000002</v>
      </c>
      <c r="H34" s="1301">
        <v>22.607371</v>
      </c>
      <c r="I34" s="1302">
        <v>90.26700300000002</v>
      </c>
    </row>
    <row r="35" spans="1:9" ht="15">
      <c r="A35" s="1134"/>
      <c r="B35" s="1192">
        <v>300</v>
      </c>
      <c r="C35" s="1213" t="s">
        <v>170</v>
      </c>
      <c r="D35" s="1342">
        <v>100.3906099</v>
      </c>
      <c r="E35" s="1292"/>
      <c r="F35" s="1282">
        <v>100.3906099</v>
      </c>
      <c r="G35" s="1342">
        <v>144.65202920000002</v>
      </c>
      <c r="H35" s="1305"/>
      <c r="I35" s="1300">
        <v>144.65202920000002</v>
      </c>
    </row>
    <row r="36" spans="1:9" ht="15.75" thickBot="1">
      <c r="A36" s="1134"/>
      <c r="B36" s="1198">
        <v>305</v>
      </c>
      <c r="C36" s="1214" t="s">
        <v>18</v>
      </c>
      <c r="D36" s="1290">
        <v>67.56265559999999</v>
      </c>
      <c r="E36" s="1340"/>
      <c r="F36" s="1290">
        <v>67.56265559999999</v>
      </c>
      <c r="G36" s="1290">
        <v>90.26700300000002</v>
      </c>
      <c r="H36" s="1343"/>
      <c r="I36" s="1302">
        <v>90.26700300000002</v>
      </c>
    </row>
    <row r="37" spans="1:9" ht="15" thickBot="1">
      <c r="A37" s="1126"/>
      <c r="B37" s="1202">
        <v>40</v>
      </c>
      <c r="C37" s="1203" t="s">
        <v>177</v>
      </c>
      <c r="D37" s="1296">
        <v>312.526</v>
      </c>
      <c r="E37" s="1296">
        <v>312.526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1955.2389031999999</v>
      </c>
      <c r="E38" s="1288">
        <v>1203.7841699999997</v>
      </c>
      <c r="F38" s="1288">
        <v>751.4547332</v>
      </c>
      <c r="G38" s="1288">
        <v>2542.8981557999996</v>
      </c>
      <c r="H38" s="1288">
        <v>411.65733299999994</v>
      </c>
      <c r="I38" s="1288">
        <v>2131.2408228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135.916297</v>
      </c>
      <c r="E39" s="1303">
        <v>135.916297</v>
      </c>
      <c r="F39" s="1311" t="s">
        <v>173</v>
      </c>
      <c r="G39" s="1303">
        <v>20.58286665</v>
      </c>
      <c r="H39" s="1303">
        <v>20.58286665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375</v>
      </c>
      <c r="E41" s="1303">
        <v>375</v>
      </c>
      <c r="F41" s="1316"/>
      <c r="G41" s="1303">
        <v>7.808454</v>
      </c>
      <c r="H41" s="1318">
        <v>7.808454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1444.3226061999997</v>
      </c>
      <c r="E42" s="1303">
        <v>692.8678729999997</v>
      </c>
      <c r="F42" s="1303">
        <v>751.4547332</v>
      </c>
      <c r="G42" s="1303">
        <v>2514.5068351499995</v>
      </c>
      <c r="H42" s="1318">
        <v>383.26601235</v>
      </c>
      <c r="I42" s="1304">
        <v>2131.2408228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751.4547332</v>
      </c>
      <c r="E43" s="1294"/>
      <c r="F43" s="1293">
        <v>751.4547332</v>
      </c>
      <c r="G43" s="1293">
        <v>2131.2408228</v>
      </c>
      <c r="H43" s="1317"/>
      <c r="I43" s="1306">
        <v>2131.2408228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155.3788</v>
      </c>
      <c r="E47" s="1323">
        <v>155.3788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1.0994995734389286</v>
      </c>
      <c r="E48" s="1327">
        <v>1.4433417910787119</v>
      </c>
      <c r="F48" s="1327"/>
      <c r="G48" s="1328">
        <v>0.0016239267577304788</v>
      </c>
      <c r="H48" s="1328">
        <v>0.010000550627868933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21.943188438340343</v>
      </c>
      <c r="E49" s="1330">
        <v>10.52654734811078</v>
      </c>
      <c r="F49" s="1330">
        <v>11.416641090229561</v>
      </c>
      <c r="G49" s="1330">
        <v>38.2021974012853</v>
      </c>
      <c r="H49" s="1330">
        <v>5.822853076525728</v>
      </c>
      <c r="I49" s="1330">
        <v>32.37934432475957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60</v>
      </c>
      <c r="D51" s="1247">
        <v>65821</v>
      </c>
      <c r="E51" s="918">
        <v>65027</v>
      </c>
      <c r="F51" s="918">
        <v>65027</v>
      </c>
      <c r="G51" s="918">
        <v>65027</v>
      </c>
      <c r="H51" s="918">
        <v>65027</v>
      </c>
      <c r="I51" s="918">
        <v>65027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259"/>
  <sheetViews>
    <sheetView showGridLines="0" zoomScalePageLayoutView="0" workbookViewId="0" topLeftCell="A24">
      <selection activeCell="A1" sqref="A1"/>
    </sheetView>
  </sheetViews>
  <sheetFormatPr defaultColWidth="8.8515625" defaultRowHeight="19.5" customHeight="1"/>
  <cols>
    <col min="1" max="1" width="3.140625" style="237" customWidth="1"/>
    <col min="2" max="2" width="4.28125" style="393" customWidth="1"/>
    <col min="3" max="3" width="49.8515625" style="237" customWidth="1"/>
    <col min="4" max="4" width="10.421875" style="237" customWidth="1"/>
    <col min="5" max="5" width="12.8515625" style="237" customWidth="1"/>
    <col min="6" max="6" width="19.140625" style="237" customWidth="1"/>
    <col min="7" max="8" width="21.7109375" style="237" customWidth="1"/>
    <col min="9" max="9" width="18.7109375" style="237" customWidth="1"/>
    <col min="10" max="10" width="14.7109375" style="237" customWidth="1"/>
    <col min="11" max="11" width="4.8515625" style="237" customWidth="1"/>
    <col min="12" max="12" width="3.7109375" style="237" customWidth="1"/>
    <col min="13" max="13" width="41.8515625" style="237" customWidth="1"/>
    <col min="14" max="23" width="13.7109375" style="237" customWidth="1"/>
    <col min="24" max="16384" width="8.8515625" style="237" customWidth="1"/>
  </cols>
  <sheetData>
    <row r="1" spans="1:19" ht="18" customHeight="1">
      <c r="A1" s="509"/>
      <c r="B1" s="510"/>
      <c r="C1" s="509"/>
      <c r="D1" s="509"/>
      <c r="E1" s="509"/>
      <c r="F1" s="509"/>
      <c r="G1" s="509"/>
      <c r="H1" s="504"/>
      <c r="I1" s="239"/>
      <c r="J1" s="239"/>
      <c r="K1" s="240"/>
      <c r="L1" s="240"/>
      <c r="M1" s="240"/>
      <c r="N1" s="240"/>
      <c r="O1" s="240"/>
      <c r="P1" s="240"/>
      <c r="Q1" s="240"/>
      <c r="R1" s="240"/>
      <c r="S1" s="239"/>
    </row>
    <row r="2" spans="2:19" s="241" customFormat="1" ht="18" customHeight="1">
      <c r="B2" s="506"/>
      <c r="C2" s="506" t="s">
        <v>95</v>
      </c>
      <c r="D2" s="506"/>
      <c r="E2" s="506"/>
      <c r="F2" s="506"/>
      <c r="G2" s="506"/>
      <c r="H2" s="506"/>
      <c r="I2" s="239"/>
      <c r="J2" s="239"/>
      <c r="K2" s="244"/>
      <c r="L2" s="239"/>
      <c r="M2" s="239"/>
      <c r="N2" s="245"/>
      <c r="O2" s="245"/>
      <c r="P2" s="246"/>
      <c r="Q2" s="244"/>
      <c r="R2" s="244"/>
      <c r="S2" s="237"/>
    </row>
    <row r="3" spans="1:19" s="241" customFormat="1" ht="18" customHeight="1">
      <c r="A3" s="511"/>
      <c r="B3" s="504"/>
      <c r="C3" s="504"/>
      <c r="D3" s="512"/>
      <c r="E3" s="512"/>
      <c r="F3" s="512"/>
      <c r="G3" s="441"/>
      <c r="H3" s="504"/>
      <c r="I3" s="239"/>
      <c r="J3" s="239"/>
      <c r="K3" s="244"/>
      <c r="L3" s="239"/>
      <c r="M3" s="239"/>
      <c r="N3" s="245"/>
      <c r="O3" s="245"/>
      <c r="P3" s="246"/>
      <c r="Q3" s="244"/>
      <c r="R3" s="244"/>
      <c r="S3" s="237"/>
    </row>
    <row r="4" spans="1:19" s="241" customFormat="1" ht="18" customHeight="1">
      <c r="A4" s="513" t="s">
        <v>133</v>
      </c>
      <c r="B4" s="504"/>
      <c r="C4" s="504"/>
      <c r="D4" s="512"/>
      <c r="E4" s="512"/>
      <c r="F4" s="512"/>
      <c r="G4" s="441"/>
      <c r="H4" s="613" t="s">
        <v>110</v>
      </c>
      <c r="J4" s="239"/>
      <c r="K4" s="244"/>
      <c r="L4" s="239"/>
      <c r="M4" s="239"/>
      <c r="N4" s="245"/>
      <c r="O4" s="245"/>
      <c r="P4" s="246"/>
      <c r="Q4" s="244"/>
      <c r="R4" s="244"/>
      <c r="S4" s="237"/>
    </row>
    <row r="5" spans="1:18" s="241" customFormat="1" ht="18" customHeight="1">
      <c r="A5" s="511"/>
      <c r="B5" s="504"/>
      <c r="C5" s="504"/>
      <c r="D5" s="505"/>
      <c r="E5" s="505"/>
      <c r="F5" s="505"/>
      <c r="G5" s="505"/>
      <c r="H5" s="287"/>
      <c r="I5" s="239"/>
      <c r="J5" s="239"/>
      <c r="K5" s="244"/>
      <c r="L5" s="239"/>
      <c r="M5" s="239"/>
      <c r="N5" s="250"/>
      <c r="O5" s="240"/>
      <c r="P5" s="244"/>
      <c r="Q5" s="244"/>
      <c r="R5" s="244"/>
    </row>
    <row r="6" spans="1:18" s="241" customFormat="1" ht="18" customHeight="1">
      <c r="A6" s="513"/>
      <c r="B6" s="395" t="s">
        <v>138</v>
      </c>
      <c r="C6" s="504"/>
      <c r="D6" s="403"/>
      <c r="E6" s="403"/>
      <c r="F6" s="403"/>
      <c r="G6" s="513"/>
      <c r="H6" s="514"/>
      <c r="I6" s="253"/>
      <c r="J6" s="239"/>
      <c r="K6" s="244"/>
      <c r="L6" s="239"/>
      <c r="M6" s="239"/>
      <c r="N6" s="250"/>
      <c r="O6" s="240"/>
      <c r="P6" s="244"/>
      <c r="Q6" s="244"/>
      <c r="R6" s="244"/>
    </row>
    <row r="7" spans="1:17" ht="18" customHeight="1" thickBot="1">
      <c r="A7" s="514"/>
      <c r="B7" s="507"/>
      <c r="C7" s="515"/>
      <c r="D7" s="513"/>
      <c r="E7" s="513"/>
      <c r="F7" s="513"/>
      <c r="G7" s="513"/>
      <c r="H7" s="513"/>
      <c r="I7" s="253"/>
      <c r="J7" s="239"/>
      <c r="K7" s="255"/>
      <c r="L7" s="239"/>
      <c r="M7" s="239"/>
      <c r="P7" s="239"/>
      <c r="Q7" s="239"/>
    </row>
    <row r="8" spans="1:71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  <c r="I8"/>
      <c r="J8" s="239"/>
      <c r="K8" s="239"/>
      <c r="L8" s="239"/>
      <c r="M8" s="239"/>
      <c r="N8" s="239"/>
      <c r="O8" s="243"/>
      <c r="P8" s="239"/>
      <c r="Q8" s="239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</row>
    <row r="9" spans="1:71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  <c r="I9"/>
      <c r="J9" s="239"/>
      <c r="K9" s="241"/>
      <c r="L9" s="239"/>
      <c r="M9" s="239"/>
      <c r="N9" s="239"/>
      <c r="O9" s="237"/>
      <c r="P9" s="249"/>
      <c r="Q9" s="239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</row>
    <row r="10" spans="1:71" s="257" customFormat="1" ht="18" customHeight="1">
      <c r="A10" s="515"/>
      <c r="B10" s="517" t="s">
        <v>147</v>
      </c>
      <c r="C10" s="518"/>
      <c r="D10" s="520"/>
      <c r="E10" s="521"/>
      <c r="F10" s="728"/>
      <c r="G10" s="521"/>
      <c r="H10" s="521"/>
      <c r="I10"/>
      <c r="J10" s="239"/>
      <c r="K10" s="241"/>
      <c r="L10" s="239"/>
      <c r="M10" s="239"/>
      <c r="N10" s="248"/>
      <c r="O10" s="248"/>
      <c r="P10" s="249"/>
      <c r="Q10" s="239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</row>
    <row r="11" spans="1:71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  <c r="I11"/>
      <c r="J11" s="239"/>
      <c r="K11" s="251"/>
      <c r="L11" s="239"/>
      <c r="M11" s="239"/>
      <c r="N11" s="252"/>
      <c r="O11" s="251"/>
      <c r="P11" s="253"/>
      <c r="Q11" s="253"/>
      <c r="R11" s="254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</row>
    <row r="12" spans="1:71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/>
      <c r="J12" s="239"/>
      <c r="K12" s="251"/>
      <c r="L12" s="239"/>
      <c r="M12" s="239"/>
      <c r="N12" s="252"/>
      <c r="O12" s="251"/>
      <c r="P12" s="253"/>
      <c r="Q12" s="253"/>
      <c r="R12" s="254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</row>
    <row r="13" spans="1:71" s="257" customFormat="1" ht="18" customHeight="1">
      <c r="A13" s="524" t="s">
        <v>93</v>
      </c>
      <c r="B13" s="286"/>
      <c r="C13" s="286"/>
      <c r="D13" s="286"/>
      <c r="E13" s="286"/>
      <c r="F13" s="286"/>
      <c r="G13" s="1684"/>
      <c r="H13" s="1684"/>
      <c r="I13"/>
      <c r="J13" s="239"/>
      <c r="K13" s="251"/>
      <c r="L13" s="239"/>
      <c r="M13" s="239"/>
      <c r="N13" s="252"/>
      <c r="O13" s="251"/>
      <c r="P13" s="253"/>
      <c r="Q13" s="253"/>
      <c r="R13" s="254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</row>
    <row r="14" spans="1:71" s="257" customFormat="1" ht="6.75" customHeight="1" thickBot="1">
      <c r="A14" s="254"/>
      <c r="B14" s="286"/>
      <c r="C14" s="286"/>
      <c r="D14" s="286"/>
      <c r="E14" s="286"/>
      <c r="F14" s="286"/>
      <c r="G14" s="286"/>
      <c r="H14" s="286"/>
      <c r="I14"/>
      <c r="J14" s="239"/>
      <c r="K14" s="251"/>
      <c r="L14" s="239"/>
      <c r="M14" s="239"/>
      <c r="N14" s="252"/>
      <c r="O14" s="251"/>
      <c r="P14" s="253"/>
      <c r="Q14" s="253"/>
      <c r="R14" s="254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</row>
    <row r="15" spans="1:71" s="257" customFormat="1" ht="18" customHeight="1">
      <c r="A15" s="239"/>
      <c r="B15" s="722" t="s">
        <v>159</v>
      </c>
      <c r="C15" s="529" t="s">
        <v>160</v>
      </c>
      <c r="D15" s="266"/>
      <c r="E15" s="266"/>
      <c r="F15" s="266"/>
      <c r="G15" s="264"/>
      <c r="H15" s="566">
        <v>0</v>
      </c>
      <c r="I15"/>
      <c r="J15" s="266"/>
      <c r="K15" s="267"/>
      <c r="L15" s="266"/>
      <c r="M15" s="266"/>
      <c r="N15" s="268"/>
      <c r="O15" s="268"/>
      <c r="P15" s="268"/>
      <c r="Q15" s="267"/>
      <c r="R15" s="269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</row>
    <row r="16" spans="1:48" s="273" customFormat="1" ht="18" customHeight="1">
      <c r="A16" s="239"/>
      <c r="B16" s="726">
        <v>12</v>
      </c>
      <c r="C16" s="272" t="s">
        <v>216</v>
      </c>
      <c r="D16" s="292"/>
      <c r="E16" s="292"/>
      <c r="F16" s="292"/>
      <c r="G16" s="264"/>
      <c r="H16" s="479">
        <v>0</v>
      </c>
      <c r="I16"/>
      <c r="J16" s="266"/>
      <c r="K16" s="268"/>
      <c r="L16" s="266"/>
      <c r="M16" s="266"/>
      <c r="N16" s="264"/>
      <c r="O16" s="264"/>
      <c r="P16" s="264"/>
      <c r="Q16" s="264"/>
      <c r="R16" s="264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</row>
    <row r="17" spans="1:48" s="276" customFormat="1" ht="18" customHeight="1">
      <c r="A17" s="239"/>
      <c r="B17" s="725" t="s">
        <v>211</v>
      </c>
      <c r="C17" s="272" t="s">
        <v>212</v>
      </c>
      <c r="D17" s="292"/>
      <c r="E17" s="292"/>
      <c r="F17" s="292"/>
      <c r="G17" s="274"/>
      <c r="H17" s="479">
        <v>10.2</v>
      </c>
      <c r="I17"/>
      <c r="J17" s="266"/>
      <c r="K17" s="268"/>
      <c r="L17" s="266"/>
      <c r="M17" s="266"/>
      <c r="N17" s="264"/>
      <c r="O17" s="264"/>
      <c r="P17" s="264"/>
      <c r="Q17" s="264"/>
      <c r="R17" s="264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</row>
    <row r="18" spans="1:4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6.8</v>
      </c>
      <c r="I18"/>
      <c r="J18" s="266"/>
      <c r="K18" s="268"/>
      <c r="L18" s="266"/>
      <c r="M18" s="266"/>
      <c r="N18" s="264"/>
      <c r="O18" s="264"/>
      <c r="P18" s="264"/>
      <c r="Q18" s="264"/>
      <c r="R18" s="264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</row>
    <row r="19" spans="1:48" s="257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17</v>
      </c>
      <c r="I19"/>
      <c r="J19" s="266"/>
      <c r="K19" s="268"/>
      <c r="L19" s="266"/>
      <c r="M19" s="266"/>
      <c r="N19" s="264"/>
      <c r="O19" s="264"/>
      <c r="P19" s="264"/>
      <c r="Q19" s="264"/>
      <c r="R19" s="264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</row>
    <row r="20" spans="1:48" s="241" customFormat="1" ht="18" customHeight="1">
      <c r="A20" s="261" t="s">
        <v>164</v>
      </c>
      <c r="B20" s="261"/>
      <c r="C20" s="261"/>
      <c r="D20" s="261"/>
      <c r="E20" s="261"/>
      <c r="F20" s="261"/>
      <c r="G20" s="261"/>
      <c r="H20" s="389"/>
      <c r="I20"/>
      <c r="J20" s="266"/>
      <c r="K20" s="268"/>
      <c r="L20" s="266"/>
      <c r="M20" s="266"/>
      <c r="N20" s="286"/>
      <c r="O20" s="286"/>
      <c r="P20" s="286"/>
      <c r="Q20" s="286"/>
      <c r="R20" s="286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</row>
    <row r="21" spans="1:45" s="241" customFormat="1" ht="17.25" customHeight="1">
      <c r="A21" s="261" t="s">
        <v>28</v>
      </c>
      <c r="B21" s="261"/>
      <c r="C21" s="261"/>
      <c r="D21" s="261"/>
      <c r="E21" s="261"/>
      <c r="F21" s="261"/>
      <c r="G21" s="261"/>
      <c r="H21" s="389"/>
      <c r="I21"/>
      <c r="J21" s="239"/>
      <c r="K21" s="254"/>
      <c r="L21" s="239"/>
      <c r="M21" s="292"/>
      <c r="N21" s="260"/>
      <c r="O21" s="260"/>
      <c r="P21" s="260"/>
      <c r="Q21" s="260"/>
      <c r="R21" s="260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</row>
    <row r="22" spans="9:45" s="294" customFormat="1" ht="21.75" customHeight="1">
      <c r="I22"/>
      <c r="J22" s="239"/>
      <c r="K22" s="251"/>
      <c r="L22" s="239"/>
      <c r="M22" s="292"/>
      <c r="N22" s="260"/>
      <c r="O22" s="260"/>
      <c r="P22" s="260"/>
      <c r="Q22" s="260"/>
      <c r="R22" s="260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</row>
    <row r="23" spans="5:45" s="294" customFormat="1" ht="18" customHeight="1" thickBot="1">
      <c r="E23" s="894"/>
      <c r="I23"/>
      <c r="J23" s="239"/>
      <c r="K23" s="295"/>
      <c r="L23" s="239"/>
      <c r="M23" s="292"/>
      <c r="N23" s="296"/>
      <c r="O23" s="292"/>
      <c r="P23" s="297"/>
      <c r="Q23" s="297"/>
      <c r="R23" s="298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</row>
    <row r="24" spans="1:45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51.046</v>
      </c>
      <c r="G24" s="963"/>
      <c r="H24" s="816">
        <v>17</v>
      </c>
      <c r="I24"/>
      <c r="J24" s="247"/>
      <c r="K24" s="251"/>
      <c r="L24" s="247"/>
      <c r="M24" s="265"/>
      <c r="N24" s="305"/>
      <c r="O24" s="265"/>
      <c r="P24" s="306"/>
      <c r="Q24" s="306"/>
      <c r="R24" s="307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</row>
    <row r="25" spans="1:31" s="241" customFormat="1" ht="18" customHeight="1">
      <c r="A25" s="251"/>
      <c r="B25" s="256">
        <v>15</v>
      </c>
      <c r="C25" s="624" t="s">
        <v>166</v>
      </c>
      <c r="D25" s="308"/>
      <c r="E25" s="308"/>
      <c r="F25" s="1014"/>
      <c r="G25" s="617"/>
      <c r="H25" s="1014"/>
      <c r="I25"/>
      <c r="J25" s="265"/>
      <c r="K25" s="312"/>
      <c r="L25" s="265"/>
      <c r="M25" s="265"/>
      <c r="N25" s="312"/>
      <c r="O25" s="312"/>
      <c r="P25" s="312"/>
      <c r="Q25" s="312"/>
      <c r="R25" s="312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</row>
    <row r="26" spans="1:31" s="241" customFormat="1" ht="18" customHeight="1" thickBot="1">
      <c r="A26" s="251"/>
      <c r="B26" s="313"/>
      <c r="C26" s="625" t="s">
        <v>167</v>
      </c>
      <c r="D26" s="1002">
        <v>308.684</v>
      </c>
      <c r="E26" s="1002">
        <v>308.684</v>
      </c>
      <c r="F26" s="1012"/>
      <c r="G26" s="862">
        <v>516.342</v>
      </c>
      <c r="H26" s="1013"/>
      <c r="I26"/>
      <c r="J26" s="265"/>
      <c r="K26" s="312"/>
      <c r="L26" s="265"/>
      <c r="M26" s="265"/>
      <c r="N26" s="312"/>
      <c r="O26" s="312"/>
      <c r="P26" s="312"/>
      <c r="Q26" s="312"/>
      <c r="R26" s="312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</row>
    <row r="27" spans="1:20" s="241" customFormat="1" ht="18" customHeight="1">
      <c r="A27" s="251"/>
      <c r="B27" s="256">
        <v>20</v>
      </c>
      <c r="C27" s="626" t="s">
        <v>168</v>
      </c>
      <c r="D27" s="548">
        <v>102.02300000000001</v>
      </c>
      <c r="E27" s="548">
        <v>85.263</v>
      </c>
      <c r="F27" s="548">
        <v>16.76</v>
      </c>
      <c r="G27" s="817">
        <v>34</v>
      </c>
      <c r="H27" s="617">
        <v>18.9</v>
      </c>
      <c r="I27"/>
      <c r="J27" s="247"/>
      <c r="K27" s="251"/>
      <c r="L27" s="247"/>
      <c r="M27" s="265"/>
      <c r="N27" s="312"/>
      <c r="O27" s="312"/>
      <c r="P27" s="312"/>
      <c r="Q27" s="312"/>
      <c r="R27" s="312"/>
      <c r="S27" s="249"/>
      <c r="T27" s="249"/>
    </row>
    <row r="28" spans="1:75" s="257" customFormat="1" ht="18" customHeight="1">
      <c r="A28" s="254"/>
      <c r="B28" s="323">
        <v>25</v>
      </c>
      <c r="C28" s="627" t="s">
        <v>169</v>
      </c>
      <c r="D28" s="740">
        <v>64.93599999999999</v>
      </c>
      <c r="E28" s="740">
        <v>50.108</v>
      </c>
      <c r="F28" s="740">
        <v>14.828</v>
      </c>
      <c r="G28" s="815">
        <v>31.8</v>
      </c>
      <c r="H28" s="815">
        <v>16.2</v>
      </c>
      <c r="I28"/>
      <c r="J28" s="292"/>
      <c r="K28" s="312"/>
      <c r="L28" s="292"/>
      <c r="M28" s="292"/>
      <c r="N28" s="312"/>
      <c r="O28" s="312"/>
      <c r="P28" s="312"/>
      <c r="Q28" s="312"/>
      <c r="R28" s="312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</row>
    <row r="29" spans="1:75" s="257" customFormat="1" ht="18" customHeight="1">
      <c r="A29" s="254"/>
      <c r="B29" s="323">
        <v>200</v>
      </c>
      <c r="C29" s="627" t="s">
        <v>170</v>
      </c>
      <c r="D29" s="740">
        <v>16.76</v>
      </c>
      <c r="E29" s="979"/>
      <c r="F29" s="1003">
        <v>16.76</v>
      </c>
      <c r="G29" s="545"/>
      <c r="H29" s="804">
        <v>18.9</v>
      </c>
      <c r="I29"/>
      <c r="J29" s="292"/>
      <c r="K29" s="312"/>
      <c r="L29" s="292"/>
      <c r="M29" s="292"/>
      <c r="N29" s="312"/>
      <c r="O29" s="312"/>
      <c r="P29" s="312"/>
      <c r="Q29" s="312"/>
      <c r="R29" s="312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</row>
    <row r="30" spans="1:20" s="257" customFormat="1" ht="18" customHeight="1" thickBot="1">
      <c r="A30" s="254"/>
      <c r="B30" s="330">
        <v>205</v>
      </c>
      <c r="C30" s="628" t="s">
        <v>171</v>
      </c>
      <c r="D30" s="914">
        <v>14.828</v>
      </c>
      <c r="E30" s="980"/>
      <c r="F30" s="1004">
        <v>14.828</v>
      </c>
      <c r="G30" s="741"/>
      <c r="H30" s="935">
        <v>16.2</v>
      </c>
      <c r="I30"/>
      <c r="J30" s="239"/>
      <c r="K30" s="251"/>
      <c r="L30" s="239"/>
      <c r="M30" s="292"/>
      <c r="N30" s="312"/>
      <c r="O30" s="312"/>
      <c r="P30" s="312"/>
      <c r="Q30" s="312"/>
      <c r="R30" s="312"/>
      <c r="S30" s="273"/>
      <c r="T30" s="273"/>
    </row>
    <row r="31" spans="1:20" s="241" customFormat="1" ht="18" customHeight="1" thickBot="1">
      <c r="A31" s="251"/>
      <c r="B31" s="335">
        <v>100</v>
      </c>
      <c r="C31" s="629" t="s">
        <v>172</v>
      </c>
      <c r="D31" s="742">
        <v>2.769</v>
      </c>
      <c r="E31" s="742">
        <v>2.769</v>
      </c>
      <c r="F31" s="866" t="s">
        <v>173</v>
      </c>
      <c r="G31" s="986" t="s">
        <v>173</v>
      </c>
      <c r="H31" s="816"/>
      <c r="I31"/>
      <c r="J31" s="247"/>
      <c r="K31" s="251"/>
      <c r="L31" s="247"/>
      <c r="M31" s="265"/>
      <c r="N31" s="312"/>
      <c r="O31" s="339"/>
      <c r="P31" s="339"/>
      <c r="Q31" s="339"/>
      <c r="R31" s="312"/>
      <c r="S31" s="249"/>
      <c r="T31" s="249"/>
    </row>
    <row r="32" spans="1:20" s="241" customFormat="1" ht="18" customHeight="1" thickBot="1">
      <c r="A32" s="251"/>
      <c r="B32" s="335">
        <v>991</v>
      </c>
      <c r="C32" s="629" t="s">
        <v>174</v>
      </c>
      <c r="D32" s="742">
        <v>413.47600000000006</v>
      </c>
      <c r="E32" s="742">
        <v>396.716</v>
      </c>
      <c r="F32" s="742">
        <v>67.806</v>
      </c>
      <c r="G32" s="816">
        <v>550.342</v>
      </c>
      <c r="H32" s="816">
        <v>35.9</v>
      </c>
      <c r="I32"/>
      <c r="J32" s="247"/>
      <c r="K32" s="251"/>
      <c r="L32" s="247"/>
      <c r="M32" s="265"/>
      <c r="N32" s="312"/>
      <c r="O32" s="339"/>
      <c r="P32" s="339"/>
      <c r="Q32" s="339"/>
      <c r="R32" s="312"/>
      <c r="S32" s="249"/>
      <c r="T32" s="249"/>
    </row>
    <row r="33" spans="1:20" s="241" customFormat="1" ht="18" customHeight="1">
      <c r="A33" s="251"/>
      <c r="B33" s="299">
        <v>30</v>
      </c>
      <c r="C33" s="630" t="s">
        <v>175</v>
      </c>
      <c r="D33" s="548">
        <v>80.911</v>
      </c>
      <c r="E33" s="548">
        <v>78.538</v>
      </c>
      <c r="F33" s="548">
        <v>2.373</v>
      </c>
      <c r="G33" s="817">
        <v>79</v>
      </c>
      <c r="H33" s="838">
        <v>6.4</v>
      </c>
      <c r="I33"/>
      <c r="J33" s="247"/>
      <c r="K33" s="251"/>
      <c r="L33" s="247"/>
      <c r="M33" s="265"/>
      <c r="N33" s="312"/>
      <c r="O33" s="339"/>
      <c r="P33" s="339"/>
      <c r="Q33" s="339"/>
      <c r="R33" s="312"/>
      <c r="S33" s="249"/>
      <c r="T33" s="249"/>
    </row>
    <row r="34" spans="1:20" s="257" customFormat="1" ht="18" customHeight="1">
      <c r="A34" s="254"/>
      <c r="B34" s="323">
        <v>35</v>
      </c>
      <c r="C34" s="631" t="s">
        <v>176</v>
      </c>
      <c r="D34" s="740">
        <v>74.315</v>
      </c>
      <c r="E34" s="740">
        <v>72.243</v>
      </c>
      <c r="F34" s="740">
        <v>2.072</v>
      </c>
      <c r="G34" s="815">
        <v>74.5</v>
      </c>
      <c r="H34" s="864">
        <v>6.1</v>
      </c>
      <c r="I34"/>
      <c r="J34" s="239"/>
      <c r="K34" s="254"/>
      <c r="L34" s="239"/>
      <c r="M34" s="292"/>
      <c r="N34" s="349"/>
      <c r="O34" s="350"/>
      <c r="P34" s="350"/>
      <c r="Q34" s="350"/>
      <c r="R34" s="349"/>
      <c r="S34" s="273"/>
      <c r="T34" s="273"/>
    </row>
    <row r="35" spans="1:20" s="257" customFormat="1" ht="18" customHeight="1">
      <c r="A35" s="254"/>
      <c r="B35" s="323">
        <v>300</v>
      </c>
      <c r="C35" s="627" t="s">
        <v>170</v>
      </c>
      <c r="D35" s="740">
        <v>2.373</v>
      </c>
      <c r="E35" s="979"/>
      <c r="F35" s="1003">
        <v>2.373</v>
      </c>
      <c r="G35" s="545"/>
      <c r="H35" s="808">
        <v>6.4</v>
      </c>
      <c r="I35"/>
      <c r="J35" s="239"/>
      <c r="K35" s="254"/>
      <c r="L35" s="239"/>
      <c r="M35" s="292"/>
      <c r="N35" s="349"/>
      <c r="O35" s="350"/>
      <c r="P35" s="350"/>
      <c r="Q35" s="350"/>
      <c r="R35" s="349"/>
      <c r="S35" s="273"/>
      <c r="T35" s="273"/>
    </row>
    <row r="36" spans="1:20" s="257" customFormat="1" ht="18" customHeight="1" thickBot="1">
      <c r="A36" s="254"/>
      <c r="B36" s="330">
        <v>305</v>
      </c>
      <c r="C36" s="628" t="s">
        <v>171</v>
      </c>
      <c r="D36" s="914">
        <v>2.072</v>
      </c>
      <c r="E36" s="980"/>
      <c r="F36" s="1004">
        <v>2.072</v>
      </c>
      <c r="G36" s="741"/>
      <c r="H36" s="809">
        <v>6.1</v>
      </c>
      <c r="I36"/>
      <c r="J36" s="239"/>
      <c r="K36" s="254"/>
      <c r="L36" s="239"/>
      <c r="M36" s="292"/>
      <c r="N36" s="349"/>
      <c r="O36" s="350"/>
      <c r="P36" s="350"/>
      <c r="Q36" s="350"/>
      <c r="R36" s="349"/>
      <c r="S36" s="273"/>
      <c r="T36" s="273"/>
    </row>
    <row r="37" spans="1:20" s="241" customFormat="1" ht="18" customHeight="1" thickBot="1">
      <c r="A37" s="251"/>
      <c r="B37" s="335">
        <v>40</v>
      </c>
      <c r="C37" s="632" t="s">
        <v>177</v>
      </c>
      <c r="D37" s="742">
        <v>2.723</v>
      </c>
      <c r="E37" s="742">
        <v>2.723</v>
      </c>
      <c r="F37" s="866" t="s">
        <v>173</v>
      </c>
      <c r="G37" s="986" t="s">
        <v>173</v>
      </c>
      <c r="H37" s="866"/>
      <c r="I37"/>
      <c r="J37" s="247"/>
      <c r="K37" s="251"/>
      <c r="L37" s="247"/>
      <c r="M37" s="265"/>
      <c r="N37" s="312"/>
      <c r="O37" s="339"/>
      <c r="P37" s="339"/>
      <c r="Q37" s="339"/>
      <c r="R37" s="312"/>
      <c r="S37" s="249"/>
      <c r="T37" s="249"/>
    </row>
    <row r="38" spans="1:20" s="241" customFormat="1" ht="18" customHeight="1">
      <c r="A38" s="251"/>
      <c r="B38" s="299">
        <v>50</v>
      </c>
      <c r="C38" s="630" t="s">
        <v>178</v>
      </c>
      <c r="D38" s="548">
        <v>329.84200000000004</v>
      </c>
      <c r="E38" s="548">
        <v>315.455</v>
      </c>
      <c r="F38" s="548">
        <v>65.43299999999999</v>
      </c>
      <c r="G38" s="817">
        <v>471.342</v>
      </c>
      <c r="H38" s="839">
        <v>29.5</v>
      </c>
      <c r="I38"/>
      <c r="J38" s="247"/>
      <c r="K38" s="251"/>
      <c r="L38" s="247"/>
      <c r="M38" s="265"/>
      <c r="N38" s="312"/>
      <c r="O38" s="339"/>
      <c r="P38" s="339"/>
      <c r="Q38" s="339"/>
      <c r="R38" s="312"/>
      <c r="S38" s="249"/>
      <c r="T38" s="249"/>
    </row>
    <row r="39" spans="1:20" s="241" customFormat="1" ht="18" customHeight="1">
      <c r="A39" s="251"/>
      <c r="B39" s="356">
        <v>53</v>
      </c>
      <c r="C39" s="633" t="s">
        <v>179</v>
      </c>
      <c r="D39" s="912">
        <v>40.758</v>
      </c>
      <c r="E39" s="912">
        <v>40.758</v>
      </c>
      <c r="F39" s="972" t="s">
        <v>173</v>
      </c>
      <c r="G39" s="818">
        <v>99.38435999999999</v>
      </c>
      <c r="H39" s="987"/>
      <c r="I39"/>
      <c r="J39" s="247"/>
      <c r="K39" s="251"/>
      <c r="L39" s="247"/>
      <c r="M39" s="265"/>
      <c r="N39" s="312"/>
      <c r="O39" s="339"/>
      <c r="P39" s="339"/>
      <c r="Q39" s="339"/>
      <c r="R39" s="312"/>
      <c r="S39" s="249"/>
      <c r="T39" s="249"/>
    </row>
    <row r="40" spans="1:20" s="241" customFormat="1" ht="18" customHeight="1">
      <c r="A40" s="251"/>
      <c r="B40" s="356">
        <v>55</v>
      </c>
      <c r="C40" s="633" t="s">
        <v>180</v>
      </c>
      <c r="D40" s="912">
        <v>4.0906</v>
      </c>
      <c r="E40" s="912">
        <v>4.0906</v>
      </c>
      <c r="F40" s="972" t="s">
        <v>173</v>
      </c>
      <c r="G40" s="760">
        <v>1.22614</v>
      </c>
      <c r="H40" s="867"/>
      <c r="I40"/>
      <c r="J40" s="247"/>
      <c r="K40" s="251"/>
      <c r="L40" s="247"/>
      <c r="M40" s="265"/>
      <c r="N40" s="312"/>
      <c r="O40" s="339"/>
      <c r="P40" s="339"/>
      <c r="Q40" s="339"/>
      <c r="R40" s="312"/>
      <c r="S40" s="249"/>
      <c r="T40" s="249"/>
    </row>
    <row r="41" spans="1:20" s="241" customFormat="1" ht="18" customHeight="1">
      <c r="A41" s="251"/>
      <c r="B41" s="356">
        <v>65</v>
      </c>
      <c r="C41" s="633" t="s">
        <v>181</v>
      </c>
      <c r="D41" s="962"/>
      <c r="E41" s="915">
        <v>51.046</v>
      </c>
      <c r="F41" s="962"/>
      <c r="G41" s="818">
        <v>17</v>
      </c>
      <c r="H41" s="867"/>
      <c r="I41"/>
      <c r="J41" s="247"/>
      <c r="K41" s="251"/>
      <c r="L41" s="247"/>
      <c r="M41" s="265"/>
      <c r="N41" s="312"/>
      <c r="O41" s="339"/>
      <c r="P41" s="339"/>
      <c r="Q41" s="339"/>
      <c r="R41" s="312"/>
      <c r="S41" s="249"/>
      <c r="T41" s="249"/>
    </row>
    <row r="42" spans="1:20" s="241" customFormat="1" ht="18" customHeight="1">
      <c r="A42" s="251"/>
      <c r="B42" s="356">
        <v>70</v>
      </c>
      <c r="C42" s="633" t="s">
        <v>182</v>
      </c>
      <c r="D42" s="912">
        <v>284.9934</v>
      </c>
      <c r="E42" s="912">
        <v>219.56040000000002</v>
      </c>
      <c r="F42" s="912">
        <v>65.43299999999999</v>
      </c>
      <c r="G42" s="818">
        <v>353.7315</v>
      </c>
      <c r="H42" s="760">
        <v>29.5</v>
      </c>
      <c r="I42"/>
      <c r="J42" s="247"/>
      <c r="K42" s="251"/>
      <c r="L42" s="247"/>
      <c r="M42" s="265"/>
      <c r="N42" s="312"/>
      <c r="O42" s="339"/>
      <c r="P42" s="339"/>
      <c r="Q42" s="339"/>
      <c r="R42" s="312"/>
      <c r="S42" s="249"/>
      <c r="T42" s="249"/>
    </row>
    <row r="43" spans="1:20" s="257" customFormat="1" ht="18" customHeight="1" thickBot="1">
      <c r="A43" s="254"/>
      <c r="B43" s="365">
        <v>73</v>
      </c>
      <c r="C43" s="634" t="s">
        <v>183</v>
      </c>
      <c r="D43" s="913">
        <v>65.43299999999999</v>
      </c>
      <c r="E43" s="1005"/>
      <c r="F43" s="1006">
        <v>65.43299999999999</v>
      </c>
      <c r="G43" s="623"/>
      <c r="H43" s="761">
        <v>29.5</v>
      </c>
      <c r="I43"/>
      <c r="J43" s="239"/>
      <c r="K43" s="254"/>
      <c r="L43" s="239"/>
      <c r="M43" s="292"/>
      <c r="N43" s="349"/>
      <c r="O43" s="350"/>
      <c r="P43" s="350"/>
      <c r="Q43" s="350"/>
      <c r="R43" s="349"/>
      <c r="S43" s="273"/>
      <c r="T43" s="273"/>
    </row>
    <row r="44" spans="1:43" s="257" customFormat="1" ht="18" customHeight="1">
      <c r="A44" s="254"/>
      <c r="B44" s="241"/>
      <c r="C44" s="241"/>
      <c r="D44" s="241"/>
      <c r="E44" s="241"/>
      <c r="F44" s="241"/>
      <c r="G44" s="241"/>
      <c r="H44" s="241"/>
      <c r="I44"/>
      <c r="J44" s="292"/>
      <c r="K44" s="349"/>
      <c r="L44" s="292"/>
      <c r="M44" s="292"/>
      <c r="N44" s="349"/>
      <c r="O44" s="350"/>
      <c r="P44" s="350"/>
      <c r="Q44" s="350"/>
      <c r="R44" s="349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</row>
    <row r="45" spans="1:37" s="257" customFormat="1" ht="18" customHeight="1">
      <c r="A45" s="251" t="s">
        <v>184</v>
      </c>
      <c r="B45" s="370"/>
      <c r="C45" s="252"/>
      <c r="D45" s="252"/>
      <c r="E45" s="252"/>
      <c r="F45" s="252"/>
      <c r="G45" s="349"/>
      <c r="H45" s="350"/>
      <c r="I45"/>
      <c r="J45" s="292"/>
      <c r="K45" s="349"/>
      <c r="L45" s="292"/>
      <c r="M45" s="292"/>
      <c r="N45" s="349"/>
      <c r="O45" s="350"/>
      <c r="P45" s="350"/>
      <c r="Q45" s="350"/>
      <c r="R45" s="349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</row>
    <row r="46" spans="2:20" s="257" customFormat="1" ht="18" customHeight="1" thickBot="1">
      <c r="B46" s="260"/>
      <c r="C46" s="307"/>
      <c r="D46" s="307"/>
      <c r="E46" s="307"/>
      <c r="F46" s="307"/>
      <c r="G46" s="349"/>
      <c r="H46" s="350"/>
      <c r="I46"/>
      <c r="J46" s="292"/>
      <c r="K46" s="349"/>
      <c r="L46" s="292"/>
      <c r="M46" s="292"/>
      <c r="N46" s="349"/>
      <c r="O46" s="350"/>
      <c r="P46" s="350"/>
      <c r="Q46" s="350"/>
      <c r="R46" s="349"/>
      <c r="S46" s="273"/>
      <c r="T46" s="273"/>
    </row>
    <row r="47" spans="1:20" s="241" customFormat="1" ht="18" customHeight="1">
      <c r="A47" s="251"/>
      <c r="B47" s="299">
        <v>45</v>
      </c>
      <c r="C47" s="342" t="s">
        <v>185</v>
      </c>
      <c r="D47" s="503">
        <v>-0.04600000000000026</v>
      </c>
      <c r="E47" s="503">
        <v>-0.04600000000000026</v>
      </c>
      <c r="F47" s="738" t="s">
        <v>173</v>
      </c>
      <c r="G47" s="372" t="s">
        <v>173</v>
      </c>
      <c r="H47" s="372">
        <v>0</v>
      </c>
      <c r="I47"/>
      <c r="J47" s="247"/>
      <c r="K47" s="251"/>
      <c r="L47" s="247"/>
      <c r="M47" s="265"/>
      <c r="N47" s="312"/>
      <c r="O47" s="339"/>
      <c r="P47" s="339"/>
      <c r="Q47" s="339"/>
      <c r="R47" s="312"/>
      <c r="S47" s="249"/>
      <c r="T47" s="249"/>
    </row>
    <row r="48" spans="1:20" s="241" customFormat="1" ht="15" customHeight="1">
      <c r="A48" s="251"/>
      <c r="B48" s="356">
        <v>80</v>
      </c>
      <c r="C48" s="375" t="s">
        <v>188</v>
      </c>
      <c r="D48" s="493">
        <v>0.9358541362227976</v>
      </c>
      <c r="E48" s="493">
        <v>0.9785357657986085</v>
      </c>
      <c r="F48" s="737" t="s">
        <v>173</v>
      </c>
      <c r="G48" s="640">
        <v>1.0954720775997047</v>
      </c>
      <c r="H48" s="641">
        <v>0.576271186440678</v>
      </c>
      <c r="I48"/>
      <c r="J48" s="247"/>
      <c r="K48" s="251"/>
      <c r="L48" s="247"/>
      <c r="M48" s="265"/>
      <c r="N48" s="312"/>
      <c r="O48" s="339"/>
      <c r="P48" s="339"/>
      <c r="Q48" s="339"/>
      <c r="R48" s="312"/>
      <c r="S48" s="249"/>
      <c r="T48" s="249"/>
    </row>
    <row r="49" spans="1:20" s="241" customFormat="1" ht="19.5" customHeight="1" thickBot="1">
      <c r="A49" s="251"/>
      <c r="B49" s="259">
        <v>90</v>
      </c>
      <c r="C49" s="376" t="s">
        <v>189</v>
      </c>
      <c r="D49" s="488">
        <v>4.918852586340807</v>
      </c>
      <c r="E49" s="488">
        <v>3.789509656707917</v>
      </c>
      <c r="F49" s="488">
        <v>1.1293429296328898</v>
      </c>
      <c r="G49" s="618">
        <v>6.105239993786568</v>
      </c>
      <c r="H49" s="378">
        <v>0.5091561815012341</v>
      </c>
      <c r="I49"/>
      <c r="J49" s="247"/>
      <c r="K49" s="251"/>
      <c r="L49" s="247"/>
      <c r="M49" s="265"/>
      <c r="N49" s="312"/>
      <c r="O49" s="339"/>
      <c r="P49" s="339"/>
      <c r="Q49" s="339"/>
      <c r="R49" s="312"/>
      <c r="S49" s="249"/>
      <c r="T49" s="249"/>
    </row>
    <row r="50" spans="1:20" s="257" customFormat="1" ht="18" customHeight="1">
      <c r="A50" s="254"/>
      <c r="B50" s="511"/>
      <c r="C50" s="381" t="s">
        <v>190</v>
      </c>
      <c r="D50" s="241"/>
      <c r="E50" s="241"/>
      <c r="F50" s="241"/>
      <c r="G50" s="241"/>
      <c r="H50" s="241"/>
      <c r="I50"/>
      <c r="J50" s="239"/>
      <c r="K50" s="254"/>
      <c r="L50" s="239"/>
      <c r="M50" s="292"/>
      <c r="N50" s="349"/>
      <c r="O50" s="350"/>
      <c r="P50" s="350"/>
      <c r="Q50" s="350"/>
      <c r="R50" s="349"/>
      <c r="S50" s="273"/>
      <c r="T50" s="273"/>
    </row>
    <row r="51" spans="1:20" s="257" customFormat="1" ht="19.5" customHeight="1">
      <c r="A51" s="254"/>
      <c r="B51" s="286"/>
      <c r="C51" s="261" t="s">
        <v>81</v>
      </c>
      <c r="D51" s="459">
        <v>57939</v>
      </c>
      <c r="E51" s="754">
        <v>57939</v>
      </c>
      <c r="F51" s="754">
        <v>57939</v>
      </c>
      <c r="G51" s="754">
        <v>57939</v>
      </c>
      <c r="H51" s="754">
        <v>57939</v>
      </c>
      <c r="I51"/>
      <c r="J51" s="239"/>
      <c r="K51" s="254"/>
      <c r="L51" s="239"/>
      <c r="M51" s="292"/>
      <c r="N51" s="349"/>
      <c r="O51" s="350"/>
      <c r="P51" s="350"/>
      <c r="Q51" s="350"/>
      <c r="R51" s="349"/>
      <c r="S51" s="273"/>
      <c r="T51" s="273"/>
    </row>
    <row r="52" spans="1:20" s="257" customFormat="1" ht="18" customHeight="1">
      <c r="A52" s="254"/>
      <c r="B52" s="286"/>
      <c r="C52" s="251"/>
      <c r="G52" s="349"/>
      <c r="H52" s="350"/>
      <c r="I52"/>
      <c r="J52" s="292"/>
      <c r="K52" s="349"/>
      <c r="L52" s="292"/>
      <c r="M52" s="292"/>
      <c r="N52" s="349"/>
      <c r="O52" s="350"/>
      <c r="P52" s="350"/>
      <c r="Q52" s="350"/>
      <c r="R52" s="349"/>
      <c r="S52" s="273"/>
      <c r="T52" s="273"/>
    </row>
    <row r="53" spans="1:20" s="257" customFormat="1" ht="19.5" customHeight="1">
      <c r="A53" s="254"/>
      <c r="B53" s="264"/>
      <c r="G53" s="349"/>
      <c r="H53" s="307"/>
      <c r="I53"/>
      <c r="J53" s="239"/>
      <c r="K53" s="239"/>
      <c r="L53" s="239"/>
      <c r="M53" s="292"/>
      <c r="N53" s="292"/>
      <c r="O53" s="292"/>
      <c r="P53" s="292"/>
      <c r="Q53" s="292"/>
      <c r="R53" s="292"/>
      <c r="S53" s="273"/>
      <c r="T53" s="273"/>
    </row>
    <row r="54" spans="1:20" ht="19.5" customHeight="1">
      <c r="A54" s="254"/>
      <c r="B54" s="384"/>
      <c r="D54" s="254"/>
      <c r="E54" s="254"/>
      <c r="F54" s="254"/>
      <c r="G54" s="254"/>
      <c r="H54" s="254"/>
      <c r="I54"/>
      <c r="J54" s="254"/>
      <c r="K54" s="254"/>
      <c r="L54" s="239"/>
      <c r="M54" s="292"/>
      <c r="N54" s="387"/>
      <c r="O54" s="382"/>
      <c r="P54" s="298"/>
      <c r="Q54" s="349"/>
      <c r="R54" s="349"/>
      <c r="S54" s="388"/>
      <c r="T54" s="388"/>
    </row>
    <row r="55" spans="2:20" ht="19.5" customHeight="1">
      <c r="B55" s="238"/>
      <c r="C55" s="388"/>
      <c r="D55" s="388"/>
      <c r="E55" s="388"/>
      <c r="F55" s="388"/>
      <c r="G55" s="388"/>
      <c r="H55" s="388"/>
      <c r="I55"/>
      <c r="J55" s="254"/>
      <c r="K55" s="254"/>
      <c r="L55" s="239"/>
      <c r="M55" s="292"/>
      <c r="N55" s="387"/>
      <c r="O55" s="382"/>
      <c r="P55" s="298"/>
      <c r="Q55" s="349"/>
      <c r="R55" s="349"/>
      <c r="S55" s="388"/>
      <c r="T55" s="388"/>
    </row>
    <row r="56" spans="1:20" ht="19.5" customHeight="1">
      <c r="A56" s="511"/>
      <c r="B56" s="504"/>
      <c r="C56" s="266"/>
      <c r="D56" s="266"/>
      <c r="E56" s="266"/>
      <c r="F56" s="266"/>
      <c r="G56" s="590"/>
      <c r="H56" s="441"/>
      <c r="I56" s="527"/>
      <c r="J56" s="254"/>
      <c r="K56" s="254"/>
      <c r="L56" s="384"/>
      <c r="M56" s="349"/>
      <c r="N56" s="349"/>
      <c r="O56" s="349"/>
      <c r="P56" s="349"/>
      <c r="Q56" s="349"/>
      <c r="R56" s="349"/>
      <c r="S56" s="388"/>
      <c r="T56" s="388"/>
    </row>
    <row r="57" spans="1:20" ht="19.5" customHeight="1">
      <c r="A57" s="511"/>
      <c r="B57" s="607"/>
      <c r="C57" s="591"/>
      <c r="D57" s="511"/>
      <c r="E57" s="511"/>
      <c r="F57" s="511"/>
      <c r="G57" s="266"/>
      <c r="H57" s="409"/>
      <c r="I57" s="527"/>
      <c r="J57" s="254"/>
      <c r="K57" s="254"/>
      <c r="L57" s="384"/>
      <c r="M57" s="349"/>
      <c r="N57" s="349"/>
      <c r="O57" s="349"/>
      <c r="P57" s="349"/>
      <c r="Q57" s="349"/>
      <c r="R57" s="349"/>
      <c r="S57" s="388"/>
      <c r="T57" s="388"/>
    </row>
    <row r="58" spans="1:20" ht="19.5" customHeight="1">
      <c r="A58" s="266"/>
      <c r="B58" s="266"/>
      <c r="C58" s="266"/>
      <c r="D58" s="266"/>
      <c r="E58" s="266"/>
      <c r="F58" s="266"/>
      <c r="G58" s="445"/>
      <c r="H58" s="445"/>
      <c r="I58" s="527"/>
      <c r="J58" s="254"/>
      <c r="K58" s="254"/>
      <c r="L58" s="384"/>
      <c r="M58" s="349"/>
      <c r="N58" s="349"/>
      <c r="O58" s="349"/>
      <c r="P58" s="349"/>
      <c r="Q58" s="349"/>
      <c r="R58" s="349"/>
      <c r="S58" s="388"/>
      <c r="T58" s="388"/>
    </row>
    <row r="59" spans="1:20" ht="19.5" customHeight="1">
      <c r="A59" s="282"/>
      <c r="B59" s="395"/>
      <c r="C59" s="267"/>
      <c r="D59" s="267"/>
      <c r="E59" s="267"/>
      <c r="F59" s="267"/>
      <c r="G59" s="403"/>
      <c r="H59" s="282"/>
      <c r="I59" s="527"/>
      <c r="L59" s="393"/>
      <c r="M59" s="349"/>
      <c r="N59" s="388"/>
      <c r="O59" s="388"/>
      <c r="P59" s="388"/>
      <c r="Q59" s="388"/>
      <c r="R59" s="388"/>
      <c r="S59" s="388"/>
      <c r="T59" s="388"/>
    </row>
    <row r="60" spans="1:20" ht="19.5" customHeight="1">
      <c r="A60" s="266"/>
      <c r="B60" s="266"/>
      <c r="C60" s="266"/>
      <c r="D60" s="445"/>
      <c r="E60" s="445"/>
      <c r="F60" s="445"/>
      <c r="G60" s="445"/>
      <c r="H60" s="287"/>
      <c r="I60" s="504"/>
      <c r="L60" s="393"/>
      <c r="M60" s="349"/>
      <c r="N60" s="388"/>
      <c r="O60" s="388"/>
      <c r="P60" s="388"/>
      <c r="Q60" s="388"/>
      <c r="R60" s="388"/>
      <c r="S60" s="388"/>
      <c r="T60" s="388"/>
    </row>
    <row r="61" spans="1:20" ht="19.5" customHeight="1">
      <c r="A61" s="282"/>
      <c r="B61" s="395"/>
      <c r="C61" s="267"/>
      <c r="D61" s="403"/>
      <c r="E61" s="403"/>
      <c r="F61" s="403"/>
      <c r="G61" s="282"/>
      <c r="H61" s="267"/>
      <c r="I61" s="514"/>
      <c r="L61" s="393"/>
      <c r="M61" s="349"/>
      <c r="N61" s="388"/>
      <c r="O61" s="388"/>
      <c r="P61" s="388"/>
      <c r="Q61" s="388"/>
      <c r="R61" s="388"/>
      <c r="S61" s="388"/>
      <c r="T61" s="388"/>
    </row>
    <row r="62" spans="1:20" ht="19.5" customHeight="1">
      <c r="A62" s="267"/>
      <c r="B62" s="395"/>
      <c r="C62" s="268"/>
      <c r="D62" s="282"/>
      <c r="E62" s="282"/>
      <c r="F62" s="282"/>
      <c r="G62" s="282"/>
      <c r="H62" s="282"/>
      <c r="I62" s="267"/>
      <c r="L62" s="393"/>
      <c r="M62" s="349"/>
      <c r="N62" s="388"/>
      <c r="O62" s="388"/>
      <c r="P62" s="388"/>
      <c r="Q62" s="388"/>
      <c r="R62" s="388"/>
      <c r="S62" s="388"/>
      <c r="T62" s="388"/>
    </row>
    <row r="63" spans="1:20" ht="19.5" customHeight="1">
      <c r="A63" s="268"/>
      <c r="B63" s="286"/>
      <c r="C63" s="286"/>
      <c r="D63" s="286"/>
      <c r="E63" s="286"/>
      <c r="F63" s="286"/>
      <c r="G63" s="286"/>
      <c r="H63" s="286"/>
      <c r="I63" s="286"/>
      <c r="L63" s="393"/>
      <c r="M63" s="349"/>
      <c r="N63" s="388"/>
      <c r="O63" s="388"/>
      <c r="P63" s="388"/>
      <c r="Q63" s="388"/>
      <c r="R63" s="388"/>
      <c r="S63" s="388"/>
      <c r="T63" s="388"/>
    </row>
    <row r="64" spans="1:20" ht="19.5" customHeight="1">
      <c r="A64" s="268"/>
      <c r="B64" s="286"/>
      <c r="C64" s="286"/>
      <c r="D64" s="286"/>
      <c r="E64" s="286"/>
      <c r="F64" s="286"/>
      <c r="G64" s="286"/>
      <c r="H64" s="286"/>
      <c r="I64" s="286"/>
      <c r="L64" s="393"/>
      <c r="M64" s="349"/>
      <c r="N64" s="388"/>
      <c r="O64" s="388"/>
      <c r="P64" s="388"/>
      <c r="Q64" s="388"/>
      <c r="R64" s="388"/>
      <c r="S64" s="388"/>
      <c r="T64" s="388"/>
    </row>
    <row r="65" spans="1:20" ht="15.75">
      <c r="A65" s="268"/>
      <c r="B65" s="286"/>
      <c r="C65" s="286"/>
      <c r="D65" s="286"/>
      <c r="E65" s="286"/>
      <c r="F65" s="286"/>
      <c r="G65" s="286"/>
      <c r="H65" s="286"/>
      <c r="I65" s="286"/>
      <c r="L65" s="393"/>
      <c r="M65" s="349"/>
      <c r="N65" s="388"/>
      <c r="O65" s="388"/>
      <c r="P65" s="388"/>
      <c r="Q65" s="388"/>
      <c r="R65" s="388"/>
      <c r="S65" s="388"/>
      <c r="T65" s="388"/>
    </row>
    <row r="66" spans="1:20" ht="15.75">
      <c r="A66" s="268"/>
      <c r="B66" s="286"/>
      <c r="C66" s="286"/>
      <c r="D66" s="286"/>
      <c r="E66" s="286"/>
      <c r="F66" s="286"/>
      <c r="G66" s="286"/>
      <c r="H66" s="286"/>
      <c r="I66" s="286"/>
      <c r="L66" s="393"/>
      <c r="M66" s="349"/>
      <c r="N66" s="388"/>
      <c r="O66" s="388"/>
      <c r="P66" s="388"/>
      <c r="Q66" s="388"/>
      <c r="R66" s="388"/>
      <c r="S66" s="388"/>
      <c r="T66" s="388"/>
    </row>
    <row r="67" spans="1:20" ht="15.75">
      <c r="A67" s="282"/>
      <c r="B67" s="264"/>
      <c r="C67" s="268"/>
      <c r="D67" s="286"/>
      <c r="E67" s="286"/>
      <c r="F67" s="286"/>
      <c r="G67" s="286"/>
      <c r="H67" s="286"/>
      <c r="I67" s="286"/>
      <c r="L67" s="393"/>
      <c r="M67" s="349"/>
      <c r="N67" s="388"/>
      <c r="O67" s="388"/>
      <c r="P67" s="388"/>
      <c r="Q67" s="388"/>
      <c r="R67" s="388"/>
      <c r="S67" s="388"/>
      <c r="T67" s="388"/>
    </row>
    <row r="68" spans="1:20" ht="15.75">
      <c r="A68" s="267"/>
      <c r="B68" s="264"/>
      <c r="C68" s="268"/>
      <c r="D68" s="286"/>
      <c r="E68" s="286"/>
      <c r="F68" s="286"/>
      <c r="G68" s="286"/>
      <c r="H68" s="286"/>
      <c r="I68" s="286"/>
      <c r="L68" s="393"/>
      <c r="M68" s="349"/>
      <c r="N68" s="388"/>
      <c r="O68" s="388"/>
      <c r="P68" s="388"/>
      <c r="Q68" s="388"/>
      <c r="R68" s="388"/>
      <c r="S68" s="388"/>
      <c r="T68" s="388"/>
    </row>
    <row r="69" spans="1:20" ht="15.75">
      <c r="A69" s="397"/>
      <c r="B69" s="398"/>
      <c r="C69" s="296"/>
      <c r="D69" s="296"/>
      <c r="E69" s="296"/>
      <c r="F69" s="296"/>
      <c r="G69" s="266"/>
      <c r="H69" s="296"/>
      <c r="I69" s="296"/>
      <c r="L69" s="393"/>
      <c r="M69" s="349"/>
      <c r="N69" s="388"/>
      <c r="O69" s="388"/>
      <c r="P69" s="388"/>
      <c r="Q69" s="388"/>
      <c r="R69" s="388"/>
      <c r="S69" s="388"/>
      <c r="T69" s="388"/>
    </row>
    <row r="70" spans="1:20" ht="15.75">
      <c r="A70" s="282"/>
      <c r="B70" s="286"/>
      <c r="C70" s="399"/>
      <c r="D70" s="305"/>
      <c r="E70" s="305"/>
      <c r="F70" s="305"/>
      <c r="G70" s="266"/>
      <c r="H70" s="305"/>
      <c r="I70" s="305"/>
      <c r="L70" s="393"/>
      <c r="M70" s="349"/>
      <c r="N70" s="388"/>
      <c r="O70" s="388"/>
      <c r="P70" s="388"/>
      <c r="Q70" s="388"/>
      <c r="R70" s="388"/>
      <c r="S70" s="388"/>
      <c r="T70" s="388"/>
    </row>
    <row r="71" spans="1:20" ht="15.75">
      <c r="A71" s="282"/>
      <c r="B71" s="286"/>
      <c r="C71" s="282"/>
      <c r="D71" s="282"/>
      <c r="E71" s="282"/>
      <c r="F71" s="282"/>
      <c r="G71" s="266"/>
      <c r="H71" s="282"/>
      <c r="I71" s="282"/>
      <c r="L71" s="393"/>
      <c r="M71" s="349"/>
      <c r="N71" s="388"/>
      <c r="O71" s="388"/>
      <c r="P71" s="388"/>
      <c r="Q71" s="388"/>
      <c r="R71" s="388"/>
      <c r="S71" s="388"/>
      <c r="T71" s="388"/>
    </row>
    <row r="72" spans="1:20" ht="15.75">
      <c r="A72" s="400"/>
      <c r="B72" s="400"/>
      <c r="C72" s="400"/>
      <c r="D72" s="400"/>
      <c r="E72" s="400"/>
      <c r="F72" s="400"/>
      <c r="G72" s="400"/>
      <c r="H72" s="400"/>
      <c r="I72" s="400"/>
      <c r="L72" s="393"/>
      <c r="M72" s="349"/>
      <c r="N72" s="388"/>
      <c r="O72" s="388"/>
      <c r="P72" s="388"/>
      <c r="Q72" s="388"/>
      <c r="R72" s="388"/>
      <c r="S72" s="388"/>
      <c r="T72" s="388"/>
    </row>
    <row r="73" spans="1:20" ht="15.75">
      <c r="A73" s="400"/>
      <c r="B73" s="400"/>
      <c r="C73" s="400"/>
      <c r="D73" s="400"/>
      <c r="E73" s="400"/>
      <c r="F73" s="400"/>
      <c r="G73" s="400"/>
      <c r="H73" s="400"/>
      <c r="I73" s="400"/>
      <c r="L73" s="393"/>
      <c r="M73" s="349"/>
      <c r="N73" s="388"/>
      <c r="O73" s="388"/>
      <c r="P73" s="388"/>
      <c r="Q73" s="388"/>
      <c r="R73" s="388"/>
      <c r="S73" s="388"/>
      <c r="T73" s="388"/>
    </row>
    <row r="74" spans="1:20" ht="15.75">
      <c r="A74" s="400"/>
      <c r="B74" s="400"/>
      <c r="C74" s="400"/>
      <c r="D74" s="400"/>
      <c r="E74" s="400"/>
      <c r="F74" s="400"/>
      <c r="G74" s="400"/>
      <c r="H74" s="400"/>
      <c r="I74" s="400"/>
      <c r="L74" s="393"/>
      <c r="M74" s="349"/>
      <c r="N74" s="388"/>
      <c r="O74" s="388"/>
      <c r="P74" s="388"/>
      <c r="Q74" s="388"/>
      <c r="R74" s="388"/>
      <c r="S74" s="388"/>
      <c r="T74" s="388"/>
    </row>
    <row r="75" spans="1:20" ht="15.75">
      <c r="A75" s="282"/>
      <c r="B75" s="264"/>
      <c r="C75" s="282"/>
      <c r="D75" s="312"/>
      <c r="E75" s="312"/>
      <c r="F75" s="312"/>
      <c r="G75" s="312"/>
      <c r="H75" s="312"/>
      <c r="I75" s="312"/>
      <c r="L75" s="393"/>
      <c r="M75" s="349"/>
      <c r="N75" s="388"/>
      <c r="O75" s="388"/>
      <c r="P75" s="388"/>
      <c r="Q75" s="388"/>
      <c r="R75" s="388"/>
      <c r="S75" s="388"/>
      <c r="T75" s="388"/>
    </row>
    <row r="76" spans="1:20" ht="15.75">
      <c r="A76" s="282"/>
      <c r="B76" s="264"/>
      <c r="C76" s="401"/>
      <c r="D76" s="312"/>
      <c r="E76" s="312"/>
      <c r="F76" s="312"/>
      <c r="G76" s="312"/>
      <c r="H76" s="312"/>
      <c r="I76" s="312"/>
      <c r="L76" s="393"/>
      <c r="M76" s="349"/>
      <c r="N76" s="388"/>
      <c r="O76" s="388"/>
      <c r="P76" s="388"/>
      <c r="Q76" s="388"/>
      <c r="R76" s="388"/>
      <c r="S76" s="388"/>
      <c r="T76" s="388"/>
    </row>
    <row r="77" spans="1:20" ht="15.75">
      <c r="A77" s="282"/>
      <c r="B77" s="264"/>
      <c r="C77" s="401"/>
      <c r="D77" s="312"/>
      <c r="E77" s="312"/>
      <c r="F77" s="312"/>
      <c r="G77" s="312"/>
      <c r="H77" s="312"/>
      <c r="I77" s="312"/>
      <c r="L77" s="393"/>
      <c r="M77" s="349"/>
      <c r="N77" s="388"/>
      <c r="O77" s="388"/>
      <c r="P77" s="388"/>
      <c r="Q77" s="388"/>
      <c r="R77" s="388"/>
      <c r="S77" s="388"/>
      <c r="T77" s="388"/>
    </row>
    <row r="78" spans="1:20" ht="15.75">
      <c r="A78" s="282"/>
      <c r="B78" s="264"/>
      <c r="C78" s="282"/>
      <c r="D78" s="312"/>
      <c r="E78" s="312"/>
      <c r="F78" s="312"/>
      <c r="G78" s="312"/>
      <c r="H78" s="312"/>
      <c r="I78" s="312"/>
      <c r="L78" s="393"/>
      <c r="M78" s="349"/>
      <c r="N78" s="388"/>
      <c r="O78" s="388"/>
      <c r="P78" s="388"/>
      <c r="Q78" s="388"/>
      <c r="R78" s="388"/>
      <c r="S78" s="388"/>
      <c r="T78" s="388"/>
    </row>
    <row r="79" spans="1:20" ht="15.75">
      <c r="A79" s="282"/>
      <c r="B79" s="264"/>
      <c r="C79" s="402"/>
      <c r="D79" s="349"/>
      <c r="E79" s="349"/>
      <c r="F79" s="349"/>
      <c r="G79" s="349"/>
      <c r="H79" s="349"/>
      <c r="I79" s="349"/>
      <c r="L79" s="393"/>
      <c r="M79" s="349"/>
      <c r="N79" s="388"/>
      <c r="O79" s="388"/>
      <c r="P79" s="388"/>
      <c r="Q79" s="388"/>
      <c r="R79" s="388"/>
      <c r="S79" s="388"/>
      <c r="T79" s="388"/>
    </row>
    <row r="80" spans="1:20" ht="15.75">
      <c r="A80" s="282"/>
      <c r="B80" s="264"/>
      <c r="C80" s="403"/>
      <c r="D80" s="349"/>
      <c r="E80" s="349"/>
      <c r="F80" s="349"/>
      <c r="G80" s="349"/>
      <c r="H80" s="349"/>
      <c r="I80" s="349"/>
      <c r="L80" s="393"/>
      <c r="M80" s="349"/>
      <c r="N80" s="388"/>
      <c r="O80" s="388"/>
      <c r="P80" s="388"/>
      <c r="Q80" s="388"/>
      <c r="R80" s="388"/>
      <c r="S80" s="388"/>
      <c r="T80" s="388"/>
    </row>
    <row r="81" spans="1:20" ht="15.75">
      <c r="A81" s="282"/>
      <c r="B81" s="264"/>
      <c r="C81" s="402"/>
      <c r="D81" s="349"/>
      <c r="E81" s="349"/>
      <c r="F81" s="349"/>
      <c r="G81" s="349"/>
      <c r="H81" s="349"/>
      <c r="I81" s="349"/>
      <c r="L81" s="393"/>
      <c r="M81" s="349"/>
      <c r="N81" s="388"/>
      <c r="O81" s="388"/>
      <c r="P81" s="388"/>
      <c r="Q81" s="388"/>
      <c r="R81" s="388"/>
      <c r="S81" s="388"/>
      <c r="T81" s="388"/>
    </row>
    <row r="82" spans="1:20" ht="15.75">
      <c r="A82" s="282"/>
      <c r="B82" s="264"/>
      <c r="C82" s="403"/>
      <c r="D82" s="312"/>
      <c r="E82" s="312"/>
      <c r="F82" s="312"/>
      <c r="G82" s="312"/>
      <c r="H82" s="312"/>
      <c r="I82" s="312"/>
      <c r="L82" s="393"/>
      <c r="M82" s="349"/>
      <c r="N82" s="388"/>
      <c r="O82" s="388"/>
      <c r="P82" s="388"/>
      <c r="Q82" s="388"/>
      <c r="R82" s="388"/>
      <c r="S82" s="388"/>
      <c r="T82" s="388"/>
    </row>
    <row r="83" spans="1:20" ht="15.75">
      <c r="A83" s="282"/>
      <c r="B83" s="264"/>
      <c r="C83" s="269"/>
      <c r="D83" s="312"/>
      <c r="E83" s="312"/>
      <c r="F83" s="312"/>
      <c r="G83" s="312"/>
      <c r="H83" s="312"/>
      <c r="I83" s="312"/>
      <c r="L83" s="393"/>
      <c r="M83" s="349"/>
      <c r="N83" s="388"/>
      <c r="O83" s="388"/>
      <c r="P83" s="388"/>
      <c r="Q83" s="388"/>
      <c r="R83" s="388"/>
      <c r="S83" s="388"/>
      <c r="T83" s="388"/>
    </row>
    <row r="84" spans="1:20" ht="15.75">
      <c r="A84" s="282"/>
      <c r="B84" s="264"/>
      <c r="C84" s="282"/>
      <c r="D84" s="404"/>
      <c r="E84" s="404"/>
      <c r="F84" s="404"/>
      <c r="G84" s="404"/>
      <c r="H84" s="404"/>
      <c r="I84" s="312"/>
      <c r="L84" s="393"/>
      <c r="M84" s="349"/>
      <c r="N84" s="388"/>
      <c r="O84" s="388"/>
      <c r="P84" s="388"/>
      <c r="Q84" s="388"/>
      <c r="R84" s="388"/>
      <c r="S84" s="388"/>
      <c r="T84" s="388"/>
    </row>
    <row r="85" spans="1:20" ht="15.75">
      <c r="A85" s="282"/>
      <c r="B85" s="264"/>
      <c r="C85" s="282"/>
      <c r="D85" s="312"/>
      <c r="E85" s="312"/>
      <c r="F85" s="312"/>
      <c r="G85" s="312"/>
      <c r="H85" s="312"/>
      <c r="I85" s="312"/>
      <c r="L85" s="393"/>
      <c r="M85" s="349"/>
      <c r="N85" s="388"/>
      <c r="O85" s="388"/>
      <c r="P85" s="388"/>
      <c r="Q85" s="388"/>
      <c r="R85" s="388"/>
      <c r="S85" s="388"/>
      <c r="T85" s="388"/>
    </row>
    <row r="86" spans="1:20" ht="15.75">
      <c r="A86" s="268"/>
      <c r="B86" s="264"/>
      <c r="C86" s="402"/>
      <c r="D86" s="349"/>
      <c r="E86" s="349"/>
      <c r="F86" s="349"/>
      <c r="G86" s="349"/>
      <c r="H86" s="349"/>
      <c r="I86" s="349"/>
      <c r="L86" s="393"/>
      <c r="M86" s="349"/>
      <c r="N86" s="388"/>
      <c r="O86" s="388"/>
      <c r="P86" s="388"/>
      <c r="Q86" s="388"/>
      <c r="R86" s="388"/>
      <c r="S86" s="388"/>
      <c r="T86" s="388"/>
    </row>
    <row r="87" spans="1:20" ht="15.75">
      <c r="A87" s="268"/>
      <c r="B87" s="264"/>
      <c r="C87" s="403"/>
      <c r="D87" s="349"/>
      <c r="E87" s="349"/>
      <c r="F87" s="349"/>
      <c r="G87" s="349"/>
      <c r="H87" s="349"/>
      <c r="I87" s="349"/>
      <c r="L87" s="393"/>
      <c r="M87" s="349"/>
      <c r="N87" s="388"/>
      <c r="O87" s="388"/>
      <c r="P87" s="388"/>
      <c r="Q87" s="388"/>
      <c r="R87" s="388"/>
      <c r="S87" s="388"/>
      <c r="T87" s="388"/>
    </row>
    <row r="88" spans="1:20" ht="15.75">
      <c r="A88" s="268"/>
      <c r="B88" s="264"/>
      <c r="C88" s="269"/>
      <c r="D88" s="349"/>
      <c r="E88" s="349"/>
      <c r="F88" s="349"/>
      <c r="G88" s="349"/>
      <c r="H88" s="349"/>
      <c r="I88" s="349"/>
      <c r="L88" s="393"/>
      <c r="M88" s="349"/>
      <c r="N88" s="388"/>
      <c r="O88" s="388"/>
      <c r="P88" s="388"/>
      <c r="Q88" s="388"/>
      <c r="R88" s="388"/>
      <c r="S88" s="388"/>
      <c r="T88" s="388"/>
    </row>
    <row r="89" spans="1:20" ht="15.75">
      <c r="A89" s="282"/>
      <c r="B89" s="264"/>
      <c r="C89" s="282"/>
      <c r="D89" s="312"/>
      <c r="E89" s="312"/>
      <c r="F89" s="312"/>
      <c r="G89" s="312"/>
      <c r="H89" s="312"/>
      <c r="I89" s="312"/>
      <c r="L89" s="393"/>
      <c r="M89" s="349"/>
      <c r="N89" s="388"/>
      <c r="O89" s="388"/>
      <c r="P89" s="388"/>
      <c r="Q89" s="388"/>
      <c r="R89" s="388"/>
      <c r="S89" s="388"/>
      <c r="T89" s="388"/>
    </row>
    <row r="90" spans="1:20" ht="15.75">
      <c r="A90" s="282"/>
      <c r="B90" s="264"/>
      <c r="C90" s="269"/>
      <c r="D90" s="312"/>
      <c r="E90" s="312"/>
      <c r="F90" s="312"/>
      <c r="G90" s="312"/>
      <c r="H90" s="312"/>
      <c r="I90" s="312"/>
      <c r="L90" s="393"/>
      <c r="M90" s="349"/>
      <c r="N90" s="388"/>
      <c r="O90" s="388"/>
      <c r="P90" s="388"/>
      <c r="Q90" s="388"/>
      <c r="R90" s="388"/>
      <c r="S90" s="388"/>
      <c r="T90" s="388"/>
    </row>
    <row r="91" spans="1:20" ht="15.75">
      <c r="A91" s="282"/>
      <c r="B91" s="264"/>
      <c r="C91" s="282"/>
      <c r="D91" s="312"/>
      <c r="E91" s="312"/>
      <c r="F91" s="312"/>
      <c r="G91" s="312"/>
      <c r="H91" s="312"/>
      <c r="I91" s="312"/>
      <c r="M91" s="388"/>
      <c r="N91" s="388"/>
      <c r="O91" s="388"/>
      <c r="P91" s="388"/>
      <c r="Q91" s="388"/>
      <c r="R91" s="388"/>
      <c r="S91" s="388"/>
      <c r="T91" s="388"/>
    </row>
    <row r="92" spans="1:20" ht="15.75">
      <c r="A92" s="282"/>
      <c r="B92" s="264"/>
      <c r="C92" s="395"/>
      <c r="D92" s="312"/>
      <c r="E92" s="312"/>
      <c r="F92" s="312"/>
      <c r="G92" s="312"/>
      <c r="H92" s="312"/>
      <c r="I92" s="312"/>
      <c r="M92" s="388"/>
      <c r="N92" s="388"/>
      <c r="O92" s="388"/>
      <c r="P92" s="388"/>
      <c r="Q92" s="388"/>
      <c r="R92" s="388"/>
      <c r="S92" s="388"/>
      <c r="T92" s="388"/>
    </row>
    <row r="93" spans="1:20" ht="15.75">
      <c r="A93" s="268"/>
      <c r="B93" s="264"/>
      <c r="C93" s="269"/>
      <c r="D93" s="349"/>
      <c r="E93" s="349"/>
      <c r="F93" s="349"/>
      <c r="G93" s="350"/>
      <c r="H93" s="350"/>
      <c r="I93" s="350"/>
      <c r="M93" s="388"/>
      <c r="N93" s="388"/>
      <c r="O93" s="388"/>
      <c r="P93" s="388"/>
      <c r="Q93" s="388"/>
      <c r="R93" s="388"/>
      <c r="S93" s="388"/>
      <c r="T93" s="388"/>
    </row>
    <row r="94" spans="1:20" ht="15.75">
      <c r="A94" s="268"/>
      <c r="B94" s="264"/>
      <c r="C94" s="269"/>
      <c r="D94" s="349"/>
      <c r="E94" s="349"/>
      <c r="F94" s="349"/>
      <c r="G94" s="350"/>
      <c r="H94" s="350"/>
      <c r="I94" s="350"/>
      <c r="M94" s="388"/>
      <c r="N94" s="388"/>
      <c r="O94" s="388"/>
      <c r="P94" s="388"/>
      <c r="Q94" s="388"/>
      <c r="R94" s="388"/>
      <c r="S94" s="388"/>
      <c r="T94" s="388"/>
    </row>
    <row r="95" spans="1:20" ht="15.75">
      <c r="A95" s="268"/>
      <c r="B95" s="264"/>
      <c r="C95" s="269"/>
      <c r="D95" s="349"/>
      <c r="E95" s="349"/>
      <c r="F95" s="349"/>
      <c r="G95" s="350"/>
      <c r="H95" s="350"/>
      <c r="I95" s="350"/>
      <c r="M95" s="388"/>
      <c r="N95" s="388"/>
      <c r="O95" s="388"/>
      <c r="P95" s="388"/>
      <c r="Q95" s="388"/>
      <c r="R95" s="388"/>
      <c r="S95" s="388"/>
      <c r="T95" s="388"/>
    </row>
    <row r="96" spans="1:20" ht="15.75">
      <c r="A96" s="268"/>
      <c r="B96" s="264"/>
      <c r="C96" s="402"/>
      <c r="D96" s="349"/>
      <c r="E96" s="349"/>
      <c r="F96" s="349"/>
      <c r="G96" s="350"/>
      <c r="H96" s="350"/>
      <c r="I96" s="350"/>
      <c r="M96" s="388"/>
      <c r="N96" s="388"/>
      <c r="O96" s="388"/>
      <c r="P96" s="388"/>
      <c r="Q96" s="388"/>
      <c r="R96" s="388"/>
      <c r="S96" s="388"/>
      <c r="T96" s="388"/>
    </row>
    <row r="97" spans="1:20" ht="15.75">
      <c r="A97" s="282"/>
      <c r="B97" s="264"/>
      <c r="C97" s="395"/>
      <c r="D97" s="312"/>
      <c r="E97" s="312"/>
      <c r="F97" s="312"/>
      <c r="G97" s="312"/>
      <c r="H97" s="312"/>
      <c r="I97" s="312"/>
      <c r="M97" s="388"/>
      <c r="N97" s="388"/>
      <c r="O97" s="388"/>
      <c r="P97" s="388"/>
      <c r="Q97" s="388"/>
      <c r="R97" s="388"/>
      <c r="S97" s="388"/>
      <c r="T97" s="388"/>
    </row>
    <row r="98" spans="1:9" ht="15.75">
      <c r="A98" s="282"/>
      <c r="B98" s="264"/>
      <c r="C98" s="395"/>
      <c r="D98" s="312"/>
      <c r="E98" s="312"/>
      <c r="F98" s="312"/>
      <c r="G98" s="312"/>
      <c r="H98" s="312"/>
      <c r="I98" s="312"/>
    </row>
    <row r="99" spans="1:9" ht="15.75">
      <c r="A99" s="268"/>
      <c r="B99" s="264"/>
      <c r="C99" s="269"/>
      <c r="D99" s="349"/>
      <c r="E99" s="349"/>
      <c r="F99" s="349"/>
      <c r="G99" s="349"/>
      <c r="H99" s="349"/>
      <c r="I99" s="349"/>
    </row>
    <row r="100" spans="1:9" ht="15.75">
      <c r="A100" s="268"/>
      <c r="B100" s="264"/>
      <c r="C100" s="269"/>
      <c r="D100" s="349"/>
      <c r="E100" s="349"/>
      <c r="F100" s="349"/>
      <c r="G100" s="350"/>
      <c r="H100" s="350"/>
      <c r="I100" s="350"/>
    </row>
    <row r="101" spans="1:9" ht="15.75">
      <c r="A101" s="268"/>
      <c r="B101" s="264"/>
      <c r="C101" s="269"/>
      <c r="D101" s="349"/>
      <c r="E101" s="349"/>
      <c r="F101" s="349"/>
      <c r="G101" s="349"/>
      <c r="H101" s="349"/>
      <c r="I101" s="349"/>
    </row>
    <row r="102" spans="1:9" ht="15.75">
      <c r="A102" s="268"/>
      <c r="B102" s="264"/>
      <c r="C102" s="402"/>
      <c r="D102" s="349"/>
      <c r="E102" s="349"/>
      <c r="F102" s="349"/>
      <c r="G102" s="349"/>
      <c r="H102" s="349"/>
      <c r="I102" s="349"/>
    </row>
    <row r="103" spans="1:9" ht="15.75">
      <c r="A103" s="282"/>
      <c r="B103" s="264"/>
      <c r="C103" s="395"/>
      <c r="D103" s="312"/>
      <c r="E103" s="312"/>
      <c r="F103" s="312"/>
      <c r="G103" s="312"/>
      <c r="H103" s="312"/>
      <c r="I103" s="312"/>
    </row>
    <row r="104" spans="1:9" ht="15.75">
      <c r="A104" s="268"/>
      <c r="B104" s="264"/>
      <c r="C104" s="269"/>
      <c r="D104" s="350"/>
      <c r="E104" s="350"/>
      <c r="F104" s="350"/>
      <c r="G104" s="350"/>
      <c r="H104" s="350"/>
      <c r="I104" s="350"/>
    </row>
    <row r="105" spans="1:9" ht="15.75">
      <c r="A105" s="268"/>
      <c r="B105" s="264"/>
      <c r="C105" s="269"/>
      <c r="D105" s="350"/>
      <c r="E105" s="350"/>
      <c r="F105" s="350"/>
      <c r="G105" s="350"/>
      <c r="H105" s="350"/>
      <c r="I105" s="350"/>
    </row>
    <row r="106" spans="1:9" ht="15.75">
      <c r="A106" s="282"/>
      <c r="B106" s="264"/>
      <c r="C106" s="395"/>
      <c r="D106" s="312"/>
      <c r="E106" s="312"/>
      <c r="F106" s="312"/>
      <c r="G106" s="312"/>
      <c r="H106" s="312"/>
      <c r="I106" s="405"/>
    </row>
    <row r="107" spans="1:9" ht="15.75">
      <c r="A107" s="282"/>
      <c r="B107" s="264"/>
      <c r="C107" s="395"/>
      <c r="D107" s="312"/>
      <c r="E107" s="312"/>
      <c r="F107" s="312"/>
      <c r="G107" s="312"/>
      <c r="H107" s="312"/>
      <c r="I107" s="312"/>
    </row>
    <row r="108" spans="1:9" ht="15.75">
      <c r="A108" s="268"/>
      <c r="B108" s="264"/>
      <c r="C108" s="269"/>
      <c r="D108" s="349"/>
      <c r="E108" s="349"/>
      <c r="F108" s="349"/>
      <c r="G108" s="349"/>
      <c r="H108" s="349"/>
      <c r="I108" s="349"/>
    </row>
    <row r="109" spans="1:9" ht="15.75">
      <c r="A109" s="282"/>
      <c r="B109" s="403"/>
      <c r="C109" s="268"/>
      <c r="D109" s="349"/>
      <c r="E109" s="349"/>
      <c r="F109" s="349"/>
      <c r="G109" s="349"/>
      <c r="H109" s="349"/>
      <c r="I109" s="349"/>
    </row>
    <row r="110" spans="1:9" ht="15.75">
      <c r="A110" s="282"/>
      <c r="B110" s="403"/>
      <c r="C110" s="268"/>
      <c r="D110" s="349"/>
      <c r="E110" s="349"/>
      <c r="F110" s="349"/>
      <c r="G110" s="349"/>
      <c r="H110" s="349"/>
      <c r="I110" s="349"/>
    </row>
    <row r="111" spans="1:9" ht="15.75">
      <c r="A111" s="268"/>
      <c r="B111" s="286"/>
      <c r="C111" s="282"/>
      <c r="D111" s="312"/>
      <c r="E111" s="312"/>
      <c r="F111" s="312"/>
      <c r="G111" s="312"/>
      <c r="H111" s="312"/>
      <c r="I111" s="312"/>
    </row>
    <row r="112" spans="1:9" ht="15.75">
      <c r="A112" s="282"/>
      <c r="B112" s="286"/>
      <c r="C112" s="282"/>
      <c r="D112" s="406"/>
      <c r="E112" s="406"/>
      <c r="F112" s="406"/>
      <c r="G112" s="406"/>
      <c r="H112" s="406"/>
      <c r="I112" s="406"/>
    </row>
    <row r="113" spans="1:9" ht="15.75">
      <c r="A113" s="282"/>
      <c r="B113" s="286"/>
      <c r="C113" s="400"/>
      <c r="D113" s="406"/>
      <c r="E113" s="406"/>
      <c r="F113" s="406"/>
      <c r="G113" s="406"/>
      <c r="H113" s="406"/>
      <c r="I113" s="406"/>
    </row>
    <row r="114" spans="1:9" ht="15.75">
      <c r="A114" s="268"/>
      <c r="B114" s="264"/>
      <c r="C114" s="400"/>
      <c r="D114" s="387"/>
      <c r="E114" s="387"/>
      <c r="F114" s="387"/>
      <c r="G114" s="387"/>
      <c r="H114" s="387"/>
      <c r="I114" s="349"/>
    </row>
    <row r="115" spans="1:9" ht="15.75">
      <c r="A115" s="268"/>
      <c r="B115" s="407"/>
      <c r="C115" s="267"/>
      <c r="D115" s="396"/>
      <c r="E115" s="396"/>
      <c r="F115" s="396"/>
      <c r="G115" s="382"/>
      <c r="H115" s="298"/>
      <c r="I115" s="349"/>
    </row>
    <row r="116" spans="1:9" ht="15.75">
      <c r="A116" s="268"/>
      <c r="B116" s="264"/>
      <c r="C116" s="400"/>
      <c r="D116" s="387"/>
      <c r="E116" s="387"/>
      <c r="F116" s="387"/>
      <c r="G116" s="382"/>
      <c r="H116" s="298"/>
      <c r="I116" s="349"/>
    </row>
    <row r="117" spans="1:9" ht="15.75">
      <c r="A117" s="268"/>
      <c r="B117" s="267"/>
      <c r="C117" s="400"/>
      <c r="D117" s="408"/>
      <c r="E117" s="408"/>
      <c r="F117" s="408"/>
      <c r="G117" s="382"/>
      <c r="H117" s="298"/>
      <c r="I117" s="349"/>
    </row>
    <row r="118" spans="1:9" ht="15.75">
      <c r="A118" s="409"/>
      <c r="B118" s="410"/>
      <c r="C118" s="409"/>
      <c r="D118" s="388"/>
      <c r="E118" s="388"/>
      <c r="F118" s="388"/>
      <c r="G118" s="388"/>
      <c r="H118" s="388"/>
      <c r="I118" s="388"/>
    </row>
    <row r="119" spans="1:9" ht="15.75">
      <c r="A119" s="266"/>
      <c r="B119" s="266"/>
      <c r="C119" s="266"/>
      <c r="D119" s="292"/>
      <c r="E119" s="292"/>
      <c r="F119" s="292"/>
      <c r="G119" s="292"/>
      <c r="H119" s="292"/>
      <c r="I119" s="292"/>
    </row>
    <row r="120" spans="1:9" ht="15.75">
      <c r="A120" s="266"/>
      <c r="B120" s="266"/>
      <c r="C120" s="266"/>
      <c r="D120" s="292"/>
      <c r="E120" s="292"/>
      <c r="F120" s="292"/>
      <c r="G120" s="292"/>
      <c r="H120" s="292"/>
      <c r="I120" s="292"/>
    </row>
    <row r="121" spans="1:9" ht="15.75">
      <c r="A121" s="266"/>
      <c r="B121" s="266"/>
      <c r="C121" s="266"/>
      <c r="D121" s="292"/>
      <c r="E121" s="292"/>
      <c r="F121" s="292"/>
      <c r="G121" s="292"/>
      <c r="H121" s="292"/>
      <c r="I121" s="292"/>
    </row>
    <row r="122" spans="1:9" ht="15.75">
      <c r="A122" s="266"/>
      <c r="B122" s="266"/>
      <c r="C122" s="266"/>
      <c r="D122" s="292"/>
      <c r="E122" s="292"/>
      <c r="F122" s="292"/>
      <c r="G122" s="292"/>
      <c r="H122" s="292"/>
      <c r="I122" s="292"/>
    </row>
    <row r="123" spans="1:9" ht="15.75">
      <c r="A123" s="266"/>
      <c r="B123" s="266"/>
      <c r="C123" s="266"/>
      <c r="D123" s="292"/>
      <c r="E123" s="292"/>
      <c r="F123" s="292"/>
      <c r="G123" s="292"/>
      <c r="H123" s="292"/>
      <c r="I123" s="292"/>
    </row>
    <row r="124" spans="1:9" ht="15.75">
      <c r="A124" s="266"/>
      <c r="B124" s="266"/>
      <c r="C124" s="266"/>
      <c r="D124" s="292"/>
      <c r="E124" s="292"/>
      <c r="F124" s="292"/>
      <c r="G124" s="292"/>
      <c r="H124" s="292"/>
      <c r="I124" s="292"/>
    </row>
    <row r="125" spans="1:9" ht="15.75">
      <c r="A125" s="266"/>
      <c r="B125" s="266"/>
      <c r="C125" s="266"/>
      <c r="D125" s="292"/>
      <c r="E125" s="292"/>
      <c r="F125" s="292"/>
      <c r="G125" s="292"/>
      <c r="H125" s="292"/>
      <c r="I125" s="292"/>
    </row>
    <row r="126" spans="1:9" ht="15.75">
      <c r="A126" s="266"/>
      <c r="B126" s="266"/>
      <c r="C126" s="266"/>
      <c r="D126" s="292"/>
      <c r="E126" s="292"/>
      <c r="F126" s="292"/>
      <c r="G126" s="292"/>
      <c r="H126" s="292"/>
      <c r="I126" s="239"/>
    </row>
    <row r="127" spans="1:9" ht="15.75">
      <c r="A127" s="266"/>
      <c r="B127" s="266"/>
      <c r="C127" s="266"/>
      <c r="D127" s="292"/>
      <c r="E127" s="292"/>
      <c r="F127" s="292"/>
      <c r="G127" s="292"/>
      <c r="H127" s="292"/>
      <c r="I127" s="239"/>
    </row>
    <row r="128" spans="1:9" ht="15.75">
      <c r="A128" s="266"/>
      <c r="B128" s="266"/>
      <c r="C128" s="266"/>
      <c r="D128" s="292"/>
      <c r="E128" s="292"/>
      <c r="F128" s="292"/>
      <c r="G128" s="292"/>
      <c r="H128" s="292"/>
      <c r="I128" s="239"/>
    </row>
    <row r="129" spans="1:9" ht="15.75">
      <c r="A129" s="266"/>
      <c r="B129" s="266"/>
      <c r="C129" s="266"/>
      <c r="D129" s="292"/>
      <c r="E129" s="292"/>
      <c r="F129" s="292"/>
      <c r="G129" s="292"/>
      <c r="H129" s="292"/>
      <c r="I129" s="239"/>
    </row>
    <row r="130" spans="1:9" ht="15.75">
      <c r="A130" s="266"/>
      <c r="B130" s="266"/>
      <c r="C130" s="266"/>
      <c r="D130" s="292"/>
      <c r="E130" s="292"/>
      <c r="F130" s="292"/>
      <c r="G130" s="292"/>
      <c r="H130" s="292"/>
      <c r="I130" s="239"/>
    </row>
    <row r="131" spans="1:9" ht="15.75">
      <c r="A131" s="266"/>
      <c r="B131" s="266"/>
      <c r="C131" s="266"/>
      <c r="D131" s="292"/>
      <c r="E131" s="292"/>
      <c r="F131" s="292"/>
      <c r="G131" s="292"/>
      <c r="H131" s="292"/>
      <c r="I131" s="239"/>
    </row>
    <row r="132" spans="1:9" ht="15.75">
      <c r="A132" s="266"/>
      <c r="B132" s="266"/>
      <c r="C132" s="266"/>
      <c r="D132" s="292"/>
      <c r="E132" s="292"/>
      <c r="F132" s="292"/>
      <c r="G132" s="292"/>
      <c r="H132" s="292"/>
      <c r="I132" s="239"/>
    </row>
    <row r="133" spans="1:9" ht="15.75">
      <c r="A133" s="266"/>
      <c r="B133" s="266"/>
      <c r="C133" s="266"/>
      <c r="D133" s="292"/>
      <c r="E133" s="292"/>
      <c r="F133" s="292"/>
      <c r="G133" s="292"/>
      <c r="H133" s="292"/>
      <c r="I133" s="239"/>
    </row>
    <row r="134" spans="1:9" ht="15.75">
      <c r="A134" s="266"/>
      <c r="B134" s="266"/>
      <c r="C134" s="266"/>
      <c r="D134" s="292"/>
      <c r="E134" s="292"/>
      <c r="F134" s="292"/>
      <c r="G134" s="292"/>
      <c r="H134" s="292"/>
      <c r="I134" s="239"/>
    </row>
    <row r="135" spans="1:9" ht="15.75">
      <c r="A135" s="266"/>
      <c r="B135" s="266"/>
      <c r="C135" s="266"/>
      <c r="D135" s="292"/>
      <c r="E135" s="292"/>
      <c r="F135" s="292"/>
      <c r="G135" s="292"/>
      <c r="H135" s="292"/>
      <c r="I135" s="239"/>
    </row>
    <row r="136" spans="1:9" ht="15.75">
      <c r="A136" s="266"/>
      <c r="B136" s="266"/>
      <c r="C136" s="266"/>
      <c r="D136" s="292"/>
      <c r="E136" s="292"/>
      <c r="F136" s="292"/>
      <c r="G136" s="292"/>
      <c r="H136" s="292"/>
      <c r="I136" s="239"/>
    </row>
    <row r="137" spans="1:9" ht="15.75">
      <c r="A137" s="266"/>
      <c r="B137" s="266"/>
      <c r="C137" s="266"/>
      <c r="D137" s="292"/>
      <c r="E137" s="292"/>
      <c r="F137" s="292"/>
      <c r="G137" s="292"/>
      <c r="H137" s="292"/>
      <c r="I137" s="239"/>
    </row>
    <row r="138" spans="1:9" ht="15.75">
      <c r="A138" s="266"/>
      <c r="B138" s="266"/>
      <c r="C138" s="266"/>
      <c r="D138" s="292"/>
      <c r="E138" s="292"/>
      <c r="F138" s="292"/>
      <c r="G138" s="292"/>
      <c r="H138" s="292"/>
      <c r="I138" s="239"/>
    </row>
    <row r="139" spans="1:9" ht="15.75">
      <c r="A139" s="266"/>
      <c r="B139" s="266"/>
      <c r="C139" s="266"/>
      <c r="D139" s="292"/>
      <c r="E139" s="292"/>
      <c r="F139" s="292"/>
      <c r="G139" s="292"/>
      <c r="H139" s="292"/>
      <c r="I139" s="239"/>
    </row>
    <row r="140" spans="1:9" ht="15.75">
      <c r="A140" s="266"/>
      <c r="B140" s="266"/>
      <c r="C140" s="266"/>
      <c r="D140" s="292"/>
      <c r="E140" s="292"/>
      <c r="F140" s="292"/>
      <c r="G140" s="292"/>
      <c r="H140" s="292"/>
      <c r="I140" s="239"/>
    </row>
    <row r="141" spans="1:9" ht="15.75">
      <c r="A141" s="266"/>
      <c r="B141" s="266"/>
      <c r="C141" s="266"/>
      <c r="D141" s="292"/>
      <c r="E141" s="292"/>
      <c r="F141" s="292"/>
      <c r="G141" s="292"/>
      <c r="H141" s="292"/>
      <c r="I141" s="239"/>
    </row>
    <row r="142" spans="1:9" ht="15.75">
      <c r="A142" s="266"/>
      <c r="B142" s="266"/>
      <c r="C142" s="266"/>
      <c r="D142" s="292"/>
      <c r="E142" s="292"/>
      <c r="F142" s="292"/>
      <c r="G142" s="292"/>
      <c r="H142" s="292"/>
      <c r="I142" s="239"/>
    </row>
    <row r="143" spans="1:9" ht="15.75">
      <c r="A143" s="266"/>
      <c r="B143" s="266"/>
      <c r="C143" s="266"/>
      <c r="D143" s="292"/>
      <c r="E143" s="292"/>
      <c r="F143" s="292"/>
      <c r="G143" s="292"/>
      <c r="H143" s="292"/>
      <c r="I143" s="239"/>
    </row>
    <row r="144" spans="1:9" ht="15.75">
      <c r="A144" s="266"/>
      <c r="B144" s="266"/>
      <c r="C144" s="266"/>
      <c r="D144" s="292"/>
      <c r="E144" s="292"/>
      <c r="F144" s="292"/>
      <c r="G144" s="292"/>
      <c r="H144" s="292"/>
      <c r="I144" s="239"/>
    </row>
    <row r="145" spans="1:9" ht="15.75">
      <c r="A145" s="266"/>
      <c r="B145" s="266"/>
      <c r="C145" s="266"/>
      <c r="D145" s="292"/>
      <c r="E145" s="292"/>
      <c r="F145" s="292"/>
      <c r="G145" s="292"/>
      <c r="H145" s="292"/>
      <c r="I145" s="239"/>
    </row>
    <row r="146" spans="1:9" ht="15.75">
      <c r="A146" s="266"/>
      <c r="B146" s="266"/>
      <c r="C146" s="266"/>
      <c r="D146" s="292"/>
      <c r="E146" s="292"/>
      <c r="F146" s="292"/>
      <c r="G146" s="292"/>
      <c r="H146" s="292"/>
      <c r="I146" s="239"/>
    </row>
    <row r="147" spans="1:9" ht="15.75">
      <c r="A147" s="266"/>
      <c r="B147" s="266"/>
      <c r="C147" s="266"/>
      <c r="D147" s="292"/>
      <c r="E147" s="292"/>
      <c r="F147" s="292"/>
      <c r="G147" s="292"/>
      <c r="H147" s="292"/>
      <c r="I147" s="239"/>
    </row>
    <row r="148" spans="1:9" ht="15.75">
      <c r="A148" s="266"/>
      <c r="B148" s="266"/>
      <c r="C148" s="266"/>
      <c r="D148" s="292"/>
      <c r="E148" s="292"/>
      <c r="F148" s="292"/>
      <c r="G148" s="292"/>
      <c r="H148" s="292"/>
      <c r="I148" s="239"/>
    </row>
    <row r="149" spans="1:9" ht="15.75">
      <c r="A149" s="266"/>
      <c r="B149" s="266"/>
      <c r="C149" s="266"/>
      <c r="D149" s="292"/>
      <c r="E149" s="292"/>
      <c r="F149" s="292"/>
      <c r="G149" s="292"/>
      <c r="H149" s="292"/>
      <c r="I149" s="239"/>
    </row>
    <row r="150" spans="1:9" ht="15.75">
      <c r="A150" s="266"/>
      <c r="B150" s="266"/>
      <c r="C150" s="266"/>
      <c r="D150" s="292"/>
      <c r="E150" s="292"/>
      <c r="F150" s="292"/>
      <c r="G150" s="292"/>
      <c r="H150" s="292"/>
      <c r="I150" s="239"/>
    </row>
    <row r="151" spans="1:9" ht="15.75">
      <c r="A151" s="266"/>
      <c r="B151" s="266"/>
      <c r="C151" s="266"/>
      <c r="D151" s="292"/>
      <c r="E151" s="292"/>
      <c r="F151" s="292"/>
      <c r="G151" s="292"/>
      <c r="H151" s="292"/>
      <c r="I151" s="239"/>
    </row>
    <row r="152" spans="1:9" ht="15.75">
      <c r="A152" s="266"/>
      <c r="B152" s="266"/>
      <c r="C152" s="266"/>
      <c r="D152" s="292"/>
      <c r="E152" s="292"/>
      <c r="F152" s="292"/>
      <c r="G152" s="292"/>
      <c r="H152" s="292"/>
      <c r="I152" s="239"/>
    </row>
    <row r="153" spans="1:9" ht="15.75">
      <c r="A153" s="266"/>
      <c r="B153" s="266"/>
      <c r="C153" s="266"/>
      <c r="D153" s="292"/>
      <c r="E153" s="292"/>
      <c r="F153" s="292"/>
      <c r="G153" s="292"/>
      <c r="H153" s="292"/>
      <c r="I153" s="239"/>
    </row>
    <row r="154" spans="1:9" ht="15.75">
      <c r="A154" s="266"/>
      <c r="B154" s="266"/>
      <c r="C154" s="266"/>
      <c r="D154" s="292"/>
      <c r="E154" s="292"/>
      <c r="F154" s="292"/>
      <c r="G154" s="292"/>
      <c r="H154" s="292"/>
      <c r="I154" s="239"/>
    </row>
    <row r="155" spans="1:9" ht="15.75">
      <c r="A155" s="266"/>
      <c r="B155" s="266"/>
      <c r="C155" s="266"/>
      <c r="D155" s="292"/>
      <c r="E155" s="292"/>
      <c r="F155" s="292"/>
      <c r="G155" s="292"/>
      <c r="H155" s="292"/>
      <c r="I155" s="239"/>
    </row>
    <row r="156" spans="1:9" ht="15.75">
      <c r="A156" s="266"/>
      <c r="B156" s="266"/>
      <c r="C156" s="266"/>
      <c r="D156" s="292"/>
      <c r="E156" s="292"/>
      <c r="F156" s="292"/>
      <c r="G156" s="292"/>
      <c r="H156" s="292"/>
      <c r="I156" s="239"/>
    </row>
    <row r="157" spans="1:9" ht="15.75">
      <c r="A157" s="266"/>
      <c r="B157" s="266"/>
      <c r="C157" s="266"/>
      <c r="D157" s="292"/>
      <c r="E157" s="292"/>
      <c r="F157" s="292"/>
      <c r="G157" s="292"/>
      <c r="H157" s="292"/>
      <c r="I157" s="239"/>
    </row>
    <row r="158" spans="1:9" ht="15.75">
      <c r="A158" s="266"/>
      <c r="B158" s="266"/>
      <c r="C158" s="266"/>
      <c r="D158" s="292"/>
      <c r="E158" s="292"/>
      <c r="F158" s="292"/>
      <c r="G158" s="292"/>
      <c r="H158" s="292"/>
      <c r="I158" s="239"/>
    </row>
    <row r="159" spans="1:9" ht="15.75">
      <c r="A159" s="266"/>
      <c r="B159" s="266"/>
      <c r="C159" s="266"/>
      <c r="D159" s="292"/>
      <c r="E159" s="292"/>
      <c r="F159" s="292"/>
      <c r="G159" s="292"/>
      <c r="H159" s="292"/>
      <c r="I159" s="239"/>
    </row>
    <row r="160" spans="1:9" ht="15.75">
      <c r="A160" s="266"/>
      <c r="B160" s="266"/>
      <c r="C160" s="266"/>
      <c r="D160" s="292"/>
      <c r="E160" s="292"/>
      <c r="F160" s="292"/>
      <c r="G160" s="292"/>
      <c r="H160" s="292"/>
      <c r="I160" s="239"/>
    </row>
    <row r="161" spans="1:9" ht="15.75">
      <c r="A161" s="266"/>
      <c r="B161" s="266"/>
      <c r="C161" s="266"/>
      <c r="D161" s="292"/>
      <c r="E161" s="292"/>
      <c r="F161" s="292"/>
      <c r="G161" s="292"/>
      <c r="H161" s="292"/>
      <c r="I161" s="239"/>
    </row>
    <row r="162" spans="1:9" ht="15.75">
      <c r="A162" s="266"/>
      <c r="B162" s="266"/>
      <c r="C162" s="266"/>
      <c r="D162" s="292"/>
      <c r="E162" s="292"/>
      <c r="F162" s="292"/>
      <c r="G162" s="292"/>
      <c r="H162" s="292"/>
      <c r="I162" s="239"/>
    </row>
    <row r="163" spans="1:9" ht="15.75">
      <c r="A163" s="266"/>
      <c r="B163" s="266"/>
      <c r="C163" s="266"/>
      <c r="D163" s="292"/>
      <c r="E163" s="292"/>
      <c r="F163" s="292"/>
      <c r="G163" s="292"/>
      <c r="H163" s="292"/>
      <c r="I163" s="239"/>
    </row>
    <row r="164" spans="1:9" ht="15.75">
      <c r="A164" s="266"/>
      <c r="B164" s="266"/>
      <c r="C164" s="266"/>
      <c r="D164" s="292"/>
      <c r="E164" s="292"/>
      <c r="F164" s="292"/>
      <c r="G164" s="292"/>
      <c r="H164" s="292"/>
      <c r="I164" s="239"/>
    </row>
    <row r="165" spans="1:9" ht="15.75">
      <c r="A165" s="266"/>
      <c r="B165" s="266"/>
      <c r="C165" s="266"/>
      <c r="D165" s="292"/>
      <c r="E165" s="292"/>
      <c r="F165" s="292"/>
      <c r="G165" s="292"/>
      <c r="H165" s="292"/>
      <c r="I165" s="239"/>
    </row>
    <row r="166" spans="1:9" ht="15.75">
      <c r="A166" s="266"/>
      <c r="B166" s="266"/>
      <c r="C166" s="266"/>
      <c r="D166" s="292"/>
      <c r="E166" s="292"/>
      <c r="F166" s="292"/>
      <c r="G166" s="292"/>
      <c r="H166" s="292"/>
      <c r="I166" s="239"/>
    </row>
    <row r="167" spans="1:9" ht="15.75">
      <c r="A167" s="266"/>
      <c r="B167" s="266"/>
      <c r="C167" s="266"/>
      <c r="D167" s="292"/>
      <c r="E167" s="292"/>
      <c r="F167" s="292"/>
      <c r="G167" s="292"/>
      <c r="H167" s="292"/>
      <c r="I167" s="239"/>
    </row>
    <row r="168" spans="1:9" ht="15.75">
      <c r="A168" s="266"/>
      <c r="B168" s="266"/>
      <c r="C168" s="266"/>
      <c r="D168" s="292"/>
      <c r="E168" s="292"/>
      <c r="F168" s="292"/>
      <c r="G168" s="292"/>
      <c r="H168" s="292"/>
      <c r="I168" s="239"/>
    </row>
    <row r="169" spans="1:9" ht="15.75">
      <c r="A169" s="266"/>
      <c r="B169" s="266"/>
      <c r="C169" s="266"/>
      <c r="D169" s="292"/>
      <c r="E169" s="292"/>
      <c r="F169" s="292"/>
      <c r="G169" s="292"/>
      <c r="H169" s="292"/>
      <c r="I169" s="239"/>
    </row>
    <row r="170" spans="1:9" ht="15.75">
      <c r="A170" s="266"/>
      <c r="B170" s="266"/>
      <c r="C170" s="266"/>
      <c r="D170" s="292"/>
      <c r="E170" s="292"/>
      <c r="F170" s="292"/>
      <c r="G170" s="292"/>
      <c r="H170" s="292"/>
      <c r="I170" s="239"/>
    </row>
    <row r="171" spans="1:9" ht="15.75">
      <c r="A171" s="266"/>
      <c r="B171" s="266"/>
      <c r="C171" s="266"/>
      <c r="D171" s="292"/>
      <c r="E171" s="292"/>
      <c r="F171" s="292"/>
      <c r="G171" s="292"/>
      <c r="H171" s="292"/>
      <c r="I171" s="239"/>
    </row>
    <row r="172" spans="1:9" ht="15.75">
      <c r="A172" s="266"/>
      <c r="B172" s="266"/>
      <c r="C172" s="266"/>
      <c r="D172" s="292"/>
      <c r="E172" s="292"/>
      <c r="F172" s="292"/>
      <c r="G172" s="292"/>
      <c r="H172" s="292"/>
      <c r="I172" s="239"/>
    </row>
    <row r="173" spans="1:9" ht="15.75">
      <c r="A173" s="266"/>
      <c r="B173" s="266"/>
      <c r="C173" s="266"/>
      <c r="D173" s="292"/>
      <c r="E173" s="292"/>
      <c r="F173" s="292"/>
      <c r="G173" s="292"/>
      <c r="H173" s="292"/>
      <c r="I173" s="239"/>
    </row>
    <row r="174" spans="1:9" ht="15.75">
      <c r="A174" s="266"/>
      <c r="B174" s="266"/>
      <c r="C174" s="266"/>
      <c r="D174" s="292"/>
      <c r="E174" s="292"/>
      <c r="F174" s="292"/>
      <c r="G174" s="292"/>
      <c r="H174" s="292"/>
      <c r="I174" s="239"/>
    </row>
    <row r="175" spans="1:9" ht="15.75">
      <c r="A175" s="266"/>
      <c r="B175" s="266"/>
      <c r="C175" s="266"/>
      <c r="D175" s="292"/>
      <c r="E175" s="292"/>
      <c r="F175" s="292"/>
      <c r="G175" s="292"/>
      <c r="H175" s="292"/>
      <c r="I175" s="239"/>
    </row>
    <row r="176" spans="1:9" ht="19.5" customHeight="1">
      <c r="A176" s="266"/>
      <c r="B176" s="266"/>
      <c r="C176" s="266"/>
      <c r="D176" s="292"/>
      <c r="E176" s="292"/>
      <c r="F176" s="292"/>
      <c r="G176" s="292"/>
      <c r="H176" s="292"/>
      <c r="I176" s="239"/>
    </row>
    <row r="177" spans="1:9" ht="19.5" customHeight="1">
      <c r="A177" s="266"/>
      <c r="B177" s="266"/>
      <c r="C177" s="266"/>
      <c r="D177" s="292"/>
      <c r="E177" s="292"/>
      <c r="F177" s="292"/>
      <c r="G177" s="292"/>
      <c r="H177" s="292"/>
      <c r="I177" s="239"/>
    </row>
    <row r="178" spans="1:9" ht="19.5" customHeight="1">
      <c r="A178" s="266"/>
      <c r="B178" s="266"/>
      <c r="C178" s="266"/>
      <c r="D178" s="292"/>
      <c r="E178" s="292"/>
      <c r="F178" s="292"/>
      <c r="G178" s="292"/>
      <c r="H178" s="292"/>
      <c r="I178" s="239"/>
    </row>
    <row r="179" spans="1:8" ht="19.5" customHeight="1">
      <c r="A179" s="409"/>
      <c r="B179" s="410"/>
      <c r="C179" s="409"/>
      <c r="D179" s="388"/>
      <c r="E179" s="388"/>
      <c r="F179" s="388"/>
      <c r="G179" s="388"/>
      <c r="H179" s="388"/>
    </row>
    <row r="180" spans="1:8" ht="19.5" customHeight="1">
      <c r="A180" s="409"/>
      <c r="B180" s="410"/>
      <c r="C180" s="409"/>
      <c r="D180" s="388"/>
      <c r="E180" s="388"/>
      <c r="F180" s="388"/>
      <c r="G180" s="388"/>
      <c r="H180" s="388"/>
    </row>
    <row r="181" spans="1:8" ht="19.5" customHeight="1">
      <c r="A181" s="409"/>
      <c r="B181" s="410"/>
      <c r="C181" s="409"/>
      <c r="D181" s="388"/>
      <c r="E181" s="388"/>
      <c r="F181" s="388"/>
      <c r="G181" s="388"/>
      <c r="H181" s="388"/>
    </row>
    <row r="182" spans="1:8" ht="19.5" customHeight="1">
      <c r="A182" s="409"/>
      <c r="B182" s="410"/>
      <c r="C182" s="409"/>
      <c r="D182" s="388"/>
      <c r="E182" s="388"/>
      <c r="F182" s="388"/>
      <c r="G182" s="388"/>
      <c r="H182" s="388"/>
    </row>
    <row r="183" spans="1:8" ht="19.5" customHeight="1">
      <c r="A183" s="409"/>
      <c r="B183" s="410"/>
      <c r="C183" s="409"/>
      <c r="D183" s="388"/>
      <c r="E183" s="388"/>
      <c r="F183" s="388"/>
      <c r="G183" s="388"/>
      <c r="H183" s="388"/>
    </row>
    <row r="184" spans="1:8" ht="19.5" customHeight="1">
      <c r="A184" s="409"/>
      <c r="B184" s="410"/>
      <c r="C184" s="409"/>
      <c r="D184" s="388"/>
      <c r="E184" s="388"/>
      <c r="F184" s="388"/>
      <c r="G184" s="388"/>
      <c r="H184" s="388"/>
    </row>
    <row r="185" spans="1:8" ht="19.5" customHeight="1">
      <c r="A185" s="409"/>
      <c r="B185" s="410"/>
      <c r="C185" s="409"/>
      <c r="D185" s="388"/>
      <c r="E185" s="388"/>
      <c r="F185" s="388"/>
      <c r="G185" s="388"/>
      <c r="H185" s="388"/>
    </row>
    <row r="186" spans="1:8" ht="19.5" customHeight="1">
      <c r="A186" s="409"/>
      <c r="B186" s="410"/>
      <c r="C186" s="409"/>
      <c r="D186" s="388"/>
      <c r="E186" s="388"/>
      <c r="F186" s="388"/>
      <c r="G186" s="388"/>
      <c r="H186" s="388"/>
    </row>
    <row r="187" spans="1:8" ht="19.5" customHeight="1">
      <c r="A187" s="409"/>
      <c r="B187" s="410"/>
      <c r="C187" s="409"/>
      <c r="D187" s="388"/>
      <c r="E187" s="388"/>
      <c r="F187" s="388"/>
      <c r="G187" s="388"/>
      <c r="H187" s="388"/>
    </row>
    <row r="188" spans="1:8" ht="19.5" customHeight="1">
      <c r="A188" s="409"/>
      <c r="B188" s="410"/>
      <c r="C188" s="409"/>
      <c r="D188" s="388"/>
      <c r="E188" s="388"/>
      <c r="F188" s="388"/>
      <c r="G188" s="388"/>
      <c r="H188" s="388"/>
    </row>
    <row r="189" spans="1:8" ht="19.5" customHeight="1">
      <c r="A189" s="409"/>
      <c r="B189" s="410"/>
      <c r="C189" s="409"/>
      <c r="D189" s="388"/>
      <c r="E189" s="388"/>
      <c r="F189" s="388"/>
      <c r="G189" s="388"/>
      <c r="H189" s="388"/>
    </row>
    <row r="190" spans="1:8" ht="19.5" customHeight="1">
      <c r="A190" s="409"/>
      <c r="B190" s="410"/>
      <c r="C190" s="409"/>
      <c r="D190" s="388"/>
      <c r="E190" s="388"/>
      <c r="F190" s="388"/>
      <c r="G190" s="388"/>
      <c r="H190" s="388"/>
    </row>
    <row r="191" spans="1:8" ht="19.5" customHeight="1">
      <c r="A191" s="409"/>
      <c r="B191" s="410"/>
      <c r="C191" s="409"/>
      <c r="D191" s="388"/>
      <c r="E191" s="388"/>
      <c r="F191" s="388"/>
      <c r="G191" s="388"/>
      <c r="H191" s="388"/>
    </row>
    <row r="192" spans="1:8" ht="19.5" customHeight="1">
      <c r="A192" s="409"/>
      <c r="B192" s="410"/>
      <c r="C192" s="409"/>
      <c r="D192" s="388"/>
      <c r="E192" s="388"/>
      <c r="F192" s="388"/>
      <c r="G192" s="388"/>
      <c r="H192" s="388"/>
    </row>
    <row r="193" spans="1:8" ht="19.5" customHeight="1">
      <c r="A193" s="409"/>
      <c r="B193" s="410"/>
      <c r="C193" s="409"/>
      <c r="D193" s="388"/>
      <c r="E193" s="388"/>
      <c r="F193" s="388"/>
      <c r="G193" s="388"/>
      <c r="H193" s="388"/>
    </row>
    <row r="194" spans="1:8" ht="19.5" customHeight="1">
      <c r="A194" s="409"/>
      <c r="B194" s="410"/>
      <c r="C194" s="409"/>
      <c r="D194" s="388"/>
      <c r="E194" s="388"/>
      <c r="F194" s="388"/>
      <c r="G194" s="388"/>
      <c r="H194" s="388"/>
    </row>
    <row r="195" spans="1:8" ht="19.5" customHeight="1">
      <c r="A195" s="409"/>
      <c r="B195" s="410"/>
      <c r="C195" s="409"/>
      <c r="D195" s="388"/>
      <c r="E195" s="388"/>
      <c r="F195" s="388"/>
      <c r="G195" s="388"/>
      <c r="H195" s="388"/>
    </row>
    <row r="196" spans="1:8" ht="19.5" customHeight="1">
      <c r="A196" s="409"/>
      <c r="B196" s="410"/>
      <c r="C196" s="409"/>
      <c r="D196" s="388"/>
      <c r="E196" s="388"/>
      <c r="F196" s="388"/>
      <c r="G196" s="388"/>
      <c r="H196" s="388"/>
    </row>
    <row r="197" spans="1:8" ht="19.5" customHeight="1">
      <c r="A197" s="409"/>
      <c r="B197" s="410"/>
      <c r="C197" s="409"/>
      <c r="D197" s="388"/>
      <c r="E197" s="388"/>
      <c r="F197" s="388"/>
      <c r="G197" s="388"/>
      <c r="H197" s="388"/>
    </row>
    <row r="198" spans="1:8" ht="19.5" customHeight="1">
      <c r="A198" s="409"/>
      <c r="B198" s="410"/>
      <c r="C198" s="409"/>
      <c r="D198" s="388"/>
      <c r="E198" s="388"/>
      <c r="F198" s="388"/>
      <c r="G198" s="388"/>
      <c r="H198" s="388"/>
    </row>
    <row r="199" spans="1:8" ht="19.5" customHeight="1">
      <c r="A199" s="409"/>
      <c r="B199" s="410"/>
      <c r="C199" s="409"/>
      <c r="D199" s="388"/>
      <c r="E199" s="388"/>
      <c r="F199" s="388"/>
      <c r="G199" s="388"/>
      <c r="H199" s="388"/>
    </row>
    <row r="200" spans="1:8" ht="19.5" customHeight="1">
      <c r="A200" s="409"/>
      <c r="B200" s="410"/>
      <c r="C200" s="409"/>
      <c r="D200" s="388"/>
      <c r="E200" s="388"/>
      <c r="F200" s="388"/>
      <c r="G200" s="388"/>
      <c r="H200" s="388"/>
    </row>
    <row r="201" spans="1:8" ht="19.5" customHeight="1">
      <c r="A201" s="409"/>
      <c r="B201" s="410"/>
      <c r="C201" s="409"/>
      <c r="D201" s="388"/>
      <c r="E201" s="388"/>
      <c r="F201" s="388"/>
      <c r="G201" s="388"/>
      <c r="H201" s="388"/>
    </row>
    <row r="202" spans="1:8" ht="19.5" customHeight="1">
      <c r="A202" s="409"/>
      <c r="B202" s="410"/>
      <c r="C202" s="409"/>
      <c r="D202" s="388"/>
      <c r="E202" s="388"/>
      <c r="F202" s="388"/>
      <c r="G202" s="388"/>
      <c r="H202" s="388"/>
    </row>
    <row r="203" spans="1:8" ht="19.5" customHeight="1">
      <c r="A203" s="409"/>
      <c r="B203" s="410"/>
      <c r="C203" s="409"/>
      <c r="D203" s="388"/>
      <c r="E203" s="388"/>
      <c r="F203" s="388"/>
      <c r="G203" s="388"/>
      <c r="H203" s="388"/>
    </row>
    <row r="204" spans="1:8" ht="19.5" customHeight="1">
      <c r="A204" s="409"/>
      <c r="B204" s="410"/>
      <c r="C204" s="409"/>
      <c r="D204" s="388"/>
      <c r="E204" s="388"/>
      <c r="F204" s="388"/>
      <c r="G204" s="388"/>
      <c r="H204" s="388"/>
    </row>
    <row r="205" spans="1:8" ht="19.5" customHeight="1">
      <c r="A205" s="409"/>
      <c r="B205" s="410"/>
      <c r="C205" s="409"/>
      <c r="D205" s="388"/>
      <c r="E205" s="388"/>
      <c r="F205" s="388"/>
      <c r="G205" s="388"/>
      <c r="H205" s="388"/>
    </row>
    <row r="206" spans="1:8" ht="19.5" customHeight="1">
      <c r="A206" s="409"/>
      <c r="B206" s="410"/>
      <c r="C206" s="409"/>
      <c r="D206" s="388"/>
      <c r="E206" s="388"/>
      <c r="F206" s="388"/>
      <c r="G206" s="388"/>
      <c r="H206" s="388"/>
    </row>
    <row r="207" spans="1:8" ht="19.5" customHeight="1">
      <c r="A207" s="409"/>
      <c r="B207" s="410"/>
      <c r="C207" s="409"/>
      <c r="D207" s="388"/>
      <c r="E207" s="388"/>
      <c r="F207" s="388"/>
      <c r="G207" s="388"/>
      <c r="H207" s="388"/>
    </row>
    <row r="208" spans="1:8" ht="19.5" customHeight="1">
      <c r="A208" s="409"/>
      <c r="B208" s="410"/>
      <c r="C208" s="409"/>
      <c r="D208" s="388"/>
      <c r="E208" s="388"/>
      <c r="F208" s="388"/>
      <c r="G208" s="388"/>
      <c r="H208" s="388"/>
    </row>
    <row r="209" spans="1:8" ht="19.5" customHeight="1">
      <c r="A209" s="409"/>
      <c r="B209" s="410"/>
      <c r="C209" s="409"/>
      <c r="D209" s="388"/>
      <c r="E209" s="388"/>
      <c r="F209" s="388"/>
      <c r="G209" s="388"/>
      <c r="H209" s="388"/>
    </row>
    <row r="210" spans="1:8" ht="19.5" customHeight="1">
      <c r="A210" s="409"/>
      <c r="B210" s="410"/>
      <c r="C210" s="409"/>
      <c r="D210" s="388"/>
      <c r="E210" s="388"/>
      <c r="F210" s="388"/>
      <c r="G210" s="388"/>
      <c r="H210" s="388"/>
    </row>
    <row r="211" spans="1:8" ht="19.5" customHeight="1">
      <c r="A211" s="409"/>
      <c r="B211" s="410"/>
      <c r="C211" s="409"/>
      <c r="D211" s="388"/>
      <c r="E211" s="388"/>
      <c r="F211" s="388"/>
      <c r="G211" s="388"/>
      <c r="H211" s="388"/>
    </row>
    <row r="212" spans="1:8" ht="19.5" customHeight="1">
      <c r="A212" s="409"/>
      <c r="B212" s="410"/>
      <c r="C212" s="409"/>
      <c r="D212" s="388"/>
      <c r="E212" s="388"/>
      <c r="F212" s="388"/>
      <c r="G212" s="388"/>
      <c r="H212" s="388"/>
    </row>
    <row r="213" spans="1:3" ht="19.5" customHeight="1">
      <c r="A213" s="409"/>
      <c r="B213" s="410"/>
      <c r="C213" s="409"/>
    </row>
    <row r="214" spans="1:3" ht="19.5" customHeight="1">
      <c r="A214" s="409"/>
      <c r="B214" s="410"/>
      <c r="C214" s="409"/>
    </row>
    <row r="215" spans="1:3" ht="19.5" customHeight="1">
      <c r="A215" s="409"/>
      <c r="B215" s="410"/>
      <c r="C215" s="409"/>
    </row>
    <row r="216" spans="1:3" ht="19.5" customHeight="1">
      <c r="A216" s="409"/>
      <c r="B216" s="410"/>
      <c r="C216" s="409"/>
    </row>
    <row r="217" spans="1:3" ht="19.5" customHeight="1">
      <c r="A217" s="409"/>
      <c r="B217" s="410"/>
      <c r="C217" s="409"/>
    </row>
    <row r="218" spans="1:3" ht="19.5" customHeight="1">
      <c r="A218" s="409"/>
      <c r="B218" s="410"/>
      <c r="C218" s="409"/>
    </row>
    <row r="219" spans="1:3" ht="19.5" customHeight="1">
      <c r="A219" s="409"/>
      <c r="B219" s="410"/>
      <c r="C219" s="409"/>
    </row>
    <row r="220" spans="1:3" ht="19.5" customHeight="1">
      <c r="A220" s="409"/>
      <c r="B220" s="410"/>
      <c r="C220" s="409"/>
    </row>
    <row r="221" spans="1:3" ht="19.5" customHeight="1">
      <c r="A221" s="409"/>
      <c r="B221" s="410"/>
      <c r="C221" s="409"/>
    </row>
    <row r="222" spans="1:3" ht="19.5" customHeight="1">
      <c r="A222" s="409"/>
      <c r="B222" s="410"/>
      <c r="C222" s="409"/>
    </row>
    <row r="223" spans="1:3" ht="19.5" customHeight="1">
      <c r="A223" s="409"/>
      <c r="B223" s="410"/>
      <c r="C223" s="409"/>
    </row>
    <row r="224" spans="1:3" ht="19.5" customHeight="1">
      <c r="A224" s="409"/>
      <c r="B224" s="410"/>
      <c r="C224" s="409"/>
    </row>
    <row r="225" spans="1:3" ht="19.5" customHeight="1">
      <c r="A225" s="409"/>
      <c r="B225" s="410"/>
      <c r="C225" s="409"/>
    </row>
    <row r="226" spans="1:3" ht="19.5" customHeight="1">
      <c r="A226" s="409"/>
      <c r="B226" s="410"/>
      <c r="C226" s="409"/>
    </row>
    <row r="227" spans="1:3" ht="19.5" customHeight="1">
      <c r="A227" s="409"/>
      <c r="B227" s="410"/>
      <c r="C227" s="409"/>
    </row>
    <row r="228" spans="1:3" ht="19.5" customHeight="1">
      <c r="A228" s="409"/>
      <c r="B228" s="410"/>
      <c r="C228" s="409"/>
    </row>
    <row r="229" spans="1:3" ht="19.5" customHeight="1">
      <c r="A229" s="409"/>
      <c r="B229" s="410"/>
      <c r="C229" s="409"/>
    </row>
    <row r="230" spans="1:3" ht="19.5" customHeight="1">
      <c r="A230" s="409"/>
      <c r="B230" s="410"/>
      <c r="C230" s="409"/>
    </row>
    <row r="231" spans="1:3" ht="19.5" customHeight="1">
      <c r="A231" s="409"/>
      <c r="B231" s="410"/>
      <c r="C231" s="409"/>
    </row>
    <row r="232" spans="1:3" ht="19.5" customHeight="1">
      <c r="A232" s="409"/>
      <c r="B232" s="410"/>
      <c r="C232" s="409"/>
    </row>
    <row r="233" spans="1:3" ht="19.5" customHeight="1">
      <c r="A233" s="409"/>
      <c r="B233" s="410"/>
      <c r="C233" s="409"/>
    </row>
    <row r="234" spans="1:3" ht="19.5" customHeight="1">
      <c r="A234" s="409"/>
      <c r="B234" s="410"/>
      <c r="C234" s="409"/>
    </row>
    <row r="235" spans="1:3" ht="19.5" customHeight="1">
      <c r="A235" s="409"/>
      <c r="B235" s="410"/>
      <c r="C235" s="409"/>
    </row>
    <row r="236" spans="1:3" ht="19.5" customHeight="1">
      <c r="A236" s="409"/>
      <c r="B236" s="410"/>
      <c r="C236" s="409"/>
    </row>
    <row r="237" spans="1:3" ht="19.5" customHeight="1">
      <c r="A237" s="409"/>
      <c r="B237" s="410"/>
      <c r="C237" s="409"/>
    </row>
    <row r="238" spans="1:3" ht="19.5" customHeight="1">
      <c r="A238" s="409"/>
      <c r="B238" s="410"/>
      <c r="C238" s="409"/>
    </row>
    <row r="239" spans="1:3" ht="19.5" customHeight="1">
      <c r="A239" s="409"/>
      <c r="B239" s="410"/>
      <c r="C239" s="409"/>
    </row>
    <row r="240" spans="1:3" ht="19.5" customHeight="1">
      <c r="A240" s="409"/>
      <c r="B240" s="410"/>
      <c r="C240" s="409"/>
    </row>
    <row r="241" spans="1:3" ht="19.5" customHeight="1">
      <c r="A241" s="409"/>
      <c r="B241" s="410"/>
      <c r="C241" s="409"/>
    </row>
    <row r="242" spans="1:3" ht="19.5" customHeight="1">
      <c r="A242" s="409"/>
      <c r="B242" s="410"/>
      <c r="C242" s="409"/>
    </row>
    <row r="243" spans="1:3" ht="19.5" customHeight="1">
      <c r="A243" s="409"/>
      <c r="B243" s="410"/>
      <c r="C243" s="409"/>
    </row>
    <row r="244" spans="1:3" ht="19.5" customHeight="1">
      <c r="A244" s="409"/>
      <c r="B244" s="410"/>
      <c r="C244" s="409"/>
    </row>
    <row r="245" spans="1:3" ht="19.5" customHeight="1">
      <c r="A245" s="409"/>
      <c r="B245" s="410"/>
      <c r="C245" s="409"/>
    </row>
    <row r="246" spans="1:3" ht="19.5" customHeight="1">
      <c r="A246" s="409"/>
      <c r="B246" s="410"/>
      <c r="C246" s="409"/>
    </row>
    <row r="247" spans="1:3" ht="19.5" customHeight="1">
      <c r="A247" s="409"/>
      <c r="B247" s="410"/>
      <c r="C247" s="409"/>
    </row>
    <row r="248" spans="1:3" ht="19.5" customHeight="1">
      <c r="A248" s="409"/>
      <c r="B248" s="410"/>
      <c r="C248" s="409"/>
    </row>
    <row r="249" spans="1:3" ht="19.5" customHeight="1">
      <c r="A249" s="409"/>
      <c r="B249" s="410"/>
      <c r="C249" s="409"/>
    </row>
    <row r="250" spans="1:3" ht="19.5" customHeight="1">
      <c r="A250" s="409"/>
      <c r="B250" s="410"/>
      <c r="C250" s="409"/>
    </row>
    <row r="251" spans="1:3" ht="19.5" customHeight="1">
      <c r="A251" s="409"/>
      <c r="B251" s="410"/>
      <c r="C251" s="409"/>
    </row>
    <row r="252" spans="1:3" ht="19.5" customHeight="1">
      <c r="A252" s="409"/>
      <c r="B252" s="410"/>
      <c r="C252" s="409"/>
    </row>
    <row r="253" spans="1:3" ht="19.5" customHeight="1">
      <c r="A253" s="409"/>
      <c r="B253" s="410"/>
      <c r="C253" s="409"/>
    </row>
    <row r="254" spans="1:3" ht="19.5" customHeight="1">
      <c r="A254" s="409"/>
      <c r="B254" s="410"/>
      <c r="C254" s="409"/>
    </row>
    <row r="255" spans="1:3" ht="19.5" customHeight="1">
      <c r="A255" s="409"/>
      <c r="B255" s="410"/>
      <c r="C255" s="409"/>
    </row>
    <row r="256" spans="1:3" ht="19.5" customHeight="1">
      <c r="A256" s="409"/>
      <c r="B256" s="410"/>
      <c r="C256" s="409"/>
    </row>
    <row r="257" spans="1:3" ht="19.5" customHeight="1">
      <c r="A257" s="409"/>
      <c r="B257" s="410"/>
      <c r="C257" s="409"/>
    </row>
    <row r="258" spans="1:3" ht="19.5" customHeight="1">
      <c r="A258" s="409"/>
      <c r="B258" s="410"/>
      <c r="C258" s="409"/>
    </row>
    <row r="259" spans="1:3" ht="19.5" customHeight="1">
      <c r="A259" s="409"/>
      <c r="B259" s="410"/>
      <c r="C259" s="409"/>
    </row>
  </sheetData>
  <sheetProtection/>
  <mergeCells count="1">
    <mergeCell ref="G13:H13"/>
  </mergeCells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6">
      <selection activeCell="D26" sqref="D26"/>
    </sheetView>
  </sheetViews>
  <sheetFormatPr defaultColWidth="11.42187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9.28125" style="509" customWidth="1"/>
    <col min="5" max="5" width="12.421875" style="509" customWidth="1"/>
    <col min="6" max="6" width="19.28125" style="509" customWidth="1"/>
    <col min="7" max="7" width="11.8515625" style="509" customWidth="1"/>
    <col min="8" max="8" width="13.7109375" style="509" customWidth="1"/>
    <col min="9" max="9" width="19.00390625" style="509" customWidth="1"/>
    <col min="10" max="11" width="11.421875" style="237" customWidth="1"/>
    <col min="12" max="12" width="15.140625" style="237" customWidth="1"/>
    <col min="13" max="16384" width="11.421875" style="237" customWidth="1"/>
  </cols>
  <sheetData>
    <row r="1" spans="1:9" ht="18" customHeight="1">
      <c r="A1" s="509"/>
      <c r="B1" s="510"/>
      <c r="C1" s="509"/>
      <c r="I1" s="504"/>
    </row>
    <row r="2" spans="2:9" s="241" customFormat="1" ht="18" customHeight="1">
      <c r="B2" s="615"/>
      <c r="C2" s="506" t="s">
        <v>218</v>
      </c>
      <c r="D2" s="506"/>
      <c r="E2" s="506"/>
      <c r="F2" s="506"/>
      <c r="G2" s="506"/>
      <c r="H2" s="506"/>
      <c r="I2" s="506"/>
    </row>
    <row r="3" spans="1:9" s="241" customFormat="1" ht="18" customHeight="1">
      <c r="A3" s="511"/>
      <c r="B3" s="504"/>
      <c r="C3" s="504"/>
      <c r="D3" s="512"/>
      <c r="E3" s="512"/>
      <c r="F3" s="512"/>
      <c r="G3" s="512"/>
      <c r="H3" s="491"/>
      <c r="I3" s="504"/>
    </row>
    <row r="4" spans="1:9" s="241" customFormat="1" ht="18" customHeight="1">
      <c r="A4" s="513" t="s">
        <v>78</v>
      </c>
      <c r="B4" s="504"/>
      <c r="C4" s="504"/>
      <c r="D4" s="512"/>
      <c r="E4" s="512"/>
      <c r="F4" s="512"/>
      <c r="G4" s="512"/>
      <c r="H4" s="613" t="s">
        <v>2</v>
      </c>
      <c r="I4" s="511"/>
    </row>
    <row r="5" spans="1:9" s="241" customFormat="1" ht="18" customHeight="1">
      <c r="A5" s="511"/>
      <c r="B5" s="504"/>
      <c r="C5" s="504"/>
      <c r="D5" s="505"/>
      <c r="E5" s="505"/>
      <c r="F5" s="505"/>
      <c r="G5" s="505"/>
      <c r="H5" s="505"/>
      <c r="I5" s="287"/>
    </row>
    <row r="6" spans="1:9" s="241" customFormat="1" ht="18" customHeight="1">
      <c r="A6" s="513"/>
      <c r="B6" s="395" t="s">
        <v>138</v>
      </c>
      <c r="C6" s="504"/>
      <c r="D6" s="403"/>
      <c r="E6" s="403"/>
      <c r="F6" s="403"/>
      <c r="G6" s="403"/>
      <c r="H6" s="513"/>
      <c r="I6" s="514"/>
    </row>
    <row r="7" spans="1:9" ht="18" customHeight="1" thickBot="1">
      <c r="A7" s="514"/>
      <c r="B7" s="507"/>
      <c r="C7" s="515"/>
      <c r="D7" s="513"/>
      <c r="E7" s="513"/>
      <c r="F7" s="513"/>
      <c r="G7" s="513"/>
      <c r="H7" s="513"/>
      <c r="I7" s="513"/>
    </row>
    <row r="8" spans="1:9" s="257" customFormat="1" ht="18" customHeight="1" thickBot="1">
      <c r="A8" s="515"/>
      <c r="B8" s="416" t="s">
        <v>139</v>
      </c>
      <c r="C8" s="417"/>
      <c r="D8" s="412" t="s">
        <v>96</v>
      </c>
      <c r="E8" s="413"/>
      <c r="F8" s="414"/>
      <c r="G8" s="413" t="s">
        <v>215</v>
      </c>
      <c r="H8" s="413"/>
      <c r="I8" s="414"/>
    </row>
    <row r="9" spans="1:9" s="257" customFormat="1" ht="18" customHeight="1">
      <c r="A9" s="515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8" t="s">
        <v>197</v>
      </c>
      <c r="H9" s="519" t="s">
        <v>143</v>
      </c>
      <c r="I9" s="519" t="s">
        <v>144</v>
      </c>
    </row>
    <row r="10" spans="1:9" s="257" customFormat="1" ht="18" customHeight="1">
      <c r="A10" s="515"/>
      <c r="B10" s="517" t="s">
        <v>147</v>
      </c>
      <c r="C10" s="518"/>
      <c r="D10" s="520"/>
      <c r="E10" s="521"/>
      <c r="F10" s="728"/>
      <c r="G10" s="728"/>
      <c r="H10" s="521"/>
      <c r="I10" s="521"/>
    </row>
    <row r="11" spans="1:9" s="257" customFormat="1" ht="18" customHeight="1" thickBot="1">
      <c r="A11" s="515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419" t="s">
        <v>107</v>
      </c>
      <c r="H11" s="523">
        <v>1723</v>
      </c>
      <c r="I11" s="523">
        <v>1724</v>
      </c>
    </row>
    <row r="12" spans="1:9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86"/>
    </row>
    <row r="13" spans="1:9" s="257" customFormat="1" ht="18" customHeight="1">
      <c r="A13" s="524" t="s">
        <v>93</v>
      </c>
      <c r="B13" s="286"/>
      <c r="C13" s="286"/>
      <c r="D13" s="286"/>
      <c r="E13" s="286"/>
      <c r="F13" s="286"/>
      <c r="G13" s="286"/>
      <c r="H13" s="1684"/>
      <c r="I13" s="1684"/>
    </row>
    <row r="14" spans="1:9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86"/>
    </row>
    <row r="15" spans="1:9" s="257" customFormat="1" ht="18" customHeight="1">
      <c r="A15" s="504"/>
      <c r="B15" s="528" t="s">
        <v>159</v>
      </c>
      <c r="C15" s="529" t="s">
        <v>160</v>
      </c>
      <c r="D15" s="266"/>
      <c r="E15" s="266"/>
      <c r="F15" s="266"/>
      <c r="G15" s="266"/>
      <c r="H15" s="264"/>
      <c r="I15" s="528">
        <v>0</v>
      </c>
    </row>
    <row r="16" spans="1:9" s="273" customFormat="1" ht="18" customHeight="1">
      <c r="A16" s="239"/>
      <c r="B16" s="478">
        <v>12</v>
      </c>
      <c r="C16" s="272" t="s">
        <v>216</v>
      </c>
      <c r="D16" s="266"/>
      <c r="E16" s="266"/>
      <c r="F16" s="266"/>
      <c r="G16" s="266"/>
      <c r="H16" s="264"/>
      <c r="I16" s="280">
        <v>0</v>
      </c>
    </row>
    <row r="17" spans="1:9" s="276" customFormat="1" ht="18" customHeight="1">
      <c r="A17" s="239"/>
      <c r="B17" s="271" t="s">
        <v>211</v>
      </c>
      <c r="C17" s="272" t="s">
        <v>212</v>
      </c>
      <c r="D17" s="266"/>
      <c r="E17" s="266"/>
      <c r="F17" s="266"/>
      <c r="G17" s="266"/>
      <c r="H17" s="274"/>
      <c r="I17" s="481">
        <v>2.83269</v>
      </c>
    </row>
    <row r="18" spans="1:9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457"/>
      <c r="H18" s="279"/>
      <c r="I18" s="481">
        <v>6.41295</v>
      </c>
    </row>
    <row r="19" spans="1:9" s="241" customFormat="1" ht="18" customHeight="1" thickBot="1">
      <c r="A19" s="282"/>
      <c r="B19" s="283"/>
      <c r="C19" s="284" t="s">
        <v>161</v>
      </c>
      <c r="D19" s="287"/>
      <c r="E19" s="287"/>
      <c r="F19" s="287"/>
      <c r="G19" s="287"/>
      <c r="H19" s="282"/>
      <c r="I19" s="482">
        <v>9.24564</v>
      </c>
    </row>
    <row r="20" spans="1:9" s="294" customFormat="1" ht="21.75" customHeight="1">
      <c r="A20" s="261" t="s">
        <v>164</v>
      </c>
      <c r="B20" s="261"/>
      <c r="C20" s="261"/>
      <c r="D20" s="524"/>
      <c r="E20" s="524"/>
      <c r="F20" s="524"/>
      <c r="G20" s="524"/>
      <c r="H20" s="524"/>
      <c r="I20" s="524"/>
    </row>
    <row r="21" spans="1:9" s="294" customFormat="1" ht="14.25" customHeight="1">
      <c r="A21" s="261" t="s">
        <v>28</v>
      </c>
      <c r="B21" s="261"/>
      <c r="C21" s="261"/>
      <c r="D21" s="524"/>
      <c r="E21" s="524"/>
      <c r="F21" s="524"/>
      <c r="G21" s="524"/>
      <c r="H21" s="524"/>
      <c r="I21" s="524"/>
    </row>
    <row r="22" spans="4:9" s="241" customFormat="1" ht="18" customHeight="1">
      <c r="D22" s="511"/>
      <c r="E22" s="511"/>
      <c r="F22" s="511"/>
      <c r="G22" s="511"/>
      <c r="H22" s="511"/>
      <c r="I22" s="511"/>
    </row>
    <row r="23" spans="4:9" s="241" customFormat="1" ht="18" customHeight="1" thickBot="1">
      <c r="D23" s="511"/>
      <c r="E23" s="511"/>
      <c r="F23" s="511"/>
      <c r="G23" s="511"/>
      <c r="H23" s="511"/>
      <c r="I23" s="511"/>
    </row>
    <row r="24" spans="1:9" s="241" customFormat="1" ht="18" customHeight="1" thickBot="1">
      <c r="A24" s="251"/>
      <c r="B24" s="299">
        <v>12</v>
      </c>
      <c r="C24" s="300" t="s">
        <v>165</v>
      </c>
      <c r="D24" s="468"/>
      <c r="E24" s="483"/>
      <c r="F24" s="779">
        <v>22.94</v>
      </c>
      <c r="G24" s="963"/>
      <c r="H24" s="964"/>
      <c r="I24" s="783">
        <v>9.24564</v>
      </c>
    </row>
    <row r="25" spans="1:9" s="241" customFormat="1" ht="18" customHeight="1">
      <c r="A25" s="251"/>
      <c r="B25" s="256">
        <v>15</v>
      </c>
      <c r="C25" s="308" t="s">
        <v>166</v>
      </c>
      <c r="D25" s="966"/>
      <c r="E25" s="966"/>
      <c r="F25" s="965"/>
      <c r="G25" s="966"/>
      <c r="H25" s="1106"/>
      <c r="I25" s="1107"/>
    </row>
    <row r="26" spans="1:9" s="257" customFormat="1" ht="18" customHeight="1" thickBot="1">
      <c r="A26" s="251"/>
      <c r="B26" s="313"/>
      <c r="C26" s="314" t="s">
        <v>167</v>
      </c>
      <c r="D26" s="771">
        <v>148.93</v>
      </c>
      <c r="E26" s="771">
        <v>148.93</v>
      </c>
      <c r="F26" s="968"/>
      <c r="G26" s="771">
        <f>+H26+I26</f>
        <v>233.0626</v>
      </c>
      <c r="H26" s="778">
        <v>233.0626</v>
      </c>
      <c r="I26" s="1108"/>
    </row>
    <row r="27" spans="1:9" s="257" customFormat="1" ht="18" customHeight="1">
      <c r="A27" s="251"/>
      <c r="B27" s="256">
        <v>20</v>
      </c>
      <c r="C27" s="342" t="s">
        <v>168</v>
      </c>
      <c r="D27" s="772">
        <v>138.598</v>
      </c>
      <c r="E27" s="772">
        <v>107.708</v>
      </c>
      <c r="F27" s="772">
        <v>30.89</v>
      </c>
      <c r="G27" s="772">
        <f>+H27+I27</f>
        <v>185.245</v>
      </c>
      <c r="H27" s="806">
        <v>149.154</v>
      </c>
      <c r="I27" s="803">
        <v>36.091</v>
      </c>
    </row>
    <row r="28" spans="1:9" s="257" customFormat="1" ht="18" customHeight="1">
      <c r="A28" s="254"/>
      <c r="B28" s="323">
        <v>25</v>
      </c>
      <c r="C28" s="346" t="s">
        <v>99</v>
      </c>
      <c r="D28" s="1003">
        <v>97.41300000000001</v>
      </c>
      <c r="E28" s="1003">
        <v>69.757</v>
      </c>
      <c r="F28" s="1003">
        <v>27.656</v>
      </c>
      <c r="G28" s="1099">
        <f>+H28+I28</f>
        <v>174.801</v>
      </c>
      <c r="H28" s="743">
        <v>141.196</v>
      </c>
      <c r="I28" s="804">
        <v>33.605</v>
      </c>
    </row>
    <row r="29" spans="1:9" s="241" customFormat="1" ht="18" customHeight="1">
      <c r="A29" s="254"/>
      <c r="B29" s="323">
        <v>200</v>
      </c>
      <c r="C29" s="346" t="s">
        <v>170</v>
      </c>
      <c r="D29" s="1003">
        <v>30.89</v>
      </c>
      <c r="E29" s="729"/>
      <c r="F29" s="1003">
        <v>30.89</v>
      </c>
      <c r="G29" s="1099">
        <f>+H29+I29</f>
        <v>36.091</v>
      </c>
      <c r="H29" s="969"/>
      <c r="I29" s="804">
        <v>36.091</v>
      </c>
    </row>
    <row r="30" spans="1:9" s="241" customFormat="1" ht="18" customHeight="1" thickBot="1">
      <c r="A30" s="254"/>
      <c r="B30" s="330">
        <v>205</v>
      </c>
      <c r="C30" s="418" t="s">
        <v>100</v>
      </c>
      <c r="D30" s="1004">
        <v>27.656</v>
      </c>
      <c r="E30" s="730"/>
      <c r="F30" s="1004">
        <v>27.656</v>
      </c>
      <c r="G30" s="1101">
        <f>+H30+I30</f>
        <v>33.605</v>
      </c>
      <c r="H30" s="970"/>
      <c r="I30" s="935">
        <v>33.605</v>
      </c>
    </row>
    <row r="31" spans="1:9" s="241" customFormat="1" ht="18" customHeight="1" thickBot="1">
      <c r="A31" s="251"/>
      <c r="B31" s="335">
        <v>100</v>
      </c>
      <c r="C31" s="354" t="s">
        <v>172</v>
      </c>
      <c r="D31" s="1080">
        <v>1.846</v>
      </c>
      <c r="E31" s="1081">
        <v>1.846</v>
      </c>
      <c r="F31" s="1045" t="s">
        <v>173</v>
      </c>
      <c r="G31" s="971" t="s">
        <v>173</v>
      </c>
      <c r="H31" s="1082" t="s">
        <v>173</v>
      </c>
      <c r="I31" s="1109"/>
    </row>
    <row r="32" spans="1:9" s="257" customFormat="1" ht="18" customHeight="1" thickBot="1">
      <c r="A32" s="251"/>
      <c r="B32" s="335">
        <v>991</v>
      </c>
      <c r="C32" s="354" t="s">
        <v>174</v>
      </c>
      <c r="D32" s="1080">
        <v>289.374</v>
      </c>
      <c r="E32" s="1080">
        <v>258.48400000000004</v>
      </c>
      <c r="F32" s="1080">
        <v>53.83</v>
      </c>
      <c r="G32" s="771">
        <f>+G26+G27</f>
        <v>418.3076</v>
      </c>
      <c r="H32" s="779">
        <v>382.21659999999997</v>
      </c>
      <c r="I32" s="783">
        <v>45.33664</v>
      </c>
    </row>
    <row r="33" spans="1:9" s="257" customFormat="1" ht="18" customHeight="1">
      <c r="A33" s="251"/>
      <c r="B33" s="299">
        <v>30</v>
      </c>
      <c r="C33" s="342" t="s">
        <v>175</v>
      </c>
      <c r="D33" s="772">
        <v>29</v>
      </c>
      <c r="E33" s="772">
        <v>25</v>
      </c>
      <c r="F33" s="772">
        <v>4</v>
      </c>
      <c r="G33" s="772">
        <f>+H33+I33</f>
        <v>48.195</v>
      </c>
      <c r="H33" s="806">
        <v>44.332</v>
      </c>
      <c r="I33" s="807">
        <v>3.863</v>
      </c>
    </row>
    <row r="34" spans="1:9" s="257" customFormat="1" ht="18" customHeight="1">
      <c r="A34" s="254"/>
      <c r="B34" s="323">
        <v>35</v>
      </c>
      <c r="C34" s="346" t="s">
        <v>103</v>
      </c>
      <c r="D34" s="1003">
        <v>23.881999999999998</v>
      </c>
      <c r="E34" s="1003">
        <v>20.615</v>
      </c>
      <c r="F34" s="1003">
        <v>3.267</v>
      </c>
      <c r="G34" s="1099">
        <f>+H34+I34</f>
        <v>37.108000000000004</v>
      </c>
      <c r="H34" s="743">
        <v>33.578</v>
      </c>
      <c r="I34" s="804">
        <v>3.53</v>
      </c>
    </row>
    <row r="35" spans="1:9" s="241" customFormat="1" ht="18" customHeight="1">
      <c r="A35" s="254"/>
      <c r="B35" s="323">
        <v>300</v>
      </c>
      <c r="C35" s="346" t="s">
        <v>170</v>
      </c>
      <c r="D35" s="1003">
        <v>4</v>
      </c>
      <c r="E35" s="729"/>
      <c r="F35" s="1003">
        <v>4</v>
      </c>
      <c r="G35" s="1099">
        <f>+H35+I35</f>
        <v>3.863</v>
      </c>
      <c r="H35" s="969"/>
      <c r="I35" s="808">
        <v>3.863</v>
      </c>
    </row>
    <row r="36" spans="1:9" s="241" customFormat="1" ht="18" customHeight="1" thickBot="1">
      <c r="A36" s="254"/>
      <c r="B36" s="330">
        <v>305</v>
      </c>
      <c r="C36" s="418" t="s">
        <v>100</v>
      </c>
      <c r="D36" s="1004">
        <v>3.267</v>
      </c>
      <c r="E36" s="730"/>
      <c r="F36" s="1004">
        <v>3.267</v>
      </c>
      <c r="G36" s="1101">
        <f>+H36+I36</f>
        <v>3.53</v>
      </c>
      <c r="H36" s="970"/>
      <c r="I36" s="809">
        <v>3.53</v>
      </c>
    </row>
    <row r="37" spans="1:9" s="241" customFormat="1" ht="18" customHeight="1" thickBot="1">
      <c r="A37" s="251"/>
      <c r="B37" s="335">
        <v>40</v>
      </c>
      <c r="C37" s="354" t="s">
        <v>177</v>
      </c>
      <c r="D37" s="1080">
        <v>3.978</v>
      </c>
      <c r="E37" s="1080">
        <v>3.978</v>
      </c>
      <c r="F37" s="1045" t="s">
        <v>173</v>
      </c>
      <c r="G37" s="971" t="s">
        <v>173</v>
      </c>
      <c r="H37" s="1082" t="s">
        <v>173</v>
      </c>
      <c r="I37" s="1045"/>
    </row>
    <row r="38" spans="1:9" s="241" customFormat="1" ht="18" customHeight="1">
      <c r="A38" s="251"/>
      <c r="B38" s="299">
        <v>50</v>
      </c>
      <c r="C38" s="342" t="s">
        <v>178</v>
      </c>
      <c r="D38" s="772">
        <v>256.396</v>
      </c>
      <c r="E38" s="772">
        <v>229.50600000000003</v>
      </c>
      <c r="F38" s="772">
        <v>49.83</v>
      </c>
      <c r="G38" s="772">
        <f>+G32-G33</f>
        <v>370.1126</v>
      </c>
      <c r="H38" s="806">
        <v>337.8846</v>
      </c>
      <c r="I38" s="1049">
        <v>41.47364</v>
      </c>
    </row>
    <row r="39" spans="1:9" s="241" customFormat="1" ht="18" customHeight="1">
      <c r="A39" s="251"/>
      <c r="B39" s="356">
        <v>53</v>
      </c>
      <c r="C39" s="357" t="s">
        <v>179</v>
      </c>
      <c r="D39" s="915">
        <v>20.656600000000005</v>
      </c>
      <c r="E39" s="915">
        <v>20.656600000000005</v>
      </c>
      <c r="F39" s="1083" t="s">
        <v>173</v>
      </c>
      <c r="G39" s="1097">
        <f>+H39+I39</f>
        <v>33.67701600000001</v>
      </c>
      <c r="H39" s="777">
        <v>33.67701600000001</v>
      </c>
      <c r="I39" s="1110"/>
    </row>
    <row r="40" spans="1:9" s="241" customFormat="1" ht="18" customHeight="1">
      <c r="A40" s="251"/>
      <c r="B40" s="356">
        <v>55</v>
      </c>
      <c r="C40" s="357" t="s">
        <v>180</v>
      </c>
      <c r="D40" s="915">
        <v>0</v>
      </c>
      <c r="E40" s="915">
        <v>0</v>
      </c>
      <c r="F40" s="1083" t="s">
        <v>173</v>
      </c>
      <c r="G40" s="1097">
        <f>+H40+I40</f>
        <v>0</v>
      </c>
      <c r="H40" s="911">
        <v>0</v>
      </c>
      <c r="I40" s="1098"/>
    </row>
    <row r="41" spans="1:9" s="257" customFormat="1" ht="18" customHeight="1">
      <c r="A41" s="251"/>
      <c r="B41" s="356">
        <v>65</v>
      </c>
      <c r="C41" s="357" t="s">
        <v>181</v>
      </c>
      <c r="D41" s="962"/>
      <c r="E41" s="915">
        <v>22.94</v>
      </c>
      <c r="F41" s="962"/>
      <c r="G41" s="867"/>
      <c r="H41" s="777">
        <v>9.24564</v>
      </c>
      <c r="I41" s="1098"/>
    </row>
    <row r="42" spans="1:9" s="257" customFormat="1" ht="18" customHeight="1">
      <c r="A42" s="251"/>
      <c r="B42" s="356">
        <v>70</v>
      </c>
      <c r="C42" s="357" t="s">
        <v>182</v>
      </c>
      <c r="D42" s="915">
        <v>235.73940000000005</v>
      </c>
      <c r="E42" s="915">
        <v>185.90940000000003</v>
      </c>
      <c r="F42" s="915">
        <v>49.83</v>
      </c>
      <c r="G42" s="1097">
        <f>+H42+I42</f>
        <v>336.435584</v>
      </c>
      <c r="H42" s="777">
        <v>294.961944</v>
      </c>
      <c r="I42" s="784">
        <v>41.47364</v>
      </c>
    </row>
    <row r="43" spans="1:9" s="257" customFormat="1" ht="18" customHeight="1" thickBot="1">
      <c r="A43" s="254"/>
      <c r="B43" s="365">
        <v>73</v>
      </c>
      <c r="C43" s="366" t="s">
        <v>183</v>
      </c>
      <c r="D43" s="1006">
        <v>49.83</v>
      </c>
      <c r="E43" s="731"/>
      <c r="F43" s="1006">
        <v>49.83</v>
      </c>
      <c r="G43" s="1101">
        <f>+H43+I43</f>
        <v>41.47364</v>
      </c>
      <c r="H43" s="973"/>
      <c r="I43" s="761">
        <v>41.47364</v>
      </c>
    </row>
    <row r="44" spans="1:9" s="257" customFormat="1" ht="18" customHeight="1">
      <c r="A44" s="254"/>
      <c r="B44" s="370"/>
      <c r="C44" s="252"/>
      <c r="D44" s="403"/>
      <c r="E44" s="403"/>
      <c r="F44" s="903"/>
      <c r="G44" s="903"/>
      <c r="H44" s="1084"/>
      <c r="I44" s="1085"/>
    </row>
    <row r="45" spans="1:9" s="241" customFormat="1" ht="18" customHeight="1">
      <c r="A45" s="251" t="s">
        <v>184</v>
      </c>
      <c r="B45" s="260"/>
      <c r="C45" s="307"/>
      <c r="D45" s="286"/>
      <c r="E45" s="286"/>
      <c r="F45" s="286"/>
      <c r="G45" s="286"/>
      <c r="H45" s="1086"/>
      <c r="I45" s="1087"/>
    </row>
    <row r="46" spans="1:9" s="241" customFormat="1" ht="18" customHeight="1" thickBot="1">
      <c r="A46" s="349"/>
      <c r="B46" s="370"/>
      <c r="C46" s="252"/>
      <c r="D46" s="403"/>
      <c r="E46" s="403"/>
      <c r="F46" s="403"/>
      <c r="G46" s="403"/>
      <c r="H46" s="1086"/>
      <c r="I46" s="1087"/>
    </row>
    <row r="47" spans="1:9" s="241" customFormat="1" ht="18" customHeight="1">
      <c r="A47" s="251"/>
      <c r="B47" s="299">
        <v>45</v>
      </c>
      <c r="C47" s="342" t="s">
        <v>185</v>
      </c>
      <c r="D47" s="1114">
        <v>2.132</v>
      </c>
      <c r="E47" s="1114">
        <v>2.132</v>
      </c>
      <c r="F47" s="1063" t="s">
        <v>173</v>
      </c>
      <c r="G47" s="1088" t="s">
        <v>173</v>
      </c>
      <c r="H47" s="1089" t="s">
        <v>173</v>
      </c>
      <c r="I47" s="1090">
        <v>0</v>
      </c>
    </row>
    <row r="48" spans="1:9" s="257" customFormat="1" ht="18" customHeight="1">
      <c r="A48" s="251"/>
      <c r="B48" s="356">
        <v>80</v>
      </c>
      <c r="C48" s="375" t="s">
        <v>188</v>
      </c>
      <c r="D48" s="1115">
        <v>0.5808592957768451</v>
      </c>
      <c r="E48" s="1115">
        <v>0.6489154967626118</v>
      </c>
      <c r="F48" s="1116">
        <v>0.4603652418221955</v>
      </c>
      <c r="G48" s="1091">
        <f>+G26/G38</f>
        <v>0.6297072836752924</v>
      </c>
      <c r="H48" s="1091">
        <v>0.6897698208204813</v>
      </c>
      <c r="I48" s="1092">
        <v>0.22292810565940196</v>
      </c>
    </row>
    <row r="49" spans="1:9" s="257" customFormat="1" ht="19.5" customHeight="1" thickBot="1">
      <c r="A49" s="251"/>
      <c r="B49" s="259">
        <v>90</v>
      </c>
      <c r="C49" s="376" t="s">
        <v>189</v>
      </c>
      <c r="D49" s="1093">
        <v>3.5815226143631977</v>
      </c>
      <c r="E49" s="1093">
        <v>2.824469394266268</v>
      </c>
      <c r="F49" s="1093">
        <v>0.7570532200969295</v>
      </c>
      <c r="G49" s="748">
        <f>+G42/D51*1000</f>
        <v>5.111371507573571</v>
      </c>
      <c r="H49" s="748">
        <v>4.481274122240623</v>
      </c>
      <c r="I49" s="988">
        <v>0.6300973853329486</v>
      </c>
    </row>
    <row r="50" spans="1:9" s="257" customFormat="1" ht="18" customHeight="1">
      <c r="A50" s="254"/>
      <c r="B50" s="260"/>
      <c r="C50" s="381" t="s">
        <v>190</v>
      </c>
      <c r="D50" s="403"/>
      <c r="E50" s="403"/>
      <c r="F50" s="403"/>
      <c r="G50" s="403"/>
      <c r="H50" s="268"/>
      <c r="I50" s="424"/>
    </row>
    <row r="51" spans="1:9" s="257" customFormat="1" ht="19.5" customHeight="1">
      <c r="A51" s="254"/>
      <c r="B51" s="260"/>
      <c r="C51" s="261" t="s">
        <v>3</v>
      </c>
      <c r="D51" s="799">
        <v>65821</v>
      </c>
      <c r="E51" s="800"/>
      <c r="F51" s="800"/>
      <c r="G51" s="800">
        <v>65027</v>
      </c>
      <c r="H51" s="800">
        <v>65027</v>
      </c>
      <c r="I51" s="800">
        <v>65027</v>
      </c>
    </row>
    <row r="52" spans="1:9" ht="19.5" customHeight="1">
      <c r="A52" s="254"/>
      <c r="B52" s="370"/>
      <c r="C52" s="251" t="s">
        <v>195</v>
      </c>
      <c r="H52" s="1094"/>
      <c r="I52" s="424"/>
    </row>
    <row r="53" spans="1:9" ht="19.5" customHeight="1">
      <c r="A53" s="254"/>
      <c r="B53" s="257"/>
      <c r="D53" s="514"/>
      <c r="E53" s="1095"/>
      <c r="F53" s="514"/>
      <c r="G53" s="514"/>
      <c r="H53" s="1096"/>
      <c r="I53" s="403"/>
    </row>
    <row r="56" s="509" customFormat="1" ht="19.5" customHeight="1">
      <c r="B56" s="607"/>
    </row>
    <row r="57" s="509" customFormat="1" ht="19.5" customHeight="1">
      <c r="B57" s="607"/>
    </row>
    <row r="58" spans="2:8" s="509" customFormat="1" ht="19.5" customHeight="1">
      <c r="B58" s="607"/>
      <c r="F58" s="511"/>
      <c r="G58" s="916"/>
      <c r="H58" s="917"/>
    </row>
    <row r="59" s="509" customFormat="1" ht="19.5" customHeight="1">
      <c r="B59" s="607"/>
    </row>
    <row r="60" s="509" customFormat="1" ht="19.5" customHeight="1">
      <c r="B60" s="607"/>
    </row>
    <row r="61" s="509" customFormat="1" ht="19.5" customHeight="1">
      <c r="B61" s="607"/>
    </row>
    <row r="62" s="509" customFormat="1" ht="19.5" customHeight="1">
      <c r="B62" s="607"/>
    </row>
  </sheetData>
  <sheetProtection/>
  <mergeCells count="1">
    <mergeCell ref="H13:I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8">
      <selection activeCell="E48" sqref="E48"/>
    </sheetView>
  </sheetViews>
  <sheetFormatPr defaultColWidth="11.421875" defaultRowHeight="12.75"/>
  <cols>
    <col min="1" max="2" width="4.7109375" style="0" customWidth="1"/>
    <col min="3" max="3" width="51.57421875" style="0" customWidth="1"/>
    <col min="4" max="4" width="18.140625" style="0" customWidth="1"/>
    <col min="5" max="5" width="16.421875" style="0" customWidth="1"/>
    <col min="6" max="6" width="13.57421875" style="0" customWidth="1"/>
    <col min="7" max="7" width="21.7109375" style="0" customWidth="1"/>
    <col min="8" max="8" width="11.57421875" style="0" bestFit="1" customWidth="1"/>
  </cols>
  <sheetData>
    <row r="1" spans="1:7" ht="15.75">
      <c r="A1" s="1117"/>
      <c r="B1" s="1118"/>
      <c r="C1" s="1117"/>
      <c r="D1" s="1117"/>
      <c r="E1" s="1117"/>
      <c r="F1" s="1117"/>
      <c r="G1" s="1119"/>
    </row>
    <row r="2" spans="1:7" ht="18.75">
      <c r="A2" s="1120"/>
      <c r="B2" s="1121" t="s">
        <v>104</v>
      </c>
      <c r="C2" s="1122"/>
      <c r="D2" s="1122"/>
      <c r="E2" s="1122"/>
      <c r="F2" s="1122"/>
      <c r="G2" s="586"/>
    </row>
    <row r="3" spans="1:7" ht="18.75">
      <c r="A3" s="1120"/>
      <c r="B3" s="1123"/>
      <c r="C3" s="1123"/>
      <c r="D3" s="1123"/>
      <c r="E3" s="1123"/>
      <c r="F3" s="1124"/>
      <c r="G3" s="1125"/>
    </row>
    <row r="4" spans="1:7" ht="18">
      <c r="A4" s="1126" t="s">
        <v>223</v>
      </c>
      <c r="B4" s="1127"/>
      <c r="C4" s="1123"/>
      <c r="D4" s="1123"/>
      <c r="E4" s="1123"/>
      <c r="F4" s="1124"/>
      <c r="G4" s="1128" t="s">
        <v>224</v>
      </c>
    </row>
    <row r="5" spans="1:7" ht="12.75">
      <c r="A5" s="1120"/>
      <c r="B5" s="1127"/>
      <c r="C5" s="1123"/>
      <c r="D5" s="1123"/>
      <c r="E5" s="1123"/>
      <c r="F5" s="1129"/>
      <c r="G5" s="1129"/>
    </row>
    <row r="6" spans="1:7" ht="14.25">
      <c r="A6" s="1126"/>
      <c r="B6" s="1130" t="s">
        <v>138</v>
      </c>
      <c r="C6" s="1123"/>
      <c r="D6" s="1123"/>
      <c r="E6" s="1123"/>
      <c r="F6" s="1131"/>
      <c r="G6" s="1126"/>
    </row>
    <row r="7" spans="1:7" ht="15.75" thickBot="1">
      <c r="A7" s="1132"/>
      <c r="B7" s="1133"/>
      <c r="C7" s="1134"/>
      <c r="D7" s="1134"/>
      <c r="E7" s="1134"/>
      <c r="F7" s="1126"/>
      <c r="G7" s="1126"/>
    </row>
    <row r="8" spans="1:7" ht="15.75" thickBot="1">
      <c r="A8" s="1134"/>
      <c r="B8" s="1135" t="s">
        <v>139</v>
      </c>
      <c r="C8" s="1136"/>
      <c r="D8" s="1137" t="s">
        <v>208</v>
      </c>
      <c r="E8" s="1138" t="s">
        <v>140</v>
      </c>
      <c r="F8" s="1138"/>
      <c r="G8" s="1139"/>
    </row>
    <row r="9" spans="1:7" ht="15">
      <c r="A9" s="1134"/>
      <c r="B9" s="1140" t="s">
        <v>142</v>
      </c>
      <c r="C9" s="1141"/>
      <c r="D9" s="1141" t="s">
        <v>209</v>
      </c>
      <c r="E9" s="1141" t="s">
        <v>197</v>
      </c>
      <c r="F9" s="1137" t="s">
        <v>143</v>
      </c>
      <c r="G9" s="1137" t="s">
        <v>144</v>
      </c>
    </row>
    <row r="10" spans="1:7" ht="15">
      <c r="A10" s="1134"/>
      <c r="B10" s="1140" t="s">
        <v>147</v>
      </c>
      <c r="C10" s="1141"/>
      <c r="D10" s="1141"/>
      <c r="E10" s="1141"/>
      <c r="F10" s="1142"/>
      <c r="G10" s="1142"/>
    </row>
    <row r="11" spans="1:7" ht="15.75" thickBot="1">
      <c r="A11" s="1134"/>
      <c r="B11" s="1143" t="s">
        <v>149</v>
      </c>
      <c r="C11" s="1144" t="s">
        <v>150</v>
      </c>
      <c r="D11" s="1145">
        <v>1711</v>
      </c>
      <c r="E11" s="1145" t="s">
        <v>106</v>
      </c>
      <c r="F11" s="1146">
        <v>1712</v>
      </c>
      <c r="G11" s="1146">
        <v>1713</v>
      </c>
    </row>
    <row r="12" spans="1:7" ht="15">
      <c r="A12" s="1134"/>
      <c r="B12" s="1147"/>
      <c r="C12" s="1147"/>
      <c r="D12" s="1147"/>
      <c r="E12" s="1147"/>
      <c r="F12" s="1147"/>
      <c r="G12" s="1147"/>
    </row>
    <row r="13" spans="1:7" ht="14.25">
      <c r="A13" s="1148" t="s">
        <v>93</v>
      </c>
      <c r="B13" s="1147"/>
      <c r="C13" s="1147"/>
      <c r="D13" s="1149"/>
      <c r="E13" s="1149"/>
      <c r="F13" s="1149"/>
      <c r="G13" s="1149"/>
    </row>
    <row r="14" spans="1:8" ht="15.75" thickBot="1">
      <c r="A14" s="1134"/>
      <c r="B14" s="1147"/>
      <c r="C14" s="1147"/>
      <c r="D14" s="1147"/>
      <c r="E14" s="1147"/>
      <c r="F14" s="1147"/>
      <c r="G14" s="1147"/>
      <c r="H14" s="45"/>
    </row>
    <row r="15" spans="1:9" ht="15">
      <c r="A15" s="1123"/>
      <c r="B15" s="1150" t="s">
        <v>151</v>
      </c>
      <c r="C15" s="1151" t="s">
        <v>152</v>
      </c>
      <c r="D15" s="1152"/>
      <c r="E15" s="1152"/>
      <c r="F15" s="1153"/>
      <c r="G15" s="1154">
        <v>0</v>
      </c>
      <c r="H15" s="1155"/>
      <c r="I15" s="45"/>
    </row>
    <row r="16" spans="1:9" ht="15">
      <c r="A16" s="1123"/>
      <c r="B16" s="1156" t="s">
        <v>153</v>
      </c>
      <c r="C16" s="1157" t="s">
        <v>154</v>
      </c>
      <c r="D16" s="1152"/>
      <c r="E16" s="1152"/>
      <c r="F16" s="1153"/>
      <c r="G16" s="1158">
        <v>163.518</v>
      </c>
      <c r="H16" s="1155"/>
      <c r="I16" s="45"/>
    </row>
    <row r="17" spans="1:9" ht="15">
      <c r="A17" s="1123"/>
      <c r="B17" s="1156" t="s">
        <v>155</v>
      </c>
      <c r="C17" s="1157" t="s">
        <v>156</v>
      </c>
      <c r="D17" s="1152"/>
      <c r="E17" s="1152"/>
      <c r="F17" s="1159"/>
      <c r="G17" s="1158">
        <v>1.9513800000000001</v>
      </c>
      <c r="H17" s="1155"/>
      <c r="I17" s="45"/>
    </row>
    <row r="18" spans="1:9" ht="15">
      <c r="A18" s="1160"/>
      <c r="B18" s="1161" t="s">
        <v>157</v>
      </c>
      <c r="C18" s="1162" t="s">
        <v>158</v>
      </c>
      <c r="D18" s="1163"/>
      <c r="E18" s="1163"/>
      <c r="F18" s="1164"/>
      <c r="G18" s="1158">
        <v>3.143</v>
      </c>
      <c r="H18" s="1165"/>
      <c r="I18" s="45"/>
    </row>
    <row r="19" spans="1:9" ht="15">
      <c r="A19" s="1160"/>
      <c r="B19" s="1161" t="s">
        <v>159</v>
      </c>
      <c r="C19" s="1162" t="s">
        <v>160</v>
      </c>
      <c r="D19" s="1163"/>
      <c r="E19" s="1163"/>
      <c r="F19" s="1164"/>
      <c r="G19" s="1158">
        <v>11.128</v>
      </c>
      <c r="H19" s="1165"/>
      <c r="I19" s="45"/>
    </row>
    <row r="20" spans="1:8" ht="15" thickBot="1">
      <c r="A20" s="1166"/>
      <c r="B20" s="1167"/>
      <c r="C20" s="1168" t="s">
        <v>161</v>
      </c>
      <c r="D20" s="1169"/>
      <c r="E20" s="1169"/>
      <c r="F20" s="1166"/>
      <c r="G20" s="1170">
        <v>179.74038000000002</v>
      </c>
      <c r="H20" s="789"/>
    </row>
    <row r="21" spans="1:7" ht="15" thickBot="1">
      <c r="A21" s="1126"/>
      <c r="B21" s="1171" t="s">
        <v>162</v>
      </c>
      <c r="C21" s="1172" t="s">
        <v>163</v>
      </c>
      <c r="D21" s="1169"/>
      <c r="E21" s="1169"/>
      <c r="F21" s="1166"/>
      <c r="G21" s="1173">
        <v>143.037472</v>
      </c>
    </row>
    <row r="22" spans="1:7" ht="14.25">
      <c r="A22" s="1148" t="s">
        <v>164</v>
      </c>
      <c r="B22" s="1174"/>
      <c r="C22" s="1174"/>
      <c r="D22" s="1174"/>
      <c r="E22" s="1174"/>
      <c r="F22" s="1174"/>
      <c r="G22" s="1174"/>
    </row>
    <row r="23" spans="1:7" ht="15" thickBot="1">
      <c r="A23" s="1148" t="s">
        <v>28</v>
      </c>
      <c r="B23" s="1148"/>
      <c r="C23" s="1148"/>
      <c r="D23" s="1148"/>
      <c r="E23" s="1148"/>
      <c r="F23" s="1148"/>
      <c r="G23" s="1148"/>
    </row>
    <row r="24" spans="1:7" ht="15" thickBot="1">
      <c r="A24" s="1126"/>
      <c r="B24" s="1175">
        <v>12</v>
      </c>
      <c r="C24" s="1176" t="s">
        <v>165</v>
      </c>
      <c r="D24" s="1177"/>
      <c r="E24" s="779">
        <f>G24</f>
        <v>179.74038000000002</v>
      </c>
      <c r="F24" s="1178"/>
      <c r="G24" s="1179">
        <v>179.74038000000002</v>
      </c>
    </row>
    <row r="25" spans="1:7" ht="14.25">
      <c r="A25" s="1126"/>
      <c r="B25" s="1180">
        <v>15</v>
      </c>
      <c r="C25" s="1181" t="s">
        <v>166</v>
      </c>
      <c r="D25" s="1182"/>
      <c r="E25" s="895"/>
      <c r="F25" s="1183"/>
      <c r="G25" s="1184"/>
    </row>
    <row r="26" spans="1:9" ht="15" thickBot="1">
      <c r="A26" s="1126"/>
      <c r="B26" s="1185"/>
      <c r="C26" s="1186" t="s">
        <v>167</v>
      </c>
      <c r="D26" s="1187">
        <v>328.5261</v>
      </c>
      <c r="E26" s="771">
        <f>F26</f>
        <v>761.6926</v>
      </c>
      <c r="F26" s="1188">
        <v>761.6926</v>
      </c>
      <c r="G26" s="1189"/>
      <c r="H26" s="759"/>
      <c r="I26" s="790"/>
    </row>
    <row r="27" spans="1:7" ht="15" thickBot="1">
      <c r="A27" s="1126"/>
      <c r="B27" s="1180">
        <v>20</v>
      </c>
      <c r="C27" s="1190" t="s">
        <v>168</v>
      </c>
      <c r="D27" s="1191">
        <v>48.881949999999996</v>
      </c>
      <c r="E27" s="896">
        <f>+F27+G27</f>
        <v>1444.94478738</v>
      </c>
      <c r="F27" s="1188">
        <v>533.810308</v>
      </c>
      <c r="G27" s="1489">
        <v>911.13447938</v>
      </c>
    </row>
    <row r="28" spans="1:8" ht="15">
      <c r="A28" s="1134"/>
      <c r="B28" s="1192">
        <v>25</v>
      </c>
      <c r="C28" s="1193" t="s">
        <v>228</v>
      </c>
      <c r="D28" s="1194">
        <v>43.570517</v>
      </c>
      <c r="E28" s="897">
        <f>F28+G28</f>
        <v>1067.22322859</v>
      </c>
      <c r="F28" s="1211">
        <v>211.94904599999998</v>
      </c>
      <c r="G28" s="1197">
        <v>855.2741825899999</v>
      </c>
      <c r="H28" s="786"/>
    </row>
    <row r="29" spans="1:7" ht="15">
      <c r="A29" s="1134"/>
      <c r="B29" s="1192">
        <v>200</v>
      </c>
      <c r="C29" s="1193" t="s">
        <v>170</v>
      </c>
      <c r="D29" s="1195"/>
      <c r="E29" s="898">
        <f>F29+G29</f>
        <v>911.13447938</v>
      </c>
      <c r="F29" s="1196"/>
      <c r="G29" s="1197">
        <v>911.13447938</v>
      </c>
    </row>
    <row r="30" spans="1:7" ht="15.75" thickBot="1">
      <c r="A30" s="1134"/>
      <c r="B30" s="1198">
        <v>205</v>
      </c>
      <c r="C30" s="1199" t="s">
        <v>229</v>
      </c>
      <c r="D30" s="1200"/>
      <c r="E30" s="899">
        <f>F30+G30</f>
        <v>855.2741825899999</v>
      </c>
      <c r="F30" s="1201"/>
      <c r="G30" s="1197">
        <v>855.2741825899999</v>
      </c>
    </row>
    <row r="31" spans="1:7" ht="15" thickBot="1">
      <c r="A31" s="1126"/>
      <c r="B31" s="1202">
        <v>100</v>
      </c>
      <c r="C31" s="1203" t="s">
        <v>172</v>
      </c>
      <c r="D31" s="1191">
        <v>0</v>
      </c>
      <c r="E31" s="775">
        <f>G31</f>
        <v>0</v>
      </c>
      <c r="F31" s="1204">
        <v>0</v>
      </c>
      <c r="G31" s="1490">
        <v>0</v>
      </c>
    </row>
    <row r="32" spans="1:7" ht="15" thickBot="1">
      <c r="A32" s="1126"/>
      <c r="B32" s="1202">
        <v>991</v>
      </c>
      <c r="C32" s="1203" t="s">
        <v>174</v>
      </c>
      <c r="D32" s="1191">
        <v>377.40805</v>
      </c>
      <c r="E32" s="775">
        <f>E24+E26+E27+E31</f>
        <v>2386.37776738</v>
      </c>
      <c r="F32" s="1205">
        <v>1295.502908</v>
      </c>
      <c r="G32" s="1179">
        <v>1090.87485938</v>
      </c>
    </row>
    <row r="33" spans="1:8" ht="14.25">
      <c r="A33" s="1126"/>
      <c r="B33" s="1175">
        <v>30</v>
      </c>
      <c r="C33" s="1190" t="s">
        <v>175</v>
      </c>
      <c r="D33" s="1206">
        <v>141.392529</v>
      </c>
      <c r="E33" s="900">
        <f>F33+G33</f>
        <v>351.03314290000003</v>
      </c>
      <c r="F33" s="1208">
        <v>234.74203800000004</v>
      </c>
      <c r="G33" s="1209">
        <v>116.29110490000001</v>
      </c>
      <c r="H33" s="1226"/>
    </row>
    <row r="34" spans="1:7" ht="15">
      <c r="A34" s="1134"/>
      <c r="B34" s="1192">
        <v>35</v>
      </c>
      <c r="C34" s="1193" t="s">
        <v>239</v>
      </c>
      <c r="D34" s="1210">
        <v>43.57051699999998</v>
      </c>
      <c r="E34" s="901">
        <f>F34+G34</f>
        <v>327.63419025</v>
      </c>
      <c r="F34" s="1211">
        <v>224.224072</v>
      </c>
      <c r="G34" s="1212">
        <v>103.41011825</v>
      </c>
    </row>
    <row r="35" spans="1:7" ht="15">
      <c r="A35" s="1134"/>
      <c r="B35" s="1192">
        <v>300</v>
      </c>
      <c r="C35" s="1213" t="s">
        <v>170</v>
      </c>
      <c r="D35" s="1195"/>
      <c r="E35" s="743">
        <f>G35</f>
        <v>116.29110490000001</v>
      </c>
      <c r="F35" s="1196"/>
      <c r="G35" s="1212">
        <v>116.29110490000001</v>
      </c>
    </row>
    <row r="36" spans="1:7" ht="15.75" thickBot="1">
      <c r="A36" s="1134"/>
      <c r="B36" s="1198">
        <v>305</v>
      </c>
      <c r="C36" s="1214" t="s">
        <v>240</v>
      </c>
      <c r="D36" s="1215"/>
      <c r="E36" s="744">
        <f>G36+F36</f>
        <v>103.41011825</v>
      </c>
      <c r="F36" s="1201"/>
      <c r="G36" s="1216">
        <v>103.41011825</v>
      </c>
    </row>
    <row r="37" spans="1:8" ht="15" thickBot="1">
      <c r="A37" s="1126"/>
      <c r="B37" s="1202">
        <v>40</v>
      </c>
      <c r="C37" s="1203" t="s">
        <v>177</v>
      </c>
      <c r="D37" s="1217">
        <v>0</v>
      </c>
      <c r="E37" s="902">
        <f>G37</f>
        <v>0</v>
      </c>
      <c r="F37" s="1204">
        <v>0</v>
      </c>
      <c r="G37" s="1218">
        <v>0</v>
      </c>
      <c r="H37" s="759"/>
    </row>
    <row r="38" spans="1:7" ht="14.25">
      <c r="A38" s="1126"/>
      <c r="B38" s="1175">
        <v>50</v>
      </c>
      <c r="C38" s="1190" t="s">
        <v>178</v>
      </c>
      <c r="D38" s="1207">
        <v>236.015521</v>
      </c>
      <c r="E38" s="772">
        <f>+E32-E33-E37</f>
        <v>2035.34462448</v>
      </c>
      <c r="F38" s="1207">
        <v>1060.7608699999998</v>
      </c>
      <c r="G38" s="1207">
        <v>974.58375448</v>
      </c>
    </row>
    <row r="39" spans="1:8" ht="14.25">
      <c r="A39" s="1126"/>
      <c r="B39" s="1219">
        <v>53</v>
      </c>
      <c r="C39" s="1220" t="s">
        <v>179</v>
      </c>
      <c r="D39" s="1221">
        <v>1.730802651965638</v>
      </c>
      <c r="E39" s="764">
        <f>F39+G39</f>
        <v>88.67589699999999</v>
      </c>
      <c r="F39" s="1222">
        <v>88.67589699999999</v>
      </c>
      <c r="G39" s="1223"/>
      <c r="H39" s="759"/>
    </row>
    <row r="40" spans="1:7" ht="14.25">
      <c r="A40" s="1126"/>
      <c r="B40" s="1219">
        <v>55</v>
      </c>
      <c r="C40" s="1220" t="s">
        <v>180</v>
      </c>
      <c r="D40" s="1221">
        <v>2.989340948034361</v>
      </c>
      <c r="E40" s="764"/>
      <c r="F40" s="1491" t="s">
        <v>173</v>
      </c>
      <c r="G40" s="1224"/>
    </row>
    <row r="41" spans="1:7" ht="14.25">
      <c r="A41" s="1126"/>
      <c r="B41" s="1219">
        <v>65</v>
      </c>
      <c r="C41" s="1220" t="s">
        <v>181</v>
      </c>
      <c r="D41" s="1221">
        <v>37.299315301238636</v>
      </c>
      <c r="E41" s="764">
        <f>F41</f>
        <v>179.74038000000002</v>
      </c>
      <c r="F41" s="1222">
        <v>179.74038000000002</v>
      </c>
      <c r="G41" s="1224"/>
    </row>
    <row r="42" spans="1:9" ht="14.25">
      <c r="A42" s="1126"/>
      <c r="B42" s="1219">
        <v>70</v>
      </c>
      <c r="C42" s="1220" t="s">
        <v>182</v>
      </c>
      <c r="D42" s="1221">
        <v>231.2953774</v>
      </c>
      <c r="E42" s="764">
        <f>+E38-E39-E41</f>
        <v>1766.92834748</v>
      </c>
      <c r="F42" s="1222">
        <v>792.3445929999998</v>
      </c>
      <c r="G42" s="1225">
        <v>974.58375448</v>
      </c>
      <c r="H42" s="759"/>
      <c r="I42" s="1226"/>
    </row>
    <row r="43" spans="1:8" ht="15.75" thickBot="1">
      <c r="A43" s="1134"/>
      <c r="B43" s="1227">
        <v>73</v>
      </c>
      <c r="C43" s="1228" t="s">
        <v>183</v>
      </c>
      <c r="D43" s="1229">
        <v>37.299315301238686</v>
      </c>
      <c r="E43" s="550">
        <f>+G42</f>
        <v>974.58375448</v>
      </c>
      <c r="F43" s="1230"/>
      <c r="G43" s="1231">
        <v>974.58375448</v>
      </c>
      <c r="H43" s="759"/>
    </row>
    <row r="44" spans="1:7" ht="15">
      <c r="A44" s="1134"/>
      <c r="B44" s="1153"/>
      <c r="C44" s="1131"/>
      <c r="D44" s="1232"/>
      <c r="E44" s="1131"/>
      <c r="F44" s="1233"/>
      <c r="G44" s="1246"/>
    </row>
    <row r="45" spans="1:7" ht="15">
      <c r="A45" s="1126" t="s">
        <v>184</v>
      </c>
      <c r="B45" s="1147"/>
      <c r="C45" s="1234"/>
      <c r="D45" s="1147"/>
      <c r="E45" s="1234"/>
      <c r="F45" s="1235"/>
      <c r="G45" s="1246"/>
    </row>
    <row r="46" spans="1:7" ht="15.75" thickBot="1">
      <c r="A46" s="1235"/>
      <c r="B46" s="1153"/>
      <c r="C46" s="1131"/>
      <c r="D46" s="1232"/>
      <c r="E46" s="1131"/>
      <c r="F46" s="1235"/>
      <c r="G46" s="1246"/>
    </row>
    <row r="47" spans="1:7" ht="14.25">
      <c r="A47" s="1126"/>
      <c r="B47" s="1175">
        <v>45</v>
      </c>
      <c r="C47" s="1190" t="s">
        <v>185</v>
      </c>
      <c r="D47" s="1236">
        <v>0</v>
      </c>
      <c r="E47" s="1237" t="s">
        <v>173</v>
      </c>
      <c r="F47" s="1237" t="s">
        <v>173</v>
      </c>
      <c r="G47" s="1492">
        <v>0</v>
      </c>
    </row>
    <row r="48" spans="1:7" ht="14.25">
      <c r="A48" s="1126"/>
      <c r="B48" s="1219">
        <v>80</v>
      </c>
      <c r="C48" s="1238" t="s">
        <v>188</v>
      </c>
      <c r="D48" s="1239">
        <v>1.3919682002608633</v>
      </c>
      <c r="E48" s="1239">
        <f>E26/(E39+E40+E42)</f>
        <v>0.41048224709868064</v>
      </c>
      <c r="F48" s="1240">
        <v>0.7180624979124655</v>
      </c>
      <c r="G48" s="1493">
        <v>0.1844278433472375</v>
      </c>
    </row>
    <row r="49" spans="1:7" ht="15" thickBot="1">
      <c r="A49" s="1126"/>
      <c r="B49" s="1241">
        <v>90</v>
      </c>
      <c r="C49" s="1242" t="s">
        <v>189</v>
      </c>
      <c r="D49" s="1243">
        <v>3.4843611485214145</v>
      </c>
      <c r="E49" s="1244">
        <v>26.617983270514152</v>
      </c>
      <c r="F49" s="1244">
        <v>11.936316009098986</v>
      </c>
      <c r="G49" s="1494">
        <v>14.681667261415164</v>
      </c>
    </row>
    <row r="50" spans="1:7" ht="15.75">
      <c r="A50" s="1134"/>
      <c r="B50" s="1147"/>
      <c r="C50" s="1245" t="s">
        <v>190</v>
      </c>
      <c r="D50" s="1232"/>
      <c r="E50" s="1131"/>
      <c r="F50" s="1235"/>
      <c r="G50" s="1246"/>
    </row>
    <row r="51" spans="1:7" ht="15">
      <c r="A51" s="1134"/>
      <c r="B51" s="1147"/>
      <c r="C51" s="1148" t="s">
        <v>225</v>
      </c>
      <c r="D51" s="1247">
        <v>66381</v>
      </c>
      <c r="E51" s="918">
        <v>64667</v>
      </c>
      <c r="F51" s="918">
        <v>64667</v>
      </c>
      <c r="G51" s="918">
        <v>64667</v>
      </c>
    </row>
    <row r="52" spans="1:7" ht="15">
      <c r="A52" s="1134"/>
      <c r="B52" s="1153"/>
      <c r="C52" s="1126" t="s">
        <v>195</v>
      </c>
      <c r="D52" s="1131"/>
      <c r="E52" s="1131"/>
      <c r="F52" s="1235"/>
      <c r="G52" s="1234"/>
    </row>
    <row r="53" spans="1:9" ht="15">
      <c r="A53" s="1134"/>
      <c r="C53" s="1132"/>
      <c r="D53" s="1248"/>
      <c r="E53" s="1249"/>
      <c r="F53" s="1249"/>
      <c r="G53" s="1250"/>
      <c r="H53" s="527"/>
      <c r="I53" s="527"/>
    </row>
    <row r="54" spans="1:7" ht="15.75">
      <c r="A54" s="1134"/>
      <c r="C54" s="1117"/>
      <c r="F54" s="751"/>
      <c r="G54" s="1250"/>
    </row>
    <row r="55" spans="1:7" ht="15.75">
      <c r="A55" s="1134"/>
      <c r="C55" s="1117"/>
      <c r="D55" s="1117"/>
      <c r="E55" s="1117"/>
      <c r="F55" s="1134"/>
      <c r="G55" s="113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2">
      <selection activeCell="A13" sqref="A1:IV16384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227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9" ht="15" thickBot="1">
      <c r="A24" s="1148"/>
      <c r="B24" s="1175">
        <v>12</v>
      </c>
      <c r="C24" s="1275" t="s">
        <v>205</v>
      </c>
      <c r="D24" s="1288">
        <v>375</v>
      </c>
      <c r="E24" s="1276"/>
      <c r="F24" s="1277">
        <v>375</v>
      </c>
      <c r="G24" s="1288">
        <v>7.451797</v>
      </c>
      <c r="H24" s="1278"/>
      <c r="I24" s="1279">
        <v>7.451797</v>
      </c>
    </row>
    <row r="25" spans="1:9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</row>
    <row r="26" spans="1:9" ht="15" thickBot="1">
      <c r="A26" s="1126"/>
      <c r="B26" s="1185"/>
      <c r="C26" s="1186" t="s">
        <v>167</v>
      </c>
      <c r="D26" s="1284">
        <v>1523.5132</v>
      </c>
      <c r="E26" s="1284">
        <v>1523.5132</v>
      </c>
      <c r="F26" s="1285"/>
      <c r="G26" s="1284">
        <v>3.6571</v>
      </c>
      <c r="H26" s="1284">
        <v>3.6571</v>
      </c>
      <c r="I26" s="1286"/>
    </row>
    <row r="27" spans="1:10" ht="15" thickBot="1">
      <c r="A27" s="1126"/>
      <c r="B27" s="1180">
        <v>20</v>
      </c>
      <c r="C27" s="1287" t="s">
        <v>168</v>
      </c>
      <c r="D27" s="1288">
        <v>683.8913503</v>
      </c>
      <c r="E27" s="1288">
        <v>165.60719600000002</v>
      </c>
      <c r="F27" s="1282">
        <v>518.2841543</v>
      </c>
      <c r="G27" s="1288">
        <v>2612.0172422</v>
      </c>
      <c r="H27" s="1288">
        <v>482.35991099999995</v>
      </c>
      <c r="I27" s="1289">
        <v>2129.6573312</v>
      </c>
      <c r="J27" s="766"/>
    </row>
    <row r="28" spans="1:9" ht="15.75" thickBot="1">
      <c r="A28" s="1134"/>
      <c r="B28" s="1192">
        <v>25</v>
      </c>
      <c r="C28" s="1213" t="s">
        <v>228</v>
      </c>
      <c r="D28" s="1338">
        <v>590.4607381000001</v>
      </c>
      <c r="E28" s="1290">
        <v>109.812314</v>
      </c>
      <c r="F28" s="1290">
        <v>480.6484241000001</v>
      </c>
      <c r="G28" s="1338">
        <v>1577.5280314000001</v>
      </c>
      <c r="H28" s="1290">
        <v>378.41453499999994</v>
      </c>
      <c r="I28" s="1291">
        <v>1199.1134964000003</v>
      </c>
    </row>
    <row r="29" spans="1:9" ht="15.75" thickBot="1">
      <c r="A29" s="1134"/>
      <c r="B29" s="1192">
        <v>200</v>
      </c>
      <c r="C29" s="1213" t="s">
        <v>170</v>
      </c>
      <c r="D29" s="1338">
        <v>518.2841543</v>
      </c>
      <c r="E29" s="1292"/>
      <c r="F29" s="1290">
        <v>518.2841543</v>
      </c>
      <c r="G29" s="1338">
        <v>2129.6573312</v>
      </c>
      <c r="H29" s="1292"/>
      <c r="I29" s="1339">
        <v>2129.6573312</v>
      </c>
    </row>
    <row r="30" spans="1:9" ht="15.75" thickBot="1">
      <c r="A30" s="1134"/>
      <c r="B30" s="1198">
        <v>205</v>
      </c>
      <c r="C30" s="1214" t="s">
        <v>229</v>
      </c>
      <c r="D30" s="1338">
        <v>480.6484241000001</v>
      </c>
      <c r="E30" s="1340"/>
      <c r="F30" s="1341">
        <v>480.6484241000001</v>
      </c>
      <c r="G30" s="1338">
        <v>1199.1134964000003</v>
      </c>
      <c r="H30" s="1340"/>
      <c r="I30" s="1339">
        <v>1199.1134964000003</v>
      </c>
    </row>
    <row r="31" spans="1:9" ht="15" thickBot="1">
      <c r="A31" s="1126"/>
      <c r="B31" s="1202">
        <v>100</v>
      </c>
      <c r="C31" s="1295" t="s">
        <v>172</v>
      </c>
      <c r="D31" s="1296">
        <v>312.526</v>
      </c>
      <c r="E31" s="1296">
        <v>312.526</v>
      </c>
      <c r="F31" s="1297" t="s">
        <v>173</v>
      </c>
      <c r="G31" s="1296" t="s">
        <v>173</v>
      </c>
      <c r="H31" s="1297" t="s">
        <v>173</v>
      </c>
      <c r="I31" s="1298" t="s">
        <v>173</v>
      </c>
    </row>
    <row r="32" spans="1:10" ht="15" thickBot="1">
      <c r="A32" s="1126"/>
      <c r="B32" s="1202">
        <v>991</v>
      </c>
      <c r="C32" s="1295" t="s">
        <v>174</v>
      </c>
      <c r="D32" s="1296">
        <v>2894.9305503</v>
      </c>
      <c r="E32" s="1296">
        <v>2001.646396</v>
      </c>
      <c r="F32" s="1296">
        <v>893.2841543</v>
      </c>
      <c r="G32" s="1296">
        <v>2623.1261392</v>
      </c>
      <c r="H32" s="1296">
        <v>486.01701099999997</v>
      </c>
      <c r="I32" s="1296">
        <v>2137.1091282</v>
      </c>
      <c r="J32" s="766"/>
    </row>
    <row r="33" spans="1:9" ht="15" thickBot="1">
      <c r="A33" s="1126"/>
      <c r="B33" s="1175">
        <v>30</v>
      </c>
      <c r="C33" s="1190" t="s">
        <v>175</v>
      </c>
      <c r="D33" s="1288">
        <v>760.6198363</v>
      </c>
      <c r="E33" s="1288">
        <v>659.787801</v>
      </c>
      <c r="F33" s="1282">
        <v>100.8320353</v>
      </c>
      <c r="G33" s="1288">
        <v>158.9256001</v>
      </c>
      <c r="H33" s="1299">
        <v>45.206162000000006</v>
      </c>
      <c r="I33" s="1300">
        <v>113.71943809999999</v>
      </c>
    </row>
    <row r="34" spans="1:9" ht="15.75" thickBot="1">
      <c r="A34" s="1134"/>
      <c r="B34" s="1192">
        <v>35</v>
      </c>
      <c r="C34" s="1193" t="s">
        <v>230</v>
      </c>
      <c r="D34" s="1338">
        <v>508.73444379999995</v>
      </c>
      <c r="E34" s="1290">
        <v>440.98173499999996</v>
      </c>
      <c r="F34" s="1290">
        <v>67.75270880000001</v>
      </c>
      <c r="G34" s="1338">
        <v>100.79954380000001</v>
      </c>
      <c r="H34" s="1301">
        <v>25.463797</v>
      </c>
      <c r="I34" s="1302">
        <v>75.33574680000001</v>
      </c>
    </row>
    <row r="35" spans="1:9" ht="15">
      <c r="A35" s="1134"/>
      <c r="B35" s="1192">
        <v>300</v>
      </c>
      <c r="C35" s="1213" t="s">
        <v>170</v>
      </c>
      <c r="D35" s="1342">
        <v>100.8320353</v>
      </c>
      <c r="E35" s="1292"/>
      <c r="F35" s="1282">
        <v>100.8320353</v>
      </c>
      <c r="G35" s="1342">
        <v>113.71943809999999</v>
      </c>
      <c r="H35" s="1305"/>
      <c r="I35" s="1300">
        <v>113.71943809999999</v>
      </c>
    </row>
    <row r="36" spans="1:9" ht="15.75" thickBot="1">
      <c r="A36" s="1134"/>
      <c r="B36" s="1198">
        <v>305</v>
      </c>
      <c r="C36" s="1214" t="s">
        <v>229</v>
      </c>
      <c r="D36" s="1290">
        <v>67.75270880000001</v>
      </c>
      <c r="E36" s="1340"/>
      <c r="F36" s="1290">
        <v>67.75270880000001</v>
      </c>
      <c r="G36" s="1290">
        <v>75.33574680000001</v>
      </c>
      <c r="H36" s="1343"/>
      <c r="I36" s="1302">
        <v>75.33574680000001</v>
      </c>
    </row>
    <row r="37" spans="1:9" ht="15" thickBot="1">
      <c r="A37" s="1126"/>
      <c r="B37" s="1202">
        <v>40</v>
      </c>
      <c r="C37" s="1203" t="s">
        <v>177</v>
      </c>
      <c r="D37" s="1296">
        <v>249.644</v>
      </c>
      <c r="E37" s="1296">
        <v>249.644</v>
      </c>
      <c r="F37" s="1308" t="s">
        <v>173</v>
      </c>
      <c r="G37" s="1296" t="s">
        <v>173</v>
      </c>
      <c r="H37" s="1308" t="s">
        <v>173</v>
      </c>
      <c r="I37" s="1309" t="s">
        <v>173</v>
      </c>
    </row>
    <row r="38" spans="1:13" ht="14.25">
      <c r="A38" s="1126"/>
      <c r="B38" s="1175">
        <v>50</v>
      </c>
      <c r="C38" s="1190" t="s">
        <v>178</v>
      </c>
      <c r="D38" s="1288">
        <v>1884.6667140000002</v>
      </c>
      <c r="E38" s="1288">
        <v>1092.2145950000001</v>
      </c>
      <c r="F38" s="1288">
        <v>792.4521189999999</v>
      </c>
      <c r="G38" s="1288">
        <v>2464.2005391000002</v>
      </c>
      <c r="H38" s="1288">
        <v>440.81084899999996</v>
      </c>
      <c r="I38" s="1288">
        <v>2023.3896901000003</v>
      </c>
      <c r="K38" s="1310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103.47298240000002</v>
      </c>
      <c r="E39" s="1303">
        <v>103.47298240000002</v>
      </c>
      <c r="F39" s="1311" t="s">
        <v>173</v>
      </c>
      <c r="G39" s="1303">
        <v>22.04054245</v>
      </c>
      <c r="H39" s="1303">
        <v>22.04054245</v>
      </c>
      <c r="I39" s="1312" t="s">
        <v>173</v>
      </c>
      <c r="K39" s="1310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K40" s="1315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375</v>
      </c>
      <c r="E41" s="1303">
        <v>375</v>
      </c>
      <c r="F41" s="1316"/>
      <c r="G41" s="1303">
        <v>7.451797</v>
      </c>
      <c r="H41" s="1318">
        <v>7.451797</v>
      </c>
      <c r="I41" s="1319"/>
      <c r="K41" s="1310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1406.1937316</v>
      </c>
      <c r="E42" s="1303">
        <v>613.7416126000002</v>
      </c>
      <c r="F42" s="1303">
        <v>792.4521189999999</v>
      </c>
      <c r="G42" s="1303">
        <v>2434.70819965</v>
      </c>
      <c r="H42" s="1318">
        <v>411.31850955</v>
      </c>
      <c r="I42" s="1304">
        <v>2023.3896901000003</v>
      </c>
      <c r="K42" s="1310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792.4521189999999</v>
      </c>
      <c r="E43" s="1294"/>
      <c r="F43" s="1293">
        <v>792.4521189999999</v>
      </c>
      <c r="G43" s="1293">
        <v>2023.3896901000003</v>
      </c>
      <c r="H43" s="1317"/>
      <c r="I43" s="1306">
        <v>2023.3896901000003</v>
      </c>
      <c r="K43" s="1320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-62.882000000000005</v>
      </c>
      <c r="E47" s="1323">
        <v>-62.882000000000005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1.0091718826888039</v>
      </c>
      <c r="E48" s="1327">
        <v>1.3948844915407854</v>
      </c>
      <c r="F48" s="1327"/>
      <c r="G48" s="1328">
        <v>0.0014885934150815738</v>
      </c>
      <c r="H48" s="1328">
        <v>0.008296302162926122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21.18380504593797</v>
      </c>
      <c r="E49" s="1330">
        <v>9.2457976292532</v>
      </c>
      <c r="F49" s="1330">
        <v>11.938007416684771</v>
      </c>
      <c r="G49" s="1330">
        <v>36.678007223405416</v>
      </c>
      <c r="H49" s="1330">
        <v>6.196366064140244</v>
      </c>
      <c r="I49" s="1330">
        <v>30.481641159265177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231</v>
      </c>
      <c r="D51" s="1247">
        <v>66380.602</v>
      </c>
      <c r="E51" s="918">
        <v>65027</v>
      </c>
      <c r="F51" s="918">
        <v>65027</v>
      </c>
      <c r="G51" s="918">
        <v>65027</v>
      </c>
      <c r="H51" s="918">
        <v>65027</v>
      </c>
      <c r="I51" s="918">
        <v>65027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zoomScalePageLayoutView="0" workbookViewId="0" topLeftCell="A37">
      <selection activeCell="E45" sqref="E45:F47"/>
    </sheetView>
  </sheetViews>
  <sheetFormatPr defaultColWidth="8.8515625" defaultRowHeight="19.5" customHeight="1"/>
  <cols>
    <col min="1" max="1" width="4.8515625" style="1344" customWidth="1"/>
    <col min="2" max="2" width="4.28125" style="1487" customWidth="1"/>
    <col min="3" max="3" width="43.8515625" style="1344" customWidth="1"/>
    <col min="4" max="4" width="15.7109375" style="1344" customWidth="1"/>
    <col min="5" max="5" width="24.140625" style="1344" customWidth="1"/>
    <col min="6" max="6" width="18.28125" style="1344" customWidth="1"/>
    <col min="7" max="10" width="15.7109375" style="0" customWidth="1"/>
    <col min="11" max="20" width="13.7109375" style="0" customWidth="1"/>
  </cols>
  <sheetData>
    <row r="1" spans="2:6" ht="19.5" customHeight="1">
      <c r="B1" s="1345"/>
      <c r="F1" s="1346"/>
    </row>
    <row r="2" spans="1:6" ht="19.5" customHeight="1">
      <c r="A2" s="1690" t="s">
        <v>218</v>
      </c>
      <c r="B2" s="1690"/>
      <c r="C2" s="1690"/>
      <c r="D2" s="1690"/>
      <c r="E2" s="1690"/>
      <c r="F2" s="1690"/>
    </row>
    <row r="3" spans="1:6" ht="19.5" customHeight="1">
      <c r="A3" s="1347"/>
      <c r="B3" s="1346"/>
      <c r="C3" s="1346"/>
      <c r="D3" s="1348"/>
      <c r="E3" s="1349"/>
      <c r="F3" s="1346"/>
    </row>
    <row r="4" spans="1:6" ht="19.5" customHeight="1">
      <c r="A4" s="1120" t="s">
        <v>232</v>
      </c>
      <c r="B4" s="1346"/>
      <c r="C4" s="1350"/>
      <c r="D4" s="1348"/>
      <c r="E4" s="1351"/>
      <c r="F4" s="1352" t="s">
        <v>233</v>
      </c>
    </row>
    <row r="5" spans="1:6" ht="18" customHeight="1">
      <c r="A5" s="1347"/>
      <c r="B5" s="1353"/>
      <c r="C5" s="1346"/>
      <c r="D5" s="1354"/>
      <c r="E5" s="1354"/>
      <c r="F5" s="1355"/>
    </row>
    <row r="6" spans="1:6" ht="18" customHeight="1">
      <c r="A6" s="1126"/>
      <c r="B6" s="1356" t="s">
        <v>138</v>
      </c>
      <c r="C6" s="1123"/>
      <c r="D6" s="1131"/>
      <c r="E6" s="1126"/>
      <c r="F6" s="1132"/>
    </row>
    <row r="7" spans="1:6" ht="18" customHeight="1" thickBot="1">
      <c r="A7" s="1132"/>
      <c r="B7" s="1357"/>
      <c r="C7" s="1134"/>
      <c r="D7" s="1126"/>
      <c r="E7" s="1126"/>
      <c r="F7" s="1126"/>
    </row>
    <row r="8" spans="1:6" ht="18" customHeight="1" thickBot="1">
      <c r="A8" s="1134"/>
      <c r="B8" s="1358" t="s">
        <v>139</v>
      </c>
      <c r="C8" s="1359"/>
      <c r="D8" s="1360" t="s">
        <v>234</v>
      </c>
      <c r="E8" s="1361" t="s">
        <v>215</v>
      </c>
      <c r="F8" s="1362"/>
    </row>
    <row r="9" spans="1:6" ht="18" customHeight="1">
      <c r="A9" s="1134"/>
      <c r="B9" s="1363" t="s">
        <v>142</v>
      </c>
      <c r="C9" s="1364"/>
      <c r="D9" s="1364" t="s">
        <v>145</v>
      </c>
      <c r="E9" s="1180" t="s">
        <v>143</v>
      </c>
      <c r="F9" s="1180" t="s">
        <v>144</v>
      </c>
    </row>
    <row r="10" spans="1:6" ht="18" customHeight="1">
      <c r="A10" s="1134"/>
      <c r="B10" s="1363" t="s">
        <v>147</v>
      </c>
      <c r="C10" s="1364"/>
      <c r="D10" s="1365" t="s">
        <v>148</v>
      </c>
      <c r="E10" s="1366"/>
      <c r="F10" s="1366"/>
    </row>
    <row r="11" spans="1:6" ht="18" customHeight="1" thickBot="1">
      <c r="A11" s="1134"/>
      <c r="B11" s="1367" t="s">
        <v>149</v>
      </c>
      <c r="C11" s="1368" t="s">
        <v>150</v>
      </c>
      <c r="D11" s="1369">
        <v>1722</v>
      </c>
      <c r="E11" s="1241">
        <v>1723</v>
      </c>
      <c r="F11" s="1241">
        <v>1724</v>
      </c>
    </row>
    <row r="12" spans="1:6" ht="12.75" customHeight="1">
      <c r="A12" s="1134"/>
      <c r="B12" s="1370"/>
      <c r="C12" s="1370"/>
      <c r="D12" s="1370"/>
      <c r="E12" s="1370"/>
      <c r="F12" s="1370"/>
    </row>
    <row r="13" spans="1:6" ht="12.75" customHeight="1">
      <c r="A13" s="1148" t="s">
        <v>235</v>
      </c>
      <c r="B13" s="1370"/>
      <c r="C13" s="1370"/>
      <c r="D13" s="1370"/>
      <c r="E13" s="1691" t="s">
        <v>236</v>
      </c>
      <c r="F13" s="1691"/>
    </row>
    <row r="14" spans="1:6" ht="3" customHeight="1" thickBot="1">
      <c r="A14" s="1371"/>
      <c r="B14" s="1372"/>
      <c r="C14" s="1372"/>
      <c r="D14" s="1372"/>
      <c r="E14" s="1373"/>
      <c r="F14" s="1373"/>
    </row>
    <row r="15" spans="1:6" ht="3" customHeight="1">
      <c r="A15" s="1346"/>
      <c r="B15" s="1374" t="s">
        <v>159</v>
      </c>
      <c r="C15" s="1375" t="s">
        <v>160</v>
      </c>
      <c r="D15" s="916"/>
      <c r="E15" s="1376"/>
      <c r="F15" s="1377">
        <v>0</v>
      </c>
    </row>
    <row r="16" spans="1:6" ht="3" customHeight="1">
      <c r="A16" s="1346"/>
      <c r="B16" s="1378">
        <v>12</v>
      </c>
      <c r="C16" s="1379" t="s">
        <v>216</v>
      </c>
      <c r="D16" s="1380"/>
      <c r="E16" s="1376"/>
      <c r="F16" s="1381">
        <v>0</v>
      </c>
    </row>
    <row r="17" spans="1:6" ht="18" customHeight="1">
      <c r="A17" s="1346"/>
      <c r="B17" s="1382" t="s">
        <v>211</v>
      </c>
      <c r="C17" s="1379" t="s">
        <v>212</v>
      </c>
      <c r="D17" s="1380"/>
      <c r="E17" s="1383"/>
      <c r="F17" s="1384">
        <v>2.93139</v>
      </c>
    </row>
    <row r="18" spans="1:6" ht="12" customHeight="1">
      <c r="A18" s="1385"/>
      <c r="B18" s="1161" t="s">
        <v>213</v>
      </c>
      <c r="C18" s="1162" t="s">
        <v>214</v>
      </c>
      <c r="D18" s="1386"/>
      <c r="E18" s="1387"/>
      <c r="F18" s="1384">
        <v>7.60364</v>
      </c>
    </row>
    <row r="19" spans="1:6" ht="18" customHeight="1" thickBot="1">
      <c r="A19" s="1388"/>
      <c r="B19" s="1389"/>
      <c r="C19" s="1168" t="s">
        <v>161</v>
      </c>
      <c r="D19" s="1390"/>
      <c r="E19" s="1388"/>
      <c r="F19" s="1391">
        <v>10.53503</v>
      </c>
    </row>
    <row r="20" spans="1:6" ht="18" customHeight="1">
      <c r="A20" s="1148" t="s">
        <v>164</v>
      </c>
      <c r="B20" s="1392"/>
      <c r="C20" s="1392"/>
      <c r="D20" s="1392"/>
      <c r="E20" s="1393"/>
      <c r="F20" s="1393"/>
    </row>
    <row r="21" spans="1:6" ht="18" customHeight="1" thickBot="1">
      <c r="A21" s="1392"/>
      <c r="B21" s="1392"/>
      <c r="C21" s="1392"/>
      <c r="D21" s="1392"/>
      <c r="E21" s="1393"/>
      <c r="F21" s="1393"/>
    </row>
    <row r="22" spans="1:6" ht="18" customHeight="1" thickBot="1">
      <c r="A22" s="1394"/>
      <c r="B22" s="1175">
        <v>12</v>
      </c>
      <c r="C22" s="1176" t="s">
        <v>165</v>
      </c>
      <c r="D22" s="1395"/>
      <c r="E22" s="1396"/>
      <c r="F22" s="1397">
        <v>10.53503</v>
      </c>
    </row>
    <row r="23" spans="1:6" ht="18" customHeight="1">
      <c r="A23" s="1394"/>
      <c r="B23" s="1180">
        <v>15</v>
      </c>
      <c r="C23" s="1181" t="s">
        <v>166</v>
      </c>
      <c r="D23" s="1398"/>
      <c r="E23" s="1399"/>
      <c r="F23" s="1400"/>
    </row>
    <row r="24" spans="1:6" ht="18" customHeight="1" thickBot="1">
      <c r="A24" s="1394"/>
      <c r="B24" s="1185"/>
      <c r="C24" s="1186" t="s">
        <v>167</v>
      </c>
      <c r="D24" s="1244">
        <v>132.65</v>
      </c>
      <c r="E24" s="1401">
        <v>234.0519</v>
      </c>
      <c r="F24" s="1402"/>
    </row>
    <row r="25" spans="1:6" ht="18" customHeight="1">
      <c r="A25" s="1394"/>
      <c r="B25" s="1180">
        <v>20</v>
      </c>
      <c r="C25" s="1287" t="s">
        <v>168</v>
      </c>
      <c r="D25" s="1403">
        <v>140.00900000000001</v>
      </c>
      <c r="E25" s="1404">
        <v>148.491</v>
      </c>
      <c r="F25" s="1405">
        <v>35.5</v>
      </c>
    </row>
    <row r="26" spans="1:6" ht="18" customHeight="1">
      <c r="A26" s="1371"/>
      <c r="B26" s="1192">
        <v>25</v>
      </c>
      <c r="C26" s="1213" t="s">
        <v>228</v>
      </c>
      <c r="D26" s="1406">
        <v>106.724</v>
      </c>
      <c r="E26" s="1407">
        <v>138.643</v>
      </c>
      <c r="F26" s="1408">
        <v>33.328</v>
      </c>
    </row>
    <row r="27" spans="1:6" ht="18" customHeight="1">
      <c r="A27" s="1371"/>
      <c r="B27" s="1192">
        <v>200</v>
      </c>
      <c r="C27" s="1213" t="s">
        <v>170</v>
      </c>
      <c r="D27" s="1406">
        <v>34.216</v>
      </c>
      <c r="E27" s="1409"/>
      <c r="F27" s="1408">
        <v>35.5</v>
      </c>
    </row>
    <row r="28" spans="1:6" ht="18" customHeight="1" thickBot="1">
      <c r="A28" s="1371"/>
      <c r="B28" s="1198">
        <v>205</v>
      </c>
      <c r="C28" s="1214" t="s">
        <v>229</v>
      </c>
      <c r="D28" s="1410">
        <v>32.402</v>
      </c>
      <c r="E28" s="1411"/>
      <c r="F28" s="1412">
        <v>33.328</v>
      </c>
    </row>
    <row r="29" spans="1:6" ht="19.5" customHeight="1" thickBot="1">
      <c r="A29" s="1126"/>
      <c r="B29" s="1202">
        <v>100</v>
      </c>
      <c r="C29" s="1295" t="s">
        <v>172</v>
      </c>
      <c r="D29" s="1413">
        <v>3.978</v>
      </c>
      <c r="E29" s="1414" t="s">
        <v>173</v>
      </c>
      <c r="F29" s="1415"/>
    </row>
    <row r="30" spans="1:6" ht="19.5" customHeight="1" thickBot="1">
      <c r="A30" s="1394"/>
      <c r="B30" s="1202">
        <v>991</v>
      </c>
      <c r="C30" s="1295" t="s">
        <v>174</v>
      </c>
      <c r="D30" s="1413">
        <v>276.637</v>
      </c>
      <c r="E30" s="1416">
        <v>382.54290000000003</v>
      </c>
      <c r="F30" s="1417">
        <v>46.03503</v>
      </c>
    </row>
    <row r="31" spans="1:6" ht="19.5" customHeight="1">
      <c r="A31" s="1394"/>
      <c r="B31" s="1175">
        <v>30</v>
      </c>
      <c r="C31" s="1418" t="s">
        <v>175</v>
      </c>
      <c r="D31" s="1403">
        <v>21.856</v>
      </c>
      <c r="E31" s="1404">
        <v>44.078</v>
      </c>
      <c r="F31" s="1419">
        <v>3.938</v>
      </c>
    </row>
    <row r="32" spans="1:6" ht="19.5" customHeight="1">
      <c r="A32" s="1371"/>
      <c r="B32" s="1192">
        <v>35</v>
      </c>
      <c r="C32" s="1420" t="s">
        <v>239</v>
      </c>
      <c r="D32" s="1406">
        <v>17.253</v>
      </c>
      <c r="E32" s="1407">
        <v>32.939</v>
      </c>
      <c r="F32" s="1407">
        <v>3.647</v>
      </c>
    </row>
    <row r="33" spans="1:6" ht="19.5" customHeight="1">
      <c r="A33" s="1371"/>
      <c r="B33" s="1192">
        <v>300</v>
      </c>
      <c r="C33" s="1213" t="s">
        <v>170</v>
      </c>
      <c r="D33" s="1406">
        <v>3.445</v>
      </c>
      <c r="E33" s="1409"/>
      <c r="F33" s="1421">
        <v>3.938</v>
      </c>
    </row>
    <row r="34" spans="1:6" ht="19.5" customHeight="1" thickBot="1">
      <c r="A34" s="1371"/>
      <c r="B34" s="1198">
        <v>305</v>
      </c>
      <c r="C34" s="1214" t="s">
        <v>240</v>
      </c>
      <c r="D34" s="1410">
        <v>2.961</v>
      </c>
      <c r="E34" s="1411"/>
      <c r="F34" s="1422">
        <v>3.647</v>
      </c>
    </row>
    <row r="35" spans="1:6" ht="19.5" customHeight="1" thickBot="1">
      <c r="A35" s="1394"/>
      <c r="B35" s="1202">
        <v>40</v>
      </c>
      <c r="C35" s="1203" t="s">
        <v>177</v>
      </c>
      <c r="D35" s="1423">
        <v>1.509</v>
      </c>
      <c r="E35" s="1414" t="s">
        <v>173</v>
      </c>
      <c r="F35" s="1424"/>
    </row>
    <row r="36" spans="1:6" ht="19.5" customHeight="1">
      <c r="A36" s="1394"/>
      <c r="B36" s="1175">
        <v>50</v>
      </c>
      <c r="C36" s="1190" t="s">
        <v>178</v>
      </c>
      <c r="D36" s="1425">
        <v>253.27200000000002</v>
      </c>
      <c r="E36" s="1404">
        <v>338.46490000000006</v>
      </c>
      <c r="F36" s="1426">
        <v>42.09703</v>
      </c>
    </row>
    <row r="37" spans="1:6" ht="19.5" customHeight="1">
      <c r="A37" s="1394"/>
      <c r="B37" s="1219">
        <v>53</v>
      </c>
      <c r="C37" s="1220" t="s">
        <v>179</v>
      </c>
      <c r="D37" s="1427">
        <v>20.207100000000004</v>
      </c>
      <c r="E37" s="1428">
        <v>34.258357000000004</v>
      </c>
      <c r="F37" s="1429"/>
    </row>
    <row r="38" spans="1:6" ht="19.5" customHeight="1">
      <c r="A38" s="1394"/>
      <c r="B38" s="1219">
        <v>55</v>
      </c>
      <c r="C38" s="1220" t="s">
        <v>180</v>
      </c>
      <c r="D38" s="1427">
        <v>0</v>
      </c>
      <c r="E38" s="1430">
        <v>0</v>
      </c>
      <c r="F38" s="1431"/>
    </row>
    <row r="39" spans="1:6" ht="19.5" customHeight="1">
      <c r="A39" s="1394"/>
      <c r="B39" s="1219">
        <v>65</v>
      </c>
      <c r="C39" s="1220" t="s">
        <v>181</v>
      </c>
      <c r="D39" s="1432"/>
      <c r="E39" s="1428">
        <v>10.53503</v>
      </c>
      <c r="F39" s="1431"/>
    </row>
    <row r="40" spans="1:6" ht="19.5" customHeight="1">
      <c r="A40" s="1394"/>
      <c r="B40" s="1219">
        <v>70</v>
      </c>
      <c r="C40" s="1220" t="s">
        <v>182</v>
      </c>
      <c r="D40" s="1427">
        <v>233.06490000000002</v>
      </c>
      <c r="E40" s="1428">
        <v>293.67151300000006</v>
      </c>
      <c r="F40" s="1433">
        <v>42.09703</v>
      </c>
    </row>
    <row r="41" spans="1:6" ht="15.75" thickBot="1">
      <c r="A41" s="1371"/>
      <c r="B41" s="1227">
        <v>73</v>
      </c>
      <c r="C41" s="1228" t="s">
        <v>183</v>
      </c>
      <c r="D41" s="1434">
        <v>51.201</v>
      </c>
      <c r="E41" s="1435"/>
      <c r="F41" s="1436">
        <v>42.09703</v>
      </c>
    </row>
    <row r="42" spans="1:6" ht="15">
      <c r="A42" s="1371"/>
      <c r="B42" s="1437"/>
      <c r="C42" s="1438"/>
      <c r="D42" s="1131"/>
      <c r="E42" s="1439"/>
      <c r="F42" s="1087"/>
    </row>
    <row r="43" spans="1:6" ht="15">
      <c r="A43" s="1126" t="s">
        <v>184</v>
      </c>
      <c r="B43" s="1372"/>
      <c r="C43" s="1440"/>
      <c r="D43" s="1234"/>
      <c r="E43" s="1086"/>
      <c r="F43" s="1087"/>
    </row>
    <row r="44" spans="1:6" ht="15.75" thickBot="1">
      <c r="A44" s="1441"/>
      <c r="B44" s="1437"/>
      <c r="C44" s="1438"/>
      <c r="D44" s="1131"/>
      <c r="E44" s="1086"/>
      <c r="F44" s="1087"/>
    </row>
    <row r="45" spans="1:6" ht="14.25">
      <c r="A45" s="1394"/>
      <c r="B45" s="1175">
        <v>45</v>
      </c>
      <c r="C45" s="1190" t="s">
        <v>185</v>
      </c>
      <c r="D45" s="1442">
        <v>-2.4690000000000003</v>
      </c>
      <c r="E45" s="1443" t="s">
        <v>173</v>
      </c>
      <c r="F45" s="1444">
        <v>0</v>
      </c>
    </row>
    <row r="46" spans="1:6" ht="14.25">
      <c r="A46" s="1394"/>
      <c r="B46" s="1219">
        <v>80</v>
      </c>
      <c r="C46" s="1238" t="s">
        <v>188</v>
      </c>
      <c r="D46" s="1445">
        <v>0.5237452225275593</v>
      </c>
      <c r="E46" s="1446">
        <v>0.6915101093200504</v>
      </c>
      <c r="F46" s="1447">
        <v>0.25025589691244254</v>
      </c>
    </row>
    <row r="47" spans="1:6" ht="15" thickBot="1">
      <c r="A47" s="1394"/>
      <c r="B47" s="1241">
        <v>90</v>
      </c>
      <c r="C47" s="1242" t="s">
        <v>189</v>
      </c>
      <c r="D47" s="1448">
        <v>3.526424172731537</v>
      </c>
      <c r="E47" s="1449">
        <v>4.419236347493719</v>
      </c>
      <c r="F47" s="1450">
        <v>0.6334857718989361</v>
      </c>
    </row>
    <row r="48" spans="1:6" ht="15">
      <c r="A48" s="1371"/>
      <c r="B48" s="1372"/>
      <c r="C48" s="1438"/>
      <c r="D48" s="1438"/>
      <c r="E48" s="1385"/>
      <c r="F48" s="1087"/>
    </row>
    <row r="49" spans="1:6" ht="15">
      <c r="A49" s="1371"/>
      <c r="B49" s="1372"/>
      <c r="C49" s="1438"/>
      <c r="D49" s="1441"/>
      <c r="E49" s="1087"/>
      <c r="F49" s="1087"/>
    </row>
    <row r="50" spans="1:6" ht="15">
      <c r="A50" s="1371"/>
      <c r="B50" s="1437"/>
      <c r="C50" s="1438"/>
      <c r="D50" s="1441"/>
      <c r="E50" s="1373"/>
      <c r="F50" s="1087"/>
    </row>
    <row r="51" spans="1:6" ht="15.75">
      <c r="A51" s="1371"/>
      <c r="B51" s="1245" t="s">
        <v>190</v>
      </c>
      <c r="C51" s="1132"/>
      <c r="D51" s="1451"/>
      <c r="E51" s="1452"/>
      <c r="F51" s="1453"/>
    </row>
    <row r="52" spans="1:6" ht="15.75">
      <c r="A52" s="1371"/>
      <c r="B52" s="1148" t="s">
        <v>237</v>
      </c>
      <c r="C52" s="1117"/>
      <c r="D52" s="1456"/>
      <c r="E52" s="1488">
        <v>66380.602</v>
      </c>
      <c r="F52" s="1454"/>
    </row>
    <row r="53" spans="1:6" ht="15.75">
      <c r="A53" s="1371"/>
      <c r="B53" s="1126" t="s">
        <v>195</v>
      </c>
      <c r="C53" s="1117"/>
      <c r="D53" s="1371"/>
      <c r="E53" s="1455"/>
      <c r="F53" s="1455"/>
    </row>
    <row r="54" spans="2:6" ht="15.75">
      <c r="B54" s="1345"/>
      <c r="C54" s="1456"/>
      <c r="D54" s="1456"/>
      <c r="E54" s="1457"/>
      <c r="F54" s="916"/>
    </row>
    <row r="55" spans="1:6" ht="18.75">
      <c r="A55" s="1347"/>
      <c r="B55" s="1350"/>
      <c r="C55" s="1380"/>
      <c r="D55" s="1458"/>
      <c r="E55" s="1459"/>
      <c r="F55" s="916"/>
    </row>
    <row r="56" spans="1:6" ht="15.75">
      <c r="A56" s="1347"/>
      <c r="B56" s="1460"/>
      <c r="C56" s="1120"/>
      <c r="D56" s="1380"/>
      <c r="E56" s="1461"/>
      <c r="F56" s="1390"/>
    </row>
    <row r="57" spans="1:6" ht="12.75">
      <c r="A57" s="916"/>
      <c r="B57" s="916"/>
      <c r="C57" s="916"/>
      <c r="D57" s="1462"/>
      <c r="E57" s="1462"/>
      <c r="F57" s="1355"/>
    </row>
    <row r="58" spans="1:6" ht="15">
      <c r="A58" s="1388"/>
      <c r="B58" s="1463"/>
      <c r="C58" s="1464"/>
      <c r="D58" s="1438"/>
      <c r="E58" s="1465"/>
      <c r="F58" s="1466"/>
    </row>
    <row r="59" spans="1:6" ht="15">
      <c r="A59" s="1464"/>
      <c r="B59" s="1463"/>
      <c r="C59" s="1385"/>
      <c r="D59" s="1465"/>
      <c r="E59" s="1465"/>
      <c r="F59" s="1465"/>
    </row>
    <row r="60" spans="1:6" ht="15">
      <c r="A60" s="1385"/>
      <c r="B60" s="1373"/>
      <c r="C60" s="1373"/>
      <c r="D60" s="1372"/>
      <c r="E60" s="1372"/>
      <c r="F60" s="1372"/>
    </row>
    <row r="61" spans="1:6" ht="15">
      <c r="A61" s="1385"/>
      <c r="B61" s="1373"/>
      <c r="C61" s="1373"/>
      <c r="D61" s="1372"/>
      <c r="E61" s="1372"/>
      <c r="F61" s="1372"/>
    </row>
    <row r="62" spans="1:6" ht="15">
      <c r="A62" s="1385"/>
      <c r="B62" s="1373"/>
      <c r="C62" s="1373"/>
      <c r="D62" s="1372"/>
      <c r="E62" s="1372"/>
      <c r="F62" s="1372"/>
    </row>
    <row r="63" spans="1:6" ht="15">
      <c r="A63" s="1385"/>
      <c r="B63" s="1373"/>
      <c r="C63" s="1373"/>
      <c r="D63" s="1372"/>
      <c r="E63" s="1372"/>
      <c r="F63" s="1372"/>
    </row>
    <row r="64" spans="1:6" ht="15">
      <c r="A64" s="1388"/>
      <c r="B64" s="1376"/>
      <c r="C64" s="1385"/>
      <c r="D64" s="1372"/>
      <c r="E64" s="1372"/>
      <c r="F64" s="1372"/>
    </row>
    <row r="65" spans="1:6" ht="15">
      <c r="A65" s="1464"/>
      <c r="B65" s="1376"/>
      <c r="C65" s="1385"/>
      <c r="D65" s="1440"/>
      <c r="E65" s="1440"/>
      <c r="F65" s="1440"/>
    </row>
    <row r="66" spans="1:6" ht="14.25">
      <c r="A66" s="1467"/>
      <c r="B66" s="1468"/>
      <c r="C66" s="1469"/>
      <c r="D66" s="1469"/>
      <c r="E66" s="1380"/>
      <c r="F66" s="1470"/>
    </row>
    <row r="67" spans="1:6" ht="14.25">
      <c r="A67" s="1388"/>
      <c r="B67" s="1373"/>
      <c r="C67" s="1471"/>
      <c r="D67" s="1472"/>
      <c r="E67" s="1380"/>
      <c r="F67" s="1473"/>
    </row>
    <row r="68" spans="1:6" ht="14.25">
      <c r="A68" s="1388"/>
      <c r="B68" s="1373"/>
      <c r="C68" s="1388"/>
      <c r="D68" s="1388"/>
      <c r="E68" s="1380"/>
      <c r="F68" s="1474"/>
    </row>
    <row r="69" spans="1:6" ht="14.25">
      <c r="A69" s="1475"/>
      <c r="B69" s="1475"/>
      <c r="C69" s="1475"/>
      <c r="D69" s="1476"/>
      <c r="E69" s="1476"/>
      <c r="F69" s="1476"/>
    </row>
    <row r="70" spans="1:6" ht="14.25">
      <c r="A70" s="1475"/>
      <c r="B70" s="1475"/>
      <c r="C70" s="1475"/>
      <c r="D70" s="1476"/>
      <c r="E70" s="1476"/>
      <c r="F70" s="1476"/>
    </row>
    <row r="71" spans="1:6" ht="14.25">
      <c r="A71" s="1475"/>
      <c r="B71" s="1475"/>
      <c r="C71" s="1475"/>
      <c r="D71" s="1476"/>
      <c r="E71" s="1476"/>
      <c r="F71" s="1476"/>
    </row>
    <row r="72" spans="1:6" ht="15">
      <c r="A72" s="1388"/>
      <c r="B72" s="1376"/>
      <c r="C72" s="1388"/>
      <c r="D72" s="1465"/>
      <c r="E72" s="1465"/>
      <c r="F72" s="1465"/>
    </row>
    <row r="73" spans="1:6" ht="15">
      <c r="A73" s="1388"/>
      <c r="B73" s="1376"/>
      <c r="C73" s="1477"/>
      <c r="D73" s="1465"/>
      <c r="E73" s="1465"/>
      <c r="F73" s="1465"/>
    </row>
    <row r="74" spans="1:6" ht="15">
      <c r="A74" s="1388"/>
      <c r="B74" s="1376"/>
      <c r="C74" s="1477"/>
      <c r="D74" s="1465"/>
      <c r="E74" s="1465"/>
      <c r="F74" s="1465"/>
    </row>
    <row r="75" spans="1:6" ht="15">
      <c r="A75" s="1388"/>
      <c r="B75" s="1376"/>
      <c r="C75" s="1388"/>
      <c r="D75" s="1465"/>
      <c r="E75" s="1465"/>
      <c r="F75" s="1465"/>
    </row>
    <row r="76" spans="1:6" ht="15">
      <c r="A76" s="1388"/>
      <c r="B76" s="1376"/>
      <c r="C76" s="1478"/>
      <c r="D76" s="1441"/>
      <c r="E76" s="1441"/>
      <c r="F76" s="1441"/>
    </row>
    <row r="77" spans="1:6" ht="15">
      <c r="A77" s="1388"/>
      <c r="B77" s="1376"/>
      <c r="C77" s="1453"/>
      <c r="D77" s="1441"/>
      <c r="E77" s="1441"/>
      <c r="F77" s="1441"/>
    </row>
    <row r="78" spans="1:6" ht="15">
      <c r="A78" s="1388"/>
      <c r="B78" s="1376"/>
      <c r="C78" s="1478"/>
      <c r="D78" s="1441"/>
      <c r="E78" s="1441"/>
      <c r="F78" s="1441"/>
    </row>
    <row r="79" spans="1:6" ht="15">
      <c r="A79" s="1388"/>
      <c r="B79" s="1376"/>
      <c r="C79" s="1453"/>
      <c r="D79" s="1465"/>
      <c r="E79" s="1465"/>
      <c r="F79" s="1465"/>
    </row>
    <row r="80" spans="1:6" ht="15">
      <c r="A80" s="1388"/>
      <c r="B80" s="1376"/>
      <c r="C80" s="1479"/>
      <c r="D80" s="1465"/>
      <c r="E80" s="1465"/>
      <c r="F80" s="1465"/>
    </row>
    <row r="81" spans="1:6" ht="15">
      <c r="A81" s="1388"/>
      <c r="B81" s="1376"/>
      <c r="C81" s="1388"/>
      <c r="D81" s="1480"/>
      <c r="E81" s="1480"/>
      <c r="F81" s="1480"/>
    </row>
    <row r="82" spans="1:6" ht="15">
      <c r="A82" s="1388"/>
      <c r="B82" s="1376"/>
      <c r="C82" s="1388"/>
      <c r="D82" s="1465"/>
      <c r="E82" s="1465"/>
      <c r="F82" s="1465"/>
    </row>
    <row r="83" spans="1:6" ht="15">
      <c r="A83" s="1385"/>
      <c r="B83" s="1376"/>
      <c r="C83" s="1478"/>
      <c r="D83" s="1441"/>
      <c r="E83" s="1441"/>
      <c r="F83" s="1441"/>
    </row>
    <row r="84" spans="1:6" ht="15">
      <c r="A84" s="1385"/>
      <c r="B84" s="1376"/>
      <c r="C84" s="1453"/>
      <c r="D84" s="1441"/>
      <c r="E84" s="1441"/>
      <c r="F84" s="1441"/>
    </row>
    <row r="85" spans="1:6" ht="15">
      <c r="A85" s="1385"/>
      <c r="B85" s="1376"/>
      <c r="C85" s="1479"/>
      <c r="D85" s="1441"/>
      <c r="E85" s="1441"/>
      <c r="F85" s="1441"/>
    </row>
    <row r="86" spans="1:6" ht="15">
      <c r="A86" s="1388"/>
      <c r="B86" s="1376"/>
      <c r="C86" s="1388"/>
      <c r="D86" s="1465"/>
      <c r="E86" s="1465"/>
      <c r="F86" s="1465"/>
    </row>
    <row r="87" spans="1:6" ht="15">
      <c r="A87" s="1388"/>
      <c r="B87" s="1376"/>
      <c r="C87" s="1479"/>
      <c r="D87" s="1465"/>
      <c r="E87" s="1465"/>
      <c r="F87" s="1465"/>
    </row>
    <row r="88" spans="1:6" ht="15">
      <c r="A88" s="1388"/>
      <c r="B88" s="1376"/>
      <c r="C88" s="1388"/>
      <c r="D88" s="1465"/>
      <c r="E88" s="1465"/>
      <c r="F88" s="1465"/>
    </row>
    <row r="89" spans="1:6" ht="15">
      <c r="A89" s="1388"/>
      <c r="B89" s="1376"/>
      <c r="C89" s="1463"/>
      <c r="D89" s="1465"/>
      <c r="E89" s="1465"/>
      <c r="F89" s="1465"/>
    </row>
    <row r="90" spans="1:6" ht="15">
      <c r="A90" s="1385"/>
      <c r="B90" s="1376"/>
      <c r="C90" s="1479"/>
      <c r="D90" s="1441"/>
      <c r="E90" s="795"/>
      <c r="F90" s="795"/>
    </row>
    <row r="91" spans="1:6" ht="15">
      <c r="A91" s="1385"/>
      <c r="B91" s="1376"/>
      <c r="C91" s="1479"/>
      <c r="D91" s="1441"/>
      <c r="E91" s="795"/>
      <c r="F91" s="795"/>
    </row>
    <row r="92" spans="1:6" ht="15">
      <c r="A92" s="1385"/>
      <c r="B92" s="1376"/>
      <c r="C92" s="1479"/>
      <c r="D92" s="1441"/>
      <c r="E92" s="795"/>
      <c r="F92" s="795"/>
    </row>
    <row r="93" spans="1:6" ht="15">
      <c r="A93" s="1385"/>
      <c r="B93" s="1376"/>
      <c r="C93" s="1478"/>
      <c r="D93" s="1441"/>
      <c r="E93" s="795"/>
      <c r="F93" s="795"/>
    </row>
    <row r="94" spans="1:6" ht="15">
      <c r="A94" s="1388"/>
      <c r="B94" s="1376"/>
      <c r="C94" s="1463"/>
      <c r="D94" s="1465"/>
      <c r="E94" s="1465"/>
      <c r="F94" s="1465"/>
    </row>
    <row r="95" spans="1:6" ht="15">
      <c r="A95" s="1388"/>
      <c r="B95" s="1376"/>
      <c r="C95" s="1463"/>
      <c r="D95" s="1465"/>
      <c r="E95" s="1465"/>
      <c r="F95" s="1465"/>
    </row>
    <row r="96" spans="1:6" ht="15">
      <c r="A96" s="1385"/>
      <c r="B96" s="1376"/>
      <c r="C96" s="1479"/>
      <c r="D96" s="1441"/>
      <c r="E96" s="1441"/>
      <c r="F96" s="1441"/>
    </row>
    <row r="97" spans="1:6" ht="15">
      <c r="A97" s="1385"/>
      <c r="B97" s="1376"/>
      <c r="C97" s="1479"/>
      <c r="D97" s="1441"/>
      <c r="E97" s="795"/>
      <c r="F97" s="795"/>
    </row>
    <row r="98" spans="1:6" ht="15">
      <c r="A98" s="1385"/>
      <c r="B98" s="1376"/>
      <c r="C98" s="1479"/>
      <c r="D98" s="1441"/>
      <c r="E98" s="1441"/>
      <c r="F98" s="1441"/>
    </row>
    <row r="99" spans="1:6" ht="15">
      <c r="A99" s="1385"/>
      <c r="B99" s="1376"/>
      <c r="C99" s="1478"/>
      <c r="D99" s="1441"/>
      <c r="E99" s="1441"/>
      <c r="F99" s="1441"/>
    </row>
    <row r="100" spans="1:6" ht="15">
      <c r="A100" s="1388"/>
      <c r="B100" s="1376"/>
      <c r="C100" s="1463"/>
      <c r="D100" s="1465"/>
      <c r="E100" s="1465"/>
      <c r="F100" s="1465"/>
    </row>
    <row r="101" spans="1:6" ht="15">
      <c r="A101" s="1385"/>
      <c r="B101" s="1376"/>
      <c r="C101" s="1479"/>
      <c r="D101" s="795"/>
      <c r="E101" s="795"/>
      <c r="F101" s="795"/>
    </row>
    <row r="102" spans="1:6" ht="15">
      <c r="A102" s="1385"/>
      <c r="B102" s="1376"/>
      <c r="C102" s="1479"/>
      <c r="D102" s="795"/>
      <c r="E102" s="795"/>
      <c r="F102" s="795"/>
    </row>
    <row r="103" spans="1:6" ht="15">
      <c r="A103" s="1388"/>
      <c r="B103" s="1376"/>
      <c r="C103" s="1463"/>
      <c r="D103" s="1465"/>
      <c r="E103" s="1465"/>
      <c r="F103" s="1465"/>
    </row>
    <row r="104" spans="1:6" ht="15">
      <c r="A104" s="1388"/>
      <c r="B104" s="1376"/>
      <c r="C104" s="1463"/>
      <c r="D104" s="1465"/>
      <c r="E104" s="1465"/>
      <c r="F104" s="1465"/>
    </row>
    <row r="105" spans="1:6" ht="15">
      <c r="A105" s="1385"/>
      <c r="B105" s="1376"/>
      <c r="C105" s="1479"/>
      <c r="D105" s="1441"/>
      <c r="E105" s="1441"/>
      <c r="F105" s="1441"/>
    </row>
    <row r="106" spans="1:6" ht="15">
      <c r="A106" s="1388"/>
      <c r="B106" s="1453"/>
      <c r="C106" s="1385"/>
      <c r="D106" s="1441"/>
      <c r="E106" s="1441"/>
      <c r="F106" s="1441"/>
    </row>
    <row r="107" spans="1:6" ht="15">
      <c r="A107" s="1388"/>
      <c r="B107" s="1453"/>
      <c r="C107" s="1385"/>
      <c r="D107" s="1441"/>
      <c r="E107" s="1441"/>
      <c r="F107" s="1441"/>
    </row>
    <row r="108" spans="1:6" ht="15">
      <c r="A108" s="1385"/>
      <c r="B108" s="1373"/>
      <c r="C108" s="1388"/>
      <c r="D108" s="1465"/>
      <c r="E108" s="1465"/>
      <c r="F108" s="1465"/>
    </row>
    <row r="109" spans="1:6" ht="14.25">
      <c r="A109" s="1388"/>
      <c r="B109" s="1373"/>
      <c r="C109" s="1388"/>
      <c r="D109" s="1481"/>
      <c r="E109" s="1481"/>
      <c r="F109" s="1481"/>
    </row>
    <row r="110" spans="1:6" ht="14.25">
      <c r="A110" s="1388"/>
      <c r="B110" s="1373"/>
      <c r="C110" s="1475"/>
      <c r="D110" s="1481"/>
      <c r="E110" s="1481"/>
      <c r="F110" s="1481"/>
    </row>
    <row r="111" spans="1:6" ht="15">
      <c r="A111" s="1385"/>
      <c r="B111" s="1376"/>
      <c r="C111" s="1475"/>
      <c r="D111" s="1476"/>
      <c r="E111" s="1476"/>
      <c r="F111" s="1476"/>
    </row>
    <row r="112" spans="1:6" ht="15.75">
      <c r="A112" s="1385"/>
      <c r="B112" s="1482"/>
      <c r="C112" s="1464"/>
      <c r="D112" s="1466"/>
      <c r="E112" s="1483"/>
      <c r="F112" s="1484"/>
    </row>
    <row r="113" spans="1:6" ht="15">
      <c r="A113" s="1385"/>
      <c r="B113" s="1376"/>
      <c r="C113" s="1475"/>
      <c r="D113" s="1476"/>
      <c r="E113" s="1483"/>
      <c r="F113" s="1484"/>
    </row>
    <row r="114" spans="1:6" ht="15">
      <c r="A114" s="1385"/>
      <c r="B114" s="1464"/>
      <c r="C114" s="1475"/>
      <c r="D114" s="1485"/>
      <c r="E114" s="1483"/>
      <c r="F114" s="1484"/>
    </row>
    <row r="115" spans="1:6" ht="15.75">
      <c r="A115" s="1457"/>
      <c r="B115" s="1486"/>
      <c r="C115" s="1457"/>
      <c r="D115" s="1456"/>
      <c r="E115" s="1456"/>
      <c r="F115" s="1456"/>
    </row>
    <row r="116" spans="1:6" ht="12.75">
      <c r="A116" s="916"/>
      <c r="B116" s="916"/>
      <c r="C116" s="916"/>
      <c r="D116" s="1380"/>
      <c r="E116" s="1380"/>
      <c r="F116" s="1380"/>
    </row>
    <row r="117" spans="1:6" ht="12.75">
      <c r="A117" s="916"/>
      <c r="B117" s="916"/>
      <c r="C117" s="916"/>
      <c r="D117" s="1380"/>
      <c r="E117" s="1380"/>
      <c r="F117" s="1380"/>
    </row>
    <row r="118" spans="1:6" ht="12.75">
      <c r="A118" s="916"/>
      <c r="B118" s="916"/>
      <c r="C118" s="916"/>
      <c r="D118" s="1380"/>
      <c r="E118" s="1380"/>
      <c r="F118" s="1380"/>
    </row>
    <row r="119" spans="1:6" ht="12.75">
      <c r="A119" s="916"/>
      <c r="B119" s="916"/>
      <c r="C119" s="916"/>
      <c r="D119" s="1380"/>
      <c r="E119" s="1380"/>
      <c r="F119" s="1380"/>
    </row>
    <row r="120" spans="1:6" ht="12.75">
      <c r="A120" s="916"/>
      <c r="B120" s="916"/>
      <c r="C120" s="916"/>
      <c r="D120" s="1380"/>
      <c r="E120" s="1380"/>
      <c r="F120" s="1380"/>
    </row>
    <row r="121" spans="1:6" ht="12.75">
      <c r="A121" s="916"/>
      <c r="B121" s="916"/>
      <c r="C121" s="916"/>
      <c r="D121" s="1380"/>
      <c r="E121" s="1380"/>
      <c r="F121" s="1380"/>
    </row>
    <row r="122" spans="1:6" ht="12.75">
      <c r="A122" s="916"/>
      <c r="B122" s="916"/>
      <c r="C122" s="916"/>
      <c r="D122" s="1380"/>
      <c r="E122" s="1380"/>
      <c r="F122" s="1380"/>
    </row>
    <row r="123" spans="1:6" ht="12.75">
      <c r="A123" s="916"/>
      <c r="B123" s="916"/>
      <c r="C123" s="916"/>
      <c r="D123" s="1380"/>
      <c r="E123" s="1380"/>
      <c r="F123" s="1380"/>
    </row>
    <row r="124" spans="1:6" ht="12.75">
      <c r="A124" s="916"/>
      <c r="B124" s="916"/>
      <c r="C124" s="916"/>
      <c r="D124" s="1380"/>
      <c r="E124" s="1380"/>
      <c r="F124" s="1380"/>
    </row>
    <row r="125" spans="1:6" ht="12.75">
      <c r="A125" s="916"/>
      <c r="B125" s="916"/>
      <c r="C125" s="916"/>
      <c r="D125" s="1380"/>
      <c r="E125" s="1380"/>
      <c r="F125" s="1380"/>
    </row>
    <row r="126" spans="1:6" ht="12.75">
      <c r="A126" s="916"/>
      <c r="B126" s="916"/>
      <c r="C126" s="916"/>
      <c r="D126" s="1380"/>
      <c r="E126" s="1380"/>
      <c r="F126" s="1380"/>
    </row>
    <row r="127" spans="1:6" ht="12.75">
      <c r="A127" s="916"/>
      <c r="B127" s="916"/>
      <c r="C127" s="916"/>
      <c r="D127" s="1380"/>
      <c r="E127" s="1380"/>
      <c r="F127" s="1380"/>
    </row>
    <row r="128" spans="1:6" ht="12.75">
      <c r="A128" s="916"/>
      <c r="B128" s="916"/>
      <c r="C128" s="916"/>
      <c r="D128" s="1380"/>
      <c r="E128" s="1380"/>
      <c r="F128" s="1380"/>
    </row>
    <row r="129" spans="1:6" ht="12.75">
      <c r="A129" s="916"/>
      <c r="B129" s="916"/>
      <c r="C129" s="916"/>
      <c r="D129" s="1380"/>
      <c r="E129" s="1380"/>
      <c r="F129" s="1380"/>
    </row>
    <row r="130" spans="1:6" ht="12.75">
      <c r="A130" s="916"/>
      <c r="B130" s="916"/>
      <c r="C130" s="916"/>
      <c r="D130" s="1380"/>
      <c r="E130" s="1380"/>
      <c r="F130" s="1380"/>
    </row>
    <row r="131" spans="1:6" ht="12.75">
      <c r="A131" s="916"/>
      <c r="B131" s="916"/>
      <c r="C131" s="916"/>
      <c r="D131" s="1380"/>
      <c r="E131" s="1380"/>
      <c r="F131" s="1380"/>
    </row>
    <row r="132" spans="1:6" ht="12.75">
      <c r="A132" s="916"/>
      <c r="B132" s="916"/>
      <c r="C132" s="916"/>
      <c r="D132" s="1380"/>
      <c r="E132" s="1380"/>
      <c r="F132" s="1380"/>
    </row>
    <row r="133" spans="1:6" ht="12.75">
      <c r="A133" s="916"/>
      <c r="B133" s="916"/>
      <c r="C133" s="916"/>
      <c r="D133" s="1380"/>
      <c r="E133" s="1380"/>
      <c r="F133" s="1380"/>
    </row>
    <row r="134" spans="1:6" ht="12.75">
      <c r="A134" s="916"/>
      <c r="B134" s="916"/>
      <c r="C134" s="916"/>
      <c r="D134" s="1380"/>
      <c r="E134" s="1380"/>
      <c r="F134" s="1380"/>
    </row>
    <row r="135" spans="1:6" ht="12.75">
      <c r="A135" s="916"/>
      <c r="B135" s="916"/>
      <c r="C135" s="916"/>
      <c r="D135" s="1380"/>
      <c r="E135" s="1380"/>
      <c r="F135" s="1380"/>
    </row>
    <row r="136" spans="1:6" ht="12.75">
      <c r="A136" s="916"/>
      <c r="B136" s="916"/>
      <c r="C136" s="916"/>
      <c r="D136" s="1380"/>
      <c r="E136" s="1380"/>
      <c r="F136" s="1380"/>
    </row>
    <row r="137" spans="1:6" ht="12.75">
      <c r="A137" s="916"/>
      <c r="B137" s="916"/>
      <c r="C137" s="916"/>
      <c r="D137" s="1380"/>
      <c r="E137" s="1380"/>
      <c r="F137" s="1380"/>
    </row>
    <row r="138" spans="1:6" ht="12.75">
      <c r="A138" s="916"/>
      <c r="B138" s="916"/>
      <c r="C138" s="916"/>
      <c r="D138" s="1380"/>
      <c r="E138" s="1380"/>
      <c r="F138" s="1380"/>
    </row>
    <row r="139" spans="1:6" ht="12.75">
      <c r="A139" s="916"/>
      <c r="B139" s="916"/>
      <c r="C139" s="916"/>
      <c r="D139" s="1380"/>
      <c r="E139" s="1380"/>
      <c r="F139" s="1380"/>
    </row>
    <row r="140" spans="1:6" ht="12.75">
      <c r="A140" s="916"/>
      <c r="B140" s="916"/>
      <c r="C140" s="916"/>
      <c r="D140" s="1380"/>
      <c r="E140" s="1380"/>
      <c r="F140" s="1380"/>
    </row>
    <row r="141" spans="1:6" ht="12.75">
      <c r="A141" s="916"/>
      <c r="B141" s="916"/>
      <c r="C141" s="916"/>
      <c r="D141" s="1380"/>
      <c r="E141" s="1380"/>
      <c r="F141" s="1380"/>
    </row>
    <row r="142" spans="1:6" ht="12.75">
      <c r="A142" s="916"/>
      <c r="B142" s="916"/>
      <c r="C142" s="916"/>
      <c r="D142" s="1380"/>
      <c r="E142" s="1380"/>
      <c r="F142" s="1380"/>
    </row>
    <row r="143" spans="1:6" ht="12.75">
      <c r="A143" s="916"/>
      <c r="B143" s="916"/>
      <c r="C143" s="916"/>
      <c r="D143" s="1380"/>
      <c r="E143" s="1380"/>
      <c r="F143" s="1380"/>
    </row>
    <row r="144" spans="1:6" ht="12.75">
      <c r="A144" s="916"/>
      <c r="B144" s="916"/>
      <c r="C144" s="916"/>
      <c r="D144" s="1380"/>
      <c r="E144" s="1380"/>
      <c r="F144" s="1380"/>
    </row>
    <row r="145" spans="1:6" ht="12.75">
      <c r="A145" s="916"/>
      <c r="B145" s="916"/>
      <c r="C145" s="916"/>
      <c r="D145" s="1380"/>
      <c r="E145" s="1380"/>
      <c r="F145" s="1380"/>
    </row>
    <row r="146" spans="1:6" ht="12.75">
      <c r="A146" s="916"/>
      <c r="B146" s="916"/>
      <c r="C146" s="916"/>
      <c r="D146" s="1380"/>
      <c r="E146" s="1380"/>
      <c r="F146" s="1380"/>
    </row>
    <row r="147" spans="1:6" ht="12.75">
      <c r="A147" s="916"/>
      <c r="B147" s="916"/>
      <c r="C147" s="916"/>
      <c r="D147" s="1380"/>
      <c r="E147" s="1380"/>
      <c r="F147" s="1380"/>
    </row>
    <row r="148" spans="1:6" ht="12.75">
      <c r="A148" s="916"/>
      <c r="B148" s="916"/>
      <c r="C148" s="916"/>
      <c r="D148" s="1380"/>
      <c r="E148" s="1380"/>
      <c r="F148" s="1380"/>
    </row>
    <row r="149" spans="1:6" ht="12.75">
      <c r="A149" s="916"/>
      <c r="B149" s="916"/>
      <c r="C149" s="916"/>
      <c r="D149" s="1380"/>
      <c r="E149" s="1380"/>
      <c r="F149" s="1380"/>
    </row>
    <row r="150" spans="1:6" ht="12.75">
      <c r="A150" s="916"/>
      <c r="B150" s="916"/>
      <c r="C150" s="916"/>
      <c r="D150" s="1380"/>
      <c r="E150" s="1380"/>
      <c r="F150" s="1380"/>
    </row>
    <row r="151" spans="1:6" ht="12.75">
      <c r="A151" s="916"/>
      <c r="B151" s="916"/>
      <c r="C151" s="916"/>
      <c r="D151" s="1380"/>
      <c r="E151" s="1380"/>
      <c r="F151" s="1380"/>
    </row>
    <row r="152" spans="1:6" ht="19.5" customHeight="1">
      <c r="A152" s="916"/>
      <c r="B152" s="916"/>
      <c r="C152" s="916"/>
      <c r="D152" s="1380"/>
      <c r="E152" s="1380"/>
      <c r="F152" s="1380"/>
    </row>
    <row r="153" spans="1:6" ht="19.5" customHeight="1">
      <c r="A153" s="916"/>
      <c r="B153" s="916"/>
      <c r="C153" s="916"/>
      <c r="D153" s="1380"/>
      <c r="E153" s="1380"/>
      <c r="F153" s="1380"/>
    </row>
    <row r="154" spans="1:6" ht="19.5" customHeight="1">
      <c r="A154" s="916"/>
      <c r="B154" s="916"/>
      <c r="C154" s="916"/>
      <c r="D154" s="1380"/>
      <c r="E154" s="1380"/>
      <c r="F154" s="1380"/>
    </row>
    <row r="155" spans="1:6" ht="19.5" customHeight="1">
      <c r="A155" s="916"/>
      <c r="B155" s="916"/>
      <c r="C155" s="916"/>
      <c r="D155" s="1380"/>
      <c r="E155" s="1380"/>
      <c r="F155" s="1380"/>
    </row>
    <row r="156" spans="1:6" ht="19.5" customHeight="1">
      <c r="A156" s="916"/>
      <c r="B156" s="916"/>
      <c r="C156" s="916"/>
      <c r="D156" s="1380"/>
      <c r="E156" s="1380"/>
      <c r="F156" s="1380"/>
    </row>
    <row r="157" spans="1:6" ht="19.5" customHeight="1">
      <c r="A157" s="916"/>
      <c r="B157" s="916"/>
      <c r="C157" s="916"/>
      <c r="D157" s="1380"/>
      <c r="E157" s="1380"/>
      <c r="F157" s="1380"/>
    </row>
    <row r="158" spans="1:6" ht="19.5" customHeight="1">
      <c r="A158" s="916"/>
      <c r="B158" s="916"/>
      <c r="C158" s="916"/>
      <c r="D158" s="1380"/>
      <c r="E158" s="1380"/>
      <c r="F158" s="1380"/>
    </row>
    <row r="159" spans="1:6" ht="19.5" customHeight="1">
      <c r="A159" s="916"/>
      <c r="B159" s="916"/>
      <c r="C159" s="916"/>
      <c r="D159" s="1380"/>
      <c r="E159" s="1380"/>
      <c r="F159" s="1380"/>
    </row>
    <row r="160" spans="1:6" ht="19.5" customHeight="1">
      <c r="A160" s="916"/>
      <c r="B160" s="916"/>
      <c r="C160" s="916"/>
      <c r="D160" s="1380"/>
      <c r="E160" s="1380"/>
      <c r="F160" s="1380"/>
    </row>
    <row r="161" spans="1:6" ht="19.5" customHeight="1">
      <c r="A161" s="916"/>
      <c r="B161" s="916"/>
      <c r="C161" s="916"/>
      <c r="D161" s="1380"/>
      <c r="E161" s="1380"/>
      <c r="F161" s="1380"/>
    </row>
    <row r="162" spans="1:6" ht="19.5" customHeight="1">
      <c r="A162" s="916"/>
      <c r="B162" s="916"/>
      <c r="C162" s="916"/>
      <c r="D162" s="1380"/>
      <c r="E162" s="1380"/>
      <c r="F162" s="1380"/>
    </row>
    <row r="163" spans="1:6" ht="19.5" customHeight="1">
      <c r="A163" s="916"/>
      <c r="B163" s="916"/>
      <c r="C163" s="916"/>
      <c r="D163" s="1380"/>
      <c r="E163" s="1380"/>
      <c r="F163" s="1380"/>
    </row>
    <row r="164" spans="1:6" ht="19.5" customHeight="1">
      <c r="A164" s="916"/>
      <c r="B164" s="916"/>
      <c r="C164" s="916"/>
      <c r="D164" s="1380"/>
      <c r="E164" s="1380"/>
      <c r="F164" s="1380"/>
    </row>
    <row r="165" spans="1:6" ht="19.5" customHeight="1">
      <c r="A165" s="916"/>
      <c r="B165" s="916"/>
      <c r="C165" s="916"/>
      <c r="D165" s="1380"/>
      <c r="E165" s="1380"/>
      <c r="F165" s="1380"/>
    </row>
    <row r="166" spans="1:6" ht="19.5" customHeight="1">
      <c r="A166" s="916"/>
      <c r="B166" s="916"/>
      <c r="C166" s="916"/>
      <c r="D166" s="1380"/>
      <c r="E166" s="1380"/>
      <c r="F166" s="1380"/>
    </row>
    <row r="167" spans="1:6" ht="19.5" customHeight="1">
      <c r="A167" s="916"/>
      <c r="B167" s="916"/>
      <c r="C167" s="916"/>
      <c r="D167" s="1380"/>
      <c r="E167" s="1380"/>
      <c r="F167" s="1380"/>
    </row>
    <row r="168" spans="1:6" ht="19.5" customHeight="1">
      <c r="A168" s="916"/>
      <c r="B168" s="916"/>
      <c r="C168" s="916"/>
      <c r="D168" s="1380"/>
      <c r="E168" s="1380"/>
      <c r="F168" s="1380"/>
    </row>
    <row r="169" spans="1:6" ht="19.5" customHeight="1">
      <c r="A169" s="916"/>
      <c r="B169" s="916"/>
      <c r="C169" s="916"/>
      <c r="D169" s="1380"/>
      <c r="E169" s="1380"/>
      <c r="F169" s="1380"/>
    </row>
    <row r="170" spans="1:6" ht="19.5" customHeight="1">
      <c r="A170" s="916"/>
      <c r="B170" s="916"/>
      <c r="C170" s="916"/>
      <c r="D170" s="1380"/>
      <c r="E170" s="1380"/>
      <c r="F170" s="1380"/>
    </row>
    <row r="171" spans="1:6" ht="19.5" customHeight="1">
      <c r="A171" s="916"/>
      <c r="B171" s="916"/>
      <c r="C171" s="916"/>
      <c r="D171" s="1380"/>
      <c r="E171" s="1380"/>
      <c r="F171" s="1380"/>
    </row>
    <row r="172" spans="1:6" ht="19.5" customHeight="1">
      <c r="A172" s="916"/>
      <c r="B172" s="916"/>
      <c r="C172" s="916"/>
      <c r="D172" s="1380"/>
      <c r="E172" s="1380"/>
      <c r="F172" s="1380"/>
    </row>
    <row r="173" spans="1:6" ht="19.5" customHeight="1">
      <c r="A173" s="916"/>
      <c r="B173" s="916"/>
      <c r="C173" s="916"/>
      <c r="D173" s="1380"/>
      <c r="E173" s="1380"/>
      <c r="F173" s="1380"/>
    </row>
    <row r="174" spans="1:6" ht="19.5" customHeight="1">
      <c r="A174" s="916"/>
      <c r="B174" s="916"/>
      <c r="C174" s="916"/>
      <c r="D174" s="1380"/>
      <c r="E174" s="1380"/>
      <c r="F174" s="1380"/>
    </row>
    <row r="175" spans="1:6" ht="19.5" customHeight="1">
      <c r="A175" s="916"/>
      <c r="B175" s="916"/>
      <c r="C175" s="916"/>
      <c r="D175" s="1380"/>
      <c r="E175" s="1380"/>
      <c r="F175" s="1380"/>
    </row>
    <row r="176" spans="1:6" ht="19.5" customHeight="1">
      <c r="A176" s="1457"/>
      <c r="B176" s="1486"/>
      <c r="C176" s="1457"/>
      <c r="D176" s="1456"/>
      <c r="E176" s="1456"/>
      <c r="F176" s="1456"/>
    </row>
    <row r="177" spans="1:6" ht="19.5" customHeight="1">
      <c r="A177" s="1457"/>
      <c r="B177" s="1486"/>
      <c r="C177" s="1457"/>
      <c r="D177" s="1456"/>
      <c r="E177" s="1456"/>
      <c r="F177" s="1456"/>
    </row>
    <row r="178" spans="1:6" ht="19.5" customHeight="1">
      <c r="A178" s="1457"/>
      <c r="B178" s="1486"/>
      <c r="C178" s="1457"/>
      <c r="D178" s="1456"/>
      <c r="E178" s="1456"/>
      <c r="F178" s="1456"/>
    </row>
    <row r="179" spans="1:6" ht="19.5" customHeight="1">
      <c r="A179" s="1457"/>
      <c r="B179" s="1486"/>
      <c r="C179" s="1457"/>
      <c r="D179" s="1456"/>
      <c r="E179" s="1456"/>
      <c r="F179" s="1456"/>
    </row>
    <row r="180" spans="1:6" ht="19.5" customHeight="1">
      <c r="A180" s="1457"/>
      <c r="B180" s="1486"/>
      <c r="C180" s="1457"/>
      <c r="D180" s="1456"/>
      <c r="E180" s="1456"/>
      <c r="F180" s="1456"/>
    </row>
    <row r="181" spans="1:6" ht="19.5" customHeight="1">
      <c r="A181" s="1457"/>
      <c r="B181" s="1486"/>
      <c r="C181" s="1457"/>
      <c r="D181" s="1456"/>
      <c r="E181" s="1456"/>
      <c r="F181" s="1456"/>
    </row>
    <row r="182" spans="1:6" ht="19.5" customHeight="1">
      <c r="A182" s="1457"/>
      <c r="B182" s="1486"/>
      <c r="C182" s="1457"/>
      <c r="D182" s="1456"/>
      <c r="E182" s="1456"/>
      <c r="F182" s="1456"/>
    </row>
    <row r="183" spans="1:6" ht="19.5" customHeight="1">
      <c r="A183" s="1457"/>
      <c r="B183" s="1486"/>
      <c r="C183" s="1457"/>
      <c r="D183" s="1456"/>
      <c r="E183" s="1456"/>
      <c r="F183" s="1456"/>
    </row>
    <row r="184" spans="1:6" ht="19.5" customHeight="1">
      <c r="A184" s="1457"/>
      <c r="B184" s="1486"/>
      <c r="C184" s="1457"/>
      <c r="D184" s="1456"/>
      <c r="E184" s="1456"/>
      <c r="F184" s="1456"/>
    </row>
    <row r="185" spans="1:6" ht="19.5" customHeight="1">
      <c r="A185" s="1457"/>
      <c r="B185" s="1486"/>
      <c r="C185" s="1457"/>
      <c r="D185" s="1456"/>
      <c r="E185" s="1456"/>
      <c r="F185" s="1456"/>
    </row>
    <row r="186" spans="1:6" ht="19.5" customHeight="1">
      <c r="A186" s="1457"/>
      <c r="B186" s="1486"/>
      <c r="C186" s="1457"/>
      <c r="D186" s="1456"/>
      <c r="E186" s="1456"/>
      <c r="F186" s="1456"/>
    </row>
    <row r="187" spans="1:6" ht="19.5" customHeight="1">
      <c r="A187" s="1457"/>
      <c r="B187" s="1486"/>
      <c r="C187" s="1457"/>
      <c r="D187" s="1456"/>
      <c r="E187" s="1456"/>
      <c r="F187" s="1456"/>
    </row>
    <row r="188" spans="1:6" ht="19.5" customHeight="1">
      <c r="A188" s="1457"/>
      <c r="B188" s="1486"/>
      <c r="C188" s="1457"/>
      <c r="D188" s="1456"/>
      <c r="E188" s="1456"/>
      <c r="F188" s="1456"/>
    </row>
    <row r="189" spans="1:6" ht="19.5" customHeight="1">
      <c r="A189" s="1457"/>
      <c r="B189" s="1486"/>
      <c r="C189" s="1457"/>
      <c r="D189" s="1456"/>
      <c r="E189" s="1456"/>
      <c r="F189" s="1456"/>
    </row>
    <row r="190" spans="1:6" ht="19.5" customHeight="1">
      <c r="A190" s="1457"/>
      <c r="B190" s="1486"/>
      <c r="C190" s="1457"/>
      <c r="D190" s="1456"/>
      <c r="E190" s="1456"/>
      <c r="F190" s="1456"/>
    </row>
    <row r="191" spans="1:6" ht="19.5" customHeight="1">
      <c r="A191" s="1457"/>
      <c r="B191" s="1486"/>
      <c r="C191" s="1457"/>
      <c r="D191" s="1456"/>
      <c r="E191" s="1456"/>
      <c r="F191" s="1456"/>
    </row>
    <row r="192" spans="1:6" ht="19.5" customHeight="1">
      <c r="A192" s="1457"/>
      <c r="B192" s="1486"/>
      <c r="C192" s="1457"/>
      <c r="D192" s="1456"/>
      <c r="E192" s="1456"/>
      <c r="F192" s="1456"/>
    </row>
    <row r="193" spans="1:6" ht="19.5" customHeight="1">
      <c r="A193" s="1457"/>
      <c r="B193" s="1486"/>
      <c r="C193" s="1457"/>
      <c r="D193" s="1456"/>
      <c r="E193" s="1456"/>
      <c r="F193" s="1456"/>
    </row>
    <row r="194" spans="1:6" ht="19.5" customHeight="1">
      <c r="A194" s="1457"/>
      <c r="B194" s="1486"/>
      <c r="C194" s="1457"/>
      <c r="D194" s="1456"/>
      <c r="E194" s="1456"/>
      <c r="F194" s="1456"/>
    </row>
    <row r="195" spans="1:6" ht="19.5" customHeight="1">
      <c r="A195" s="1457"/>
      <c r="B195" s="1486"/>
      <c r="C195" s="1457"/>
      <c r="D195" s="1456"/>
      <c r="E195" s="1456"/>
      <c r="F195" s="1456"/>
    </row>
    <row r="196" spans="1:6" ht="19.5" customHeight="1">
      <c r="A196" s="1457"/>
      <c r="B196" s="1486"/>
      <c r="C196" s="1457"/>
      <c r="D196" s="1456"/>
      <c r="E196" s="1456"/>
      <c r="F196" s="1456"/>
    </row>
    <row r="197" spans="1:6" ht="19.5" customHeight="1">
      <c r="A197" s="1457"/>
      <c r="B197" s="1486"/>
      <c r="C197" s="1457"/>
      <c r="D197" s="1456"/>
      <c r="E197" s="1456"/>
      <c r="F197" s="1456"/>
    </row>
    <row r="198" spans="1:6" ht="19.5" customHeight="1">
      <c r="A198" s="1457"/>
      <c r="B198" s="1486"/>
      <c r="C198" s="1457"/>
      <c r="D198" s="1456"/>
      <c r="E198" s="1456"/>
      <c r="F198" s="1456"/>
    </row>
    <row r="199" spans="1:6" ht="19.5" customHeight="1">
      <c r="A199" s="1457"/>
      <c r="B199" s="1486"/>
      <c r="C199" s="1457"/>
      <c r="D199" s="1456"/>
      <c r="E199" s="1456"/>
      <c r="F199" s="1456"/>
    </row>
    <row r="200" spans="1:6" ht="19.5" customHeight="1">
      <c r="A200" s="1457"/>
      <c r="B200" s="1486"/>
      <c r="C200" s="1457"/>
      <c r="D200" s="1456"/>
      <c r="E200" s="1456"/>
      <c r="F200" s="1456"/>
    </row>
    <row r="201" spans="1:6" ht="19.5" customHeight="1">
      <c r="A201" s="1457"/>
      <c r="B201" s="1486"/>
      <c r="C201" s="1457"/>
      <c r="D201" s="1456"/>
      <c r="E201" s="1456"/>
      <c r="F201" s="1456"/>
    </row>
    <row r="202" spans="1:6" ht="19.5" customHeight="1">
      <c r="A202" s="1457"/>
      <c r="B202" s="1486"/>
      <c r="C202" s="1457"/>
      <c r="D202" s="1456"/>
      <c r="E202" s="1456"/>
      <c r="F202" s="1456"/>
    </row>
    <row r="203" spans="1:6" ht="19.5" customHeight="1">
      <c r="A203" s="1457"/>
      <c r="B203" s="1486"/>
      <c r="C203" s="1457"/>
      <c r="D203" s="1456"/>
      <c r="E203" s="1456"/>
      <c r="F203" s="1456"/>
    </row>
    <row r="204" spans="1:6" ht="19.5" customHeight="1">
      <c r="A204" s="1457"/>
      <c r="B204" s="1486"/>
      <c r="C204" s="1457"/>
      <c r="D204" s="1456"/>
      <c r="E204" s="1456"/>
      <c r="F204" s="1456"/>
    </row>
    <row r="205" spans="1:6" ht="19.5" customHeight="1">
      <c r="A205" s="1457"/>
      <c r="B205" s="1486"/>
      <c r="C205" s="1457"/>
      <c r="D205" s="1456"/>
      <c r="E205" s="1456"/>
      <c r="F205" s="1456"/>
    </row>
    <row r="206" spans="1:6" ht="19.5" customHeight="1">
      <c r="A206" s="1457"/>
      <c r="B206" s="1486"/>
      <c r="C206" s="1457"/>
      <c r="D206" s="1456"/>
      <c r="E206" s="1456"/>
      <c r="F206" s="1456"/>
    </row>
    <row r="207" spans="1:6" ht="19.5" customHeight="1">
      <c r="A207" s="1457"/>
      <c r="B207" s="1486"/>
      <c r="C207" s="1457"/>
      <c r="D207" s="1456"/>
      <c r="E207" s="1456"/>
      <c r="F207" s="1456"/>
    </row>
    <row r="208" spans="1:6" ht="19.5" customHeight="1">
      <c r="A208" s="1457"/>
      <c r="B208" s="1486"/>
      <c r="C208" s="1457"/>
      <c r="D208" s="1456"/>
      <c r="E208" s="1456"/>
      <c r="F208" s="1456"/>
    </row>
    <row r="209" spans="1:6" ht="19.5" customHeight="1">
      <c r="A209" s="1457"/>
      <c r="B209" s="1486"/>
      <c r="C209" s="1457"/>
      <c r="D209" s="1456"/>
      <c r="E209" s="1456"/>
      <c r="F209" s="1456"/>
    </row>
    <row r="210" spans="1:3" ht="19.5" customHeight="1">
      <c r="A210" s="1457"/>
      <c r="B210" s="1486"/>
      <c r="C210" s="1457"/>
    </row>
    <row r="211" spans="1:3" ht="19.5" customHeight="1">
      <c r="A211" s="1457"/>
      <c r="B211" s="1486"/>
      <c r="C211" s="1457"/>
    </row>
    <row r="212" spans="1:3" ht="19.5" customHeight="1">
      <c r="A212" s="1457"/>
      <c r="B212" s="1486"/>
      <c r="C212" s="1457"/>
    </row>
    <row r="213" spans="1:3" ht="19.5" customHeight="1">
      <c r="A213" s="1457"/>
      <c r="B213" s="1486"/>
      <c r="C213" s="1457"/>
    </row>
    <row r="214" spans="1:3" ht="19.5" customHeight="1">
      <c r="A214" s="1457"/>
      <c r="B214" s="1486"/>
      <c r="C214" s="1457"/>
    </row>
    <row r="215" spans="1:3" ht="19.5" customHeight="1">
      <c r="A215" s="1457"/>
      <c r="B215" s="1486"/>
      <c r="C215" s="1457"/>
    </row>
    <row r="216" spans="1:3" ht="19.5" customHeight="1">
      <c r="A216" s="1457"/>
      <c r="B216" s="1486"/>
      <c r="C216" s="1457"/>
    </row>
    <row r="217" spans="1:3" ht="19.5" customHeight="1">
      <c r="A217" s="1457"/>
      <c r="B217" s="1486"/>
      <c r="C217" s="1457"/>
    </row>
    <row r="218" spans="1:3" ht="19.5" customHeight="1">
      <c r="A218" s="1457"/>
      <c r="B218" s="1486"/>
      <c r="C218" s="1457"/>
    </row>
    <row r="219" spans="1:3" ht="19.5" customHeight="1">
      <c r="A219" s="1457"/>
      <c r="B219" s="1486"/>
      <c r="C219" s="1457"/>
    </row>
    <row r="220" spans="1:3" ht="19.5" customHeight="1">
      <c r="A220" s="1457"/>
      <c r="B220" s="1486"/>
      <c r="C220" s="1457"/>
    </row>
    <row r="221" spans="1:3" ht="19.5" customHeight="1">
      <c r="A221" s="1457"/>
      <c r="B221" s="1486"/>
      <c r="C221" s="1457"/>
    </row>
    <row r="222" spans="1:3" ht="19.5" customHeight="1">
      <c r="A222" s="1457"/>
      <c r="B222" s="1486"/>
      <c r="C222" s="1457"/>
    </row>
    <row r="223" spans="1:3" ht="19.5" customHeight="1">
      <c r="A223" s="1457"/>
      <c r="B223" s="1486"/>
      <c r="C223" s="1457"/>
    </row>
    <row r="224" spans="1:3" ht="19.5" customHeight="1">
      <c r="A224" s="1457"/>
      <c r="B224" s="1486"/>
      <c r="C224" s="1457"/>
    </row>
    <row r="225" spans="1:3" ht="19.5" customHeight="1">
      <c r="A225" s="1457"/>
      <c r="B225" s="1486"/>
      <c r="C225" s="1457"/>
    </row>
    <row r="226" spans="1:3" ht="19.5" customHeight="1">
      <c r="A226" s="1457"/>
      <c r="B226" s="1486"/>
      <c r="C226" s="1457"/>
    </row>
    <row r="227" spans="1:3" ht="19.5" customHeight="1">
      <c r="A227" s="1457"/>
      <c r="B227" s="1486"/>
      <c r="C227" s="1457"/>
    </row>
    <row r="228" spans="1:3" ht="19.5" customHeight="1">
      <c r="A228" s="1457"/>
      <c r="B228" s="1486"/>
      <c r="C228" s="1457"/>
    </row>
    <row r="229" spans="1:3" ht="19.5" customHeight="1">
      <c r="A229" s="1457"/>
      <c r="B229" s="1486"/>
      <c r="C229" s="1457"/>
    </row>
    <row r="230" spans="1:3" ht="19.5" customHeight="1">
      <c r="A230" s="1457"/>
      <c r="B230" s="1486"/>
      <c r="C230" s="1457"/>
    </row>
    <row r="231" spans="1:3" ht="19.5" customHeight="1">
      <c r="A231" s="1457"/>
      <c r="B231" s="1486"/>
      <c r="C231" s="1457"/>
    </row>
    <row r="232" spans="1:3" ht="19.5" customHeight="1">
      <c r="A232" s="1457"/>
      <c r="B232" s="1486"/>
      <c r="C232" s="1457"/>
    </row>
    <row r="233" spans="1:3" ht="19.5" customHeight="1">
      <c r="A233" s="1457"/>
      <c r="B233" s="1486"/>
      <c r="C233" s="1457"/>
    </row>
    <row r="234" spans="1:3" ht="19.5" customHeight="1">
      <c r="A234" s="1457"/>
      <c r="B234" s="1486"/>
      <c r="C234" s="1457"/>
    </row>
    <row r="235" spans="1:3" ht="19.5" customHeight="1">
      <c r="A235" s="1457"/>
      <c r="B235" s="1486"/>
      <c r="C235" s="1457"/>
    </row>
    <row r="236" spans="1:3" ht="19.5" customHeight="1">
      <c r="A236" s="1457"/>
      <c r="B236" s="1486"/>
      <c r="C236" s="1457"/>
    </row>
    <row r="237" spans="1:3" ht="19.5" customHeight="1">
      <c r="A237" s="1457"/>
      <c r="B237" s="1486"/>
      <c r="C237" s="1457"/>
    </row>
    <row r="238" spans="1:3" ht="19.5" customHeight="1">
      <c r="A238" s="1457"/>
      <c r="B238" s="1486"/>
      <c r="C238" s="1457"/>
    </row>
    <row r="239" spans="1:3" ht="19.5" customHeight="1">
      <c r="A239" s="1457"/>
      <c r="B239" s="1486"/>
      <c r="C239" s="1457"/>
    </row>
    <row r="240" spans="1:3" ht="19.5" customHeight="1">
      <c r="A240" s="1457"/>
      <c r="B240" s="1486"/>
      <c r="C240" s="1457"/>
    </row>
    <row r="241" spans="1:3" ht="19.5" customHeight="1">
      <c r="A241" s="1457"/>
      <c r="B241" s="1486"/>
      <c r="C241" s="1457"/>
    </row>
    <row r="242" spans="1:3" ht="19.5" customHeight="1">
      <c r="A242" s="1457"/>
      <c r="B242" s="1486"/>
      <c r="C242" s="1457"/>
    </row>
    <row r="243" spans="1:3" ht="19.5" customHeight="1">
      <c r="A243" s="1457"/>
      <c r="B243" s="1486"/>
      <c r="C243" s="1457"/>
    </row>
    <row r="244" spans="1:3" ht="19.5" customHeight="1">
      <c r="A244" s="1457"/>
      <c r="B244" s="1486"/>
      <c r="C244" s="1457"/>
    </row>
    <row r="245" spans="1:3" ht="19.5" customHeight="1">
      <c r="A245" s="1457"/>
      <c r="B245" s="1486"/>
      <c r="C245" s="1457"/>
    </row>
    <row r="246" spans="1:3" ht="19.5" customHeight="1">
      <c r="A246" s="1457"/>
      <c r="B246" s="1486"/>
      <c r="C246" s="1457"/>
    </row>
    <row r="247" spans="1:3" ht="19.5" customHeight="1">
      <c r="A247" s="1457"/>
      <c r="B247" s="1486"/>
      <c r="C247" s="1457"/>
    </row>
    <row r="248" spans="1:3" ht="19.5" customHeight="1">
      <c r="A248" s="1457"/>
      <c r="B248" s="1486"/>
      <c r="C248" s="1457"/>
    </row>
    <row r="249" spans="1:3" ht="19.5" customHeight="1">
      <c r="A249" s="1457"/>
      <c r="B249" s="1486"/>
      <c r="C249" s="1457"/>
    </row>
    <row r="250" spans="1:3" ht="19.5" customHeight="1">
      <c r="A250" s="1457"/>
      <c r="B250" s="1486"/>
      <c r="C250" s="1457"/>
    </row>
    <row r="251" spans="1:3" ht="19.5" customHeight="1">
      <c r="A251" s="1457"/>
      <c r="B251" s="1486"/>
      <c r="C251" s="1457"/>
    </row>
    <row r="252" spans="1:3" ht="19.5" customHeight="1">
      <c r="A252" s="1457"/>
      <c r="B252" s="1486"/>
      <c r="C252" s="1457"/>
    </row>
    <row r="253" spans="1:3" ht="19.5" customHeight="1">
      <c r="A253" s="1457"/>
      <c r="B253" s="1486"/>
      <c r="C253" s="1457"/>
    </row>
    <row r="254" spans="1:3" ht="19.5" customHeight="1">
      <c r="A254" s="1457"/>
      <c r="B254" s="1486"/>
      <c r="C254" s="1457"/>
    </row>
    <row r="255" spans="1:3" ht="19.5" customHeight="1">
      <c r="A255" s="1457"/>
      <c r="B255" s="1486"/>
      <c r="C255" s="1457"/>
    </row>
    <row r="256" spans="1:3" ht="19.5" customHeight="1">
      <c r="A256" s="1457"/>
      <c r="B256" s="1486"/>
      <c r="C256" s="1457"/>
    </row>
  </sheetData>
  <sheetProtection/>
  <mergeCells count="2">
    <mergeCell ref="A2:F2"/>
    <mergeCell ref="E13:F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E51" sqref="E51"/>
    </sheetView>
  </sheetViews>
  <sheetFormatPr defaultColWidth="11.421875" defaultRowHeight="12.75"/>
  <cols>
    <col min="1" max="2" width="4.7109375" style="0" customWidth="1"/>
    <col min="3" max="3" width="51.57421875" style="0" customWidth="1"/>
    <col min="4" max="4" width="18.140625" style="0" customWidth="1"/>
    <col min="5" max="5" width="16.421875" style="0" customWidth="1"/>
    <col min="6" max="6" width="13.57421875" style="0" customWidth="1"/>
    <col min="7" max="7" width="21.7109375" style="0" customWidth="1"/>
    <col min="8" max="8" width="11.57421875" style="0" bestFit="1" customWidth="1"/>
  </cols>
  <sheetData>
    <row r="1" spans="1:7" ht="15.75">
      <c r="A1" s="1117"/>
      <c r="B1" s="1118"/>
      <c r="C1" s="1117"/>
      <c r="D1" s="1117"/>
      <c r="E1" s="1117"/>
      <c r="F1" s="1117"/>
      <c r="G1" s="1119"/>
    </row>
    <row r="2" spans="1:7" ht="18.75">
      <c r="A2" s="1120"/>
      <c r="B2" s="1121" t="s">
        <v>104</v>
      </c>
      <c r="C2" s="1122"/>
      <c r="D2" s="1122"/>
      <c r="E2" s="1122"/>
      <c r="F2" s="1122"/>
      <c r="G2" s="586"/>
    </row>
    <row r="3" spans="1:7" ht="18.75">
      <c r="A3" s="1120"/>
      <c r="B3" s="1123"/>
      <c r="C3" s="1123"/>
      <c r="D3" s="1123"/>
      <c r="E3" s="1123"/>
      <c r="F3" s="1124"/>
      <c r="G3" s="1125"/>
    </row>
    <row r="4" spans="1:7" ht="18">
      <c r="A4" s="1126" t="s">
        <v>223</v>
      </c>
      <c r="B4" s="1127"/>
      <c r="C4" s="1123"/>
      <c r="D4" s="1123"/>
      <c r="E4" s="1123"/>
      <c r="F4" s="1124"/>
      <c r="G4" s="1128" t="s">
        <v>242</v>
      </c>
    </row>
    <row r="5" spans="1:7" ht="12.75">
      <c r="A5" s="1120"/>
      <c r="B5" s="1127"/>
      <c r="C5" s="1123"/>
      <c r="D5" s="1123"/>
      <c r="E5" s="1123"/>
      <c r="F5" s="1129"/>
      <c r="G5" s="1129"/>
    </row>
    <row r="6" spans="1:7" ht="14.25">
      <c r="A6" s="1126"/>
      <c r="B6" s="1130" t="s">
        <v>138</v>
      </c>
      <c r="C6" s="1123"/>
      <c r="D6" s="1123"/>
      <c r="E6" s="1123"/>
      <c r="F6" s="1131"/>
      <c r="G6" s="1126"/>
    </row>
    <row r="7" spans="1:7" ht="15.75" thickBot="1">
      <c r="A7" s="1132"/>
      <c r="B7" s="1133"/>
      <c r="C7" s="1134"/>
      <c r="D7" s="1134"/>
      <c r="E7" s="1134"/>
      <c r="F7" s="1126"/>
      <c r="G7" s="1126"/>
    </row>
    <row r="8" spans="1:7" ht="15.75" thickBot="1">
      <c r="A8" s="1134"/>
      <c r="B8" s="1135" t="s">
        <v>139</v>
      </c>
      <c r="C8" s="1136"/>
      <c r="D8" s="1137" t="s">
        <v>208</v>
      </c>
      <c r="E8" s="1138" t="s">
        <v>140</v>
      </c>
      <c r="F8" s="1138"/>
      <c r="G8" s="1139"/>
    </row>
    <row r="9" spans="1:7" ht="15">
      <c r="A9" s="1134"/>
      <c r="B9" s="1140" t="s">
        <v>142</v>
      </c>
      <c r="C9" s="1141"/>
      <c r="D9" s="1141" t="s">
        <v>209</v>
      </c>
      <c r="E9" s="1141" t="s">
        <v>197</v>
      </c>
      <c r="F9" s="1137" t="s">
        <v>143</v>
      </c>
      <c r="G9" s="1137" t="s">
        <v>144</v>
      </c>
    </row>
    <row r="10" spans="1:7" ht="15">
      <c r="A10" s="1134"/>
      <c r="B10" s="1140" t="s">
        <v>147</v>
      </c>
      <c r="C10" s="1141"/>
      <c r="D10" s="1141"/>
      <c r="E10" s="1141"/>
      <c r="F10" s="1142"/>
      <c r="G10" s="1142"/>
    </row>
    <row r="11" spans="1:7" ht="15.75" thickBot="1">
      <c r="A11" s="1134"/>
      <c r="B11" s="1143" t="s">
        <v>149</v>
      </c>
      <c r="C11" s="1144" t="s">
        <v>150</v>
      </c>
      <c r="D11" s="1145">
        <v>1711</v>
      </c>
      <c r="E11" s="1145" t="s">
        <v>106</v>
      </c>
      <c r="F11" s="1146">
        <v>1712</v>
      </c>
      <c r="G11" s="1146">
        <v>1713</v>
      </c>
    </row>
    <row r="12" spans="1:7" ht="15">
      <c r="A12" s="1134"/>
      <c r="B12" s="1147"/>
      <c r="C12" s="1147"/>
      <c r="D12" s="1147"/>
      <c r="E12" s="1147"/>
      <c r="F12" s="1147"/>
      <c r="G12" s="1147"/>
    </row>
    <row r="13" spans="1:7" ht="14.25">
      <c r="A13" s="1148" t="s">
        <v>93</v>
      </c>
      <c r="B13" s="1147"/>
      <c r="C13" s="1147"/>
      <c r="D13" s="1149"/>
      <c r="E13" s="1149"/>
      <c r="F13" s="1149"/>
      <c r="G13" s="1149"/>
    </row>
    <row r="14" spans="1:8" ht="15.75" thickBot="1">
      <c r="A14" s="1134"/>
      <c r="B14" s="1147"/>
      <c r="C14" s="1147"/>
      <c r="D14" s="1147"/>
      <c r="E14" s="1147"/>
      <c r="F14" s="1147"/>
      <c r="G14" s="1147"/>
      <c r="H14" s="45"/>
    </row>
    <row r="15" spans="1:9" ht="15">
      <c r="A15" s="1123"/>
      <c r="B15" s="1150" t="s">
        <v>151</v>
      </c>
      <c r="C15" s="1151" t="s">
        <v>152</v>
      </c>
      <c r="D15" s="1152"/>
      <c r="E15" s="1152"/>
      <c r="F15" s="1153"/>
      <c r="G15" s="1154">
        <v>0</v>
      </c>
      <c r="H15" s="1155"/>
      <c r="I15" s="45"/>
    </row>
    <row r="16" spans="1:9" ht="15">
      <c r="A16" s="1123"/>
      <c r="B16" s="1156" t="s">
        <v>153</v>
      </c>
      <c r="C16" s="1157" t="s">
        <v>154</v>
      </c>
      <c r="D16" s="1152"/>
      <c r="E16" s="1152"/>
      <c r="F16" s="1153"/>
      <c r="G16" s="1158">
        <v>149.7</v>
      </c>
      <c r="H16" s="1155"/>
      <c r="I16" s="45"/>
    </row>
    <row r="17" spans="1:9" ht="15">
      <c r="A17" s="1123"/>
      <c r="B17" s="1156" t="s">
        <v>155</v>
      </c>
      <c r="C17" s="1157" t="s">
        <v>156</v>
      </c>
      <c r="D17" s="1152"/>
      <c r="E17" s="1152"/>
      <c r="F17" s="1159"/>
      <c r="G17" s="1158">
        <v>3.8</v>
      </c>
      <c r="H17" s="1155"/>
      <c r="I17" s="45"/>
    </row>
    <row r="18" spans="1:9" ht="15">
      <c r="A18" s="1160"/>
      <c r="B18" s="1161" t="s">
        <v>157</v>
      </c>
      <c r="C18" s="1162" t="s">
        <v>158</v>
      </c>
      <c r="D18" s="1163"/>
      <c r="E18" s="1163"/>
      <c r="F18" s="1164"/>
      <c r="G18" s="1158">
        <v>3.3</v>
      </c>
      <c r="H18" s="1165"/>
      <c r="I18" s="45"/>
    </row>
    <row r="19" spans="1:9" ht="15">
      <c r="A19" s="1160"/>
      <c r="B19" s="1161" t="s">
        <v>159</v>
      </c>
      <c r="C19" s="1162" t="s">
        <v>160</v>
      </c>
      <c r="D19" s="1163"/>
      <c r="E19" s="1163"/>
      <c r="F19" s="1164"/>
      <c r="G19" s="1158">
        <v>10.8</v>
      </c>
      <c r="H19" s="1165"/>
      <c r="I19" s="45"/>
    </row>
    <row r="20" spans="1:8" ht="15" thickBot="1">
      <c r="A20" s="1166"/>
      <c r="B20" s="1167"/>
      <c r="C20" s="1168" t="s">
        <v>161</v>
      </c>
      <c r="D20" s="1169"/>
      <c r="E20" s="1169"/>
      <c r="F20" s="1166"/>
      <c r="G20" s="1170">
        <v>167.6</v>
      </c>
      <c r="H20" s="789"/>
    </row>
    <row r="21" spans="1:7" ht="15" thickBot="1">
      <c r="A21" s="1126"/>
      <c r="B21" s="1171" t="s">
        <v>162</v>
      </c>
      <c r="C21" s="1172" t="s">
        <v>163</v>
      </c>
      <c r="D21" s="1169"/>
      <c r="E21" s="1169"/>
      <c r="F21" s="1166"/>
      <c r="G21" s="1173">
        <v>149.25746487040473</v>
      </c>
    </row>
    <row r="22" spans="1:7" ht="14.25">
      <c r="A22" s="1148" t="s">
        <v>164</v>
      </c>
      <c r="B22" s="1174"/>
      <c r="C22" s="1174"/>
      <c r="D22" s="1174"/>
      <c r="E22" s="1174"/>
      <c r="F22" s="1174"/>
      <c r="G22" s="1174"/>
    </row>
    <row r="23" spans="1:7" ht="15" thickBot="1">
      <c r="A23" s="1148" t="s">
        <v>28</v>
      </c>
      <c r="B23" s="1148"/>
      <c r="C23" s="1148"/>
      <c r="D23" s="1148"/>
      <c r="E23" s="1148"/>
      <c r="F23" s="1148"/>
      <c r="G23" s="1148"/>
    </row>
    <row r="24" spans="1:7" ht="15" thickBot="1">
      <c r="A24" s="1126"/>
      <c r="B24" s="1175">
        <v>12</v>
      </c>
      <c r="C24" s="1176" t="s">
        <v>165</v>
      </c>
      <c r="D24" s="1177"/>
      <c r="E24" s="779">
        <f>G24</f>
        <v>167.6</v>
      </c>
      <c r="F24" s="1178"/>
      <c r="G24" s="1179">
        <v>167.6</v>
      </c>
    </row>
    <row r="25" spans="1:7" ht="14.25">
      <c r="A25" s="1126"/>
      <c r="B25" s="1180">
        <v>15</v>
      </c>
      <c r="C25" s="1181" t="s">
        <v>166</v>
      </c>
      <c r="D25" s="1182"/>
      <c r="E25" s="895"/>
      <c r="F25" s="1183"/>
      <c r="G25" s="1184"/>
    </row>
    <row r="26" spans="1:9" ht="15" thickBot="1">
      <c r="A26" s="1126"/>
      <c r="B26" s="1185"/>
      <c r="C26" s="1186" t="s">
        <v>167</v>
      </c>
      <c r="D26" s="1187">
        <v>307.5585</v>
      </c>
      <c r="E26" s="771">
        <f>F26</f>
        <v>762.8057</v>
      </c>
      <c r="F26" s="1188">
        <v>762.8057</v>
      </c>
      <c r="G26" s="1189"/>
      <c r="H26" s="759"/>
      <c r="I26" s="790"/>
    </row>
    <row r="27" spans="1:7" ht="15" thickBot="1">
      <c r="A27" s="1126"/>
      <c r="B27" s="1180">
        <v>20</v>
      </c>
      <c r="C27" s="1190" t="s">
        <v>168</v>
      </c>
      <c r="D27" s="1191">
        <v>52.644946000000004</v>
      </c>
      <c r="E27" s="896">
        <f>+F27+G27</f>
        <v>1453.5497056699999</v>
      </c>
      <c r="F27" s="1188">
        <v>543.1239479999999</v>
      </c>
      <c r="G27" s="1489">
        <v>910.4257576699999</v>
      </c>
    </row>
    <row r="28" spans="1:8" ht="15">
      <c r="A28" s="1134"/>
      <c r="B28" s="1192">
        <v>25</v>
      </c>
      <c r="C28" s="1193" t="s">
        <v>228</v>
      </c>
      <c r="D28" s="1194">
        <v>47.48216</v>
      </c>
      <c r="E28" s="897">
        <f>F28+G28</f>
        <v>1059.80576621</v>
      </c>
      <c r="F28" s="1211">
        <v>207.790722</v>
      </c>
      <c r="G28" s="1197">
        <v>852.01504421</v>
      </c>
      <c r="H28" s="786"/>
    </row>
    <row r="29" spans="1:7" ht="15">
      <c r="A29" s="1134"/>
      <c r="B29" s="1192">
        <v>200</v>
      </c>
      <c r="C29" s="1193" t="s">
        <v>170</v>
      </c>
      <c r="D29" s="1195"/>
      <c r="E29" s="898">
        <f>F29+G29</f>
        <v>910.4257576699999</v>
      </c>
      <c r="F29" s="1196"/>
      <c r="G29" s="1197">
        <v>910.4257576699999</v>
      </c>
    </row>
    <row r="30" spans="1:7" ht="15.75" thickBot="1">
      <c r="A30" s="1134"/>
      <c r="B30" s="1198">
        <v>205</v>
      </c>
      <c r="C30" s="1199" t="s">
        <v>229</v>
      </c>
      <c r="D30" s="1200"/>
      <c r="E30" s="899">
        <f>F30+G30</f>
        <v>852.01504421</v>
      </c>
      <c r="F30" s="1201"/>
      <c r="G30" s="1197">
        <v>852.01504421</v>
      </c>
    </row>
    <row r="31" spans="1:7" ht="15" thickBot="1">
      <c r="A31" s="1126"/>
      <c r="B31" s="1202">
        <v>100</v>
      </c>
      <c r="C31" s="1203" t="s">
        <v>172</v>
      </c>
      <c r="D31" s="1191">
        <v>0</v>
      </c>
      <c r="E31" s="775">
        <f>G31</f>
        <v>0</v>
      </c>
      <c r="F31" s="1204">
        <v>0</v>
      </c>
      <c r="G31" s="1490">
        <v>0</v>
      </c>
    </row>
    <row r="32" spans="1:7" ht="15" thickBot="1">
      <c r="A32" s="1126"/>
      <c r="B32" s="1202">
        <v>991</v>
      </c>
      <c r="C32" s="1203" t="s">
        <v>174</v>
      </c>
      <c r="D32" s="1191">
        <v>360.203446</v>
      </c>
      <c r="E32" s="775">
        <f>E24+E26+E27+E31</f>
        <v>2383.95540567</v>
      </c>
      <c r="F32" s="1205">
        <v>1305.9296479999998</v>
      </c>
      <c r="G32" s="1179">
        <v>1078.02575767</v>
      </c>
    </row>
    <row r="33" spans="1:7" ht="14.25">
      <c r="A33" s="1126"/>
      <c r="B33" s="1175">
        <v>30</v>
      </c>
      <c r="C33" s="1190" t="s">
        <v>175</v>
      </c>
      <c r="D33" s="1206">
        <v>143.394535</v>
      </c>
      <c r="E33" s="900">
        <f>F33+G33</f>
        <v>359.2098499</v>
      </c>
      <c r="F33" s="1208">
        <v>242.918745</v>
      </c>
      <c r="G33" s="1209">
        <v>116.29110490000001</v>
      </c>
    </row>
    <row r="34" spans="1:7" ht="15">
      <c r="A34" s="1134"/>
      <c r="B34" s="1192">
        <v>35</v>
      </c>
      <c r="C34" s="1193" t="s">
        <v>239</v>
      </c>
      <c r="D34" s="1210">
        <v>45.118864</v>
      </c>
      <c r="E34" s="901">
        <f>F34+G34</f>
        <v>327.34478906000004</v>
      </c>
      <c r="F34" s="1211">
        <v>233.15896100000003</v>
      </c>
      <c r="G34" s="1212">
        <v>94.18582805999999</v>
      </c>
    </row>
    <row r="35" spans="1:7" ht="15">
      <c r="A35" s="1134"/>
      <c r="B35" s="1192">
        <v>300</v>
      </c>
      <c r="C35" s="1213" t="s">
        <v>170</v>
      </c>
      <c r="D35" s="1195"/>
      <c r="E35" s="743">
        <f>G35</f>
        <v>116.29110490000001</v>
      </c>
      <c r="F35" s="1196"/>
      <c r="G35" s="1212">
        <v>116.29110490000001</v>
      </c>
    </row>
    <row r="36" spans="1:7" ht="15.75" thickBot="1">
      <c r="A36" s="1134"/>
      <c r="B36" s="1198">
        <v>305</v>
      </c>
      <c r="C36" s="1214" t="s">
        <v>240</v>
      </c>
      <c r="D36" s="1215"/>
      <c r="E36" s="744">
        <f>G36+F36</f>
        <v>94.18582805999999</v>
      </c>
      <c r="F36" s="1201"/>
      <c r="G36" s="1216">
        <v>94.18582805999999</v>
      </c>
    </row>
    <row r="37" spans="1:8" ht="15" thickBot="1">
      <c r="A37" s="1126"/>
      <c r="B37" s="1202">
        <v>40</v>
      </c>
      <c r="C37" s="1203" t="s">
        <v>177</v>
      </c>
      <c r="D37" s="1217">
        <v>0</v>
      </c>
      <c r="E37" s="902">
        <f>G37</f>
        <v>0</v>
      </c>
      <c r="F37" s="1204">
        <v>0</v>
      </c>
      <c r="G37" s="1218">
        <v>0</v>
      </c>
      <c r="H37" s="759"/>
    </row>
    <row r="38" spans="1:7" ht="14.25">
      <c r="A38" s="1126"/>
      <c r="B38" s="1175">
        <v>50</v>
      </c>
      <c r="C38" s="1190" t="s">
        <v>178</v>
      </c>
      <c r="D38" s="1207">
        <v>216.808911</v>
      </c>
      <c r="E38" s="772">
        <f>+E32-E33-E37</f>
        <v>2024.74555577</v>
      </c>
      <c r="F38" s="1207">
        <v>1063.0109029999999</v>
      </c>
      <c r="G38" s="1207">
        <v>961.73465277</v>
      </c>
    </row>
    <row r="39" spans="1:8" ht="14.25">
      <c r="A39" s="1126"/>
      <c r="B39" s="1219">
        <v>53</v>
      </c>
      <c r="C39" s="1220" t="s">
        <v>179</v>
      </c>
      <c r="D39" s="1221">
        <v>8.982857354869665</v>
      </c>
      <c r="E39" s="764">
        <f>F39+G39</f>
        <v>89.89391030000002</v>
      </c>
      <c r="F39" s="1222">
        <v>89.89391030000002</v>
      </c>
      <c r="G39" s="1223"/>
      <c r="H39" s="759"/>
    </row>
    <row r="40" spans="1:7" ht="14.25">
      <c r="A40" s="1126"/>
      <c r="B40" s="1219">
        <v>55</v>
      </c>
      <c r="C40" s="1220" t="s">
        <v>180</v>
      </c>
      <c r="D40" s="1221">
        <v>8.240622895130336</v>
      </c>
      <c r="E40" s="764"/>
      <c r="F40" s="1491" t="s">
        <v>173</v>
      </c>
      <c r="G40" s="1224"/>
    </row>
    <row r="41" spans="1:7" ht="14.25">
      <c r="A41" s="1126"/>
      <c r="B41" s="1219">
        <v>65</v>
      </c>
      <c r="C41" s="1220" t="s">
        <v>181</v>
      </c>
      <c r="D41" s="1221">
        <v>38.476867876164384</v>
      </c>
      <c r="E41" s="764">
        <f>F41</f>
        <v>167.6</v>
      </c>
      <c r="F41" s="1222">
        <v>167.6</v>
      </c>
      <c r="G41" s="1224"/>
    </row>
    <row r="42" spans="1:9" ht="14.25">
      <c r="A42" s="1126"/>
      <c r="B42" s="1219">
        <v>70</v>
      </c>
      <c r="C42" s="1220" t="s">
        <v>182</v>
      </c>
      <c r="D42" s="1221">
        <v>199.58543075</v>
      </c>
      <c r="E42" s="764">
        <f>+E38-E39-E41</f>
        <v>1767.25164547</v>
      </c>
      <c r="F42" s="1222">
        <v>805.5169926999998</v>
      </c>
      <c r="G42" s="1225">
        <v>961.73465277</v>
      </c>
      <c r="H42" s="759"/>
      <c r="I42" s="1226"/>
    </row>
    <row r="43" spans="1:8" ht="15.75" thickBot="1">
      <c r="A43" s="1134"/>
      <c r="B43" s="1227">
        <v>73</v>
      </c>
      <c r="C43" s="1228" t="s">
        <v>183</v>
      </c>
      <c r="D43" s="1229">
        <v>36.476867876164405</v>
      </c>
      <c r="E43" s="550">
        <f>+G42</f>
        <v>961.73465277</v>
      </c>
      <c r="F43" s="1230"/>
      <c r="G43" s="1231">
        <v>961.73465277</v>
      </c>
      <c r="H43" s="759"/>
    </row>
    <row r="44" spans="1:7" ht="15">
      <c r="A44" s="1134"/>
      <c r="B44" s="1153"/>
      <c r="C44" s="1131"/>
      <c r="D44" s="1232"/>
      <c r="E44" s="1131"/>
      <c r="F44" s="1233"/>
      <c r="G44" s="1246"/>
    </row>
    <row r="45" spans="1:7" ht="15">
      <c r="A45" s="1126" t="s">
        <v>184</v>
      </c>
      <c r="B45" s="1147"/>
      <c r="C45" s="1234"/>
      <c r="D45" s="1147"/>
      <c r="E45" s="1234"/>
      <c r="F45" s="1235"/>
      <c r="G45" s="1246"/>
    </row>
    <row r="46" spans="1:7" ht="15.75" thickBot="1">
      <c r="A46" s="1235"/>
      <c r="B46" s="1153"/>
      <c r="C46" s="1131"/>
      <c r="D46" s="1232"/>
      <c r="E46" s="1131"/>
      <c r="F46" s="1235"/>
      <c r="G46" s="1246"/>
    </row>
    <row r="47" spans="1:7" ht="14.25">
      <c r="A47" s="1126"/>
      <c r="B47" s="1175">
        <v>45</v>
      </c>
      <c r="C47" s="1190" t="s">
        <v>185</v>
      </c>
      <c r="D47" s="1236">
        <v>0</v>
      </c>
      <c r="E47" s="1237" t="s">
        <v>173</v>
      </c>
      <c r="F47" s="1237" t="s">
        <v>173</v>
      </c>
      <c r="G47" s="1492">
        <v>0</v>
      </c>
    </row>
    <row r="48" spans="1:7" ht="14.25">
      <c r="A48" s="1126"/>
      <c r="B48" s="1219">
        <v>80</v>
      </c>
      <c r="C48" s="1238" t="s">
        <v>188</v>
      </c>
      <c r="D48" s="1239">
        <v>1.4185694609203585</v>
      </c>
      <c r="E48" s="1239">
        <f>E26/(E39+E40+E42)</f>
        <v>0.41074093391873606</v>
      </c>
      <c r="F48" s="1240">
        <v>0.717589723536448</v>
      </c>
      <c r="G48" s="1493">
        <v>0.17426844246204132</v>
      </c>
    </row>
    <row r="49" spans="1:7" ht="15" thickBot="1">
      <c r="A49" s="1126"/>
      <c r="B49" s="1241">
        <v>90</v>
      </c>
      <c r="C49" s="1242" t="s">
        <v>189</v>
      </c>
      <c r="D49" s="1243">
        <v>2.9911193650151366</v>
      </c>
      <c r="E49" s="1244">
        <v>26.485202851512156</v>
      </c>
      <c r="F49" s="1244">
        <v>12.072010800887208</v>
      </c>
      <c r="G49" s="1494">
        <v>14.413192050624943</v>
      </c>
    </row>
    <row r="50" spans="1:7" ht="15.75">
      <c r="A50" s="1134"/>
      <c r="B50" s="1147"/>
      <c r="C50" s="1245" t="s">
        <v>190</v>
      </c>
      <c r="D50" s="1232"/>
      <c r="E50" s="1131"/>
      <c r="F50" s="1235"/>
      <c r="G50" s="1246"/>
    </row>
    <row r="51" spans="1:7" ht="15">
      <c r="A51" s="1134"/>
      <c r="B51" s="1147"/>
      <c r="C51" s="1148" t="s">
        <v>241</v>
      </c>
      <c r="D51" s="1247">
        <v>66725.826</v>
      </c>
      <c r="E51" s="918"/>
      <c r="F51" s="918">
        <v>64667</v>
      </c>
      <c r="G51" s="918">
        <v>64667</v>
      </c>
    </row>
    <row r="52" spans="1:7" ht="15">
      <c r="A52" s="1134"/>
      <c r="B52" s="1153"/>
      <c r="C52" s="1126" t="s">
        <v>195</v>
      </c>
      <c r="D52" s="1131"/>
      <c r="E52" s="1131"/>
      <c r="F52" s="1235"/>
      <c r="G52" s="1234"/>
    </row>
    <row r="53" spans="1:9" ht="15">
      <c r="A53" s="1134"/>
      <c r="C53" s="1132"/>
      <c r="D53" s="1248"/>
      <c r="E53" s="1249"/>
      <c r="F53" s="1249"/>
      <c r="G53" s="1250"/>
      <c r="H53" s="527"/>
      <c r="I53" s="527"/>
    </row>
    <row r="54" spans="1:7" ht="15.75">
      <c r="A54" s="1134"/>
      <c r="C54" s="1117"/>
      <c r="F54" s="751"/>
      <c r="G54" s="1250"/>
    </row>
    <row r="55" spans="1:7" ht="15.75">
      <c r="A55" s="1134"/>
      <c r="C55" s="1117"/>
      <c r="D55" s="1117"/>
      <c r="E55" s="1117"/>
      <c r="F55" s="1134"/>
      <c r="G55" s="113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22">
      <selection activeCell="J37" sqref="J37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243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11" ht="15" thickBot="1">
      <c r="A24" s="1148"/>
      <c r="B24" s="1175">
        <v>12</v>
      </c>
      <c r="C24" s="1275" t="s">
        <v>205</v>
      </c>
      <c r="D24" s="1288">
        <v>375</v>
      </c>
      <c r="E24" s="1276"/>
      <c r="F24" s="1277">
        <v>375</v>
      </c>
      <c r="G24" s="1288">
        <v>7.443723</v>
      </c>
      <c r="H24" s="1278"/>
      <c r="I24" s="1279">
        <v>7.443723</v>
      </c>
      <c r="J24" s="766"/>
      <c r="K24" s="766"/>
    </row>
    <row r="25" spans="1:11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  <c r="J25" s="766"/>
      <c r="K25" s="766"/>
    </row>
    <row r="26" spans="1:11" ht="15" thickBot="1">
      <c r="A26" s="1126"/>
      <c r="B26" s="1185"/>
      <c r="C26" s="1186" t="s">
        <v>167</v>
      </c>
      <c r="D26" s="1284">
        <v>1600.7106</v>
      </c>
      <c r="E26" s="1284">
        <v>1600.7106</v>
      </c>
      <c r="F26" s="1285"/>
      <c r="G26" s="1284">
        <v>3.6721</v>
      </c>
      <c r="H26" s="1284">
        <v>3.6721</v>
      </c>
      <c r="I26" s="1286"/>
      <c r="J26" s="766"/>
      <c r="K26" s="766"/>
    </row>
    <row r="27" spans="1:11" ht="15" thickBot="1">
      <c r="A27" s="1126"/>
      <c r="B27" s="1180">
        <v>20</v>
      </c>
      <c r="C27" s="1287" t="s">
        <v>168</v>
      </c>
      <c r="D27" s="1288">
        <v>836.6520115</v>
      </c>
      <c r="E27" s="1288">
        <v>183.017835</v>
      </c>
      <c r="F27" s="1282">
        <v>653.6341765</v>
      </c>
      <c r="G27" s="1288">
        <v>2795.9642022999997</v>
      </c>
      <c r="H27" s="1288">
        <v>505.06158199999993</v>
      </c>
      <c r="I27" s="1289">
        <v>2290.9026203</v>
      </c>
      <c r="J27" s="766"/>
      <c r="K27" s="766"/>
    </row>
    <row r="28" spans="1:11" ht="15.75" thickBot="1">
      <c r="A28" s="1134"/>
      <c r="B28" s="1192">
        <v>25</v>
      </c>
      <c r="C28" s="1213" t="s">
        <v>228</v>
      </c>
      <c r="D28" s="1338">
        <v>761.9623238</v>
      </c>
      <c r="E28" s="1290">
        <v>132.36541499999998</v>
      </c>
      <c r="F28" s="1290">
        <v>629.5969088</v>
      </c>
      <c r="G28" s="1338">
        <v>1606.5813552</v>
      </c>
      <c r="H28" s="1290">
        <v>398.5016710000001</v>
      </c>
      <c r="I28" s="1291">
        <v>1208.0796842</v>
      </c>
      <c r="J28" s="766"/>
      <c r="K28" s="766"/>
    </row>
    <row r="29" spans="1:11" ht="15.75" thickBot="1">
      <c r="A29" s="1134"/>
      <c r="B29" s="1192">
        <v>200</v>
      </c>
      <c r="C29" s="1213" t="s">
        <v>170</v>
      </c>
      <c r="D29" s="1338">
        <v>653.6341765</v>
      </c>
      <c r="E29" s="1292"/>
      <c r="F29" s="1290">
        <v>653.6341765</v>
      </c>
      <c r="G29" s="1338">
        <v>2290.9026203</v>
      </c>
      <c r="H29" s="1292"/>
      <c r="I29" s="1339">
        <v>2290.9026203</v>
      </c>
      <c r="J29" s="766"/>
      <c r="K29" s="766"/>
    </row>
    <row r="30" spans="1:11" ht="15.75" thickBot="1">
      <c r="A30" s="1134"/>
      <c r="B30" s="1198">
        <v>205</v>
      </c>
      <c r="C30" s="1214" t="s">
        <v>229</v>
      </c>
      <c r="D30" s="1338">
        <v>629.5969088</v>
      </c>
      <c r="E30" s="1340"/>
      <c r="F30" s="1341">
        <v>629.5969088</v>
      </c>
      <c r="G30" s="1338">
        <v>1208.0796842</v>
      </c>
      <c r="H30" s="1340"/>
      <c r="I30" s="1339">
        <v>1208.0796842</v>
      </c>
      <c r="J30" s="766"/>
      <c r="K30" s="766"/>
    </row>
    <row r="31" spans="1:11" ht="15" thickBot="1">
      <c r="A31" s="1126"/>
      <c r="B31" s="1202">
        <v>100</v>
      </c>
      <c r="C31" s="1295" t="s">
        <v>172</v>
      </c>
      <c r="D31" s="1296">
        <v>249.644</v>
      </c>
      <c r="E31" s="1296">
        <v>249.644</v>
      </c>
      <c r="F31" s="1297" t="s">
        <v>173</v>
      </c>
      <c r="G31" s="1296" t="s">
        <v>173</v>
      </c>
      <c r="H31" s="1297" t="s">
        <v>173</v>
      </c>
      <c r="I31" s="1298" t="s">
        <v>173</v>
      </c>
      <c r="J31" s="766"/>
      <c r="K31" s="766"/>
    </row>
    <row r="32" spans="1:11" ht="15" thickBot="1">
      <c r="A32" s="1126"/>
      <c r="B32" s="1202">
        <v>991</v>
      </c>
      <c r="C32" s="1295" t="s">
        <v>174</v>
      </c>
      <c r="D32" s="1296">
        <v>3062.0066115</v>
      </c>
      <c r="E32" s="1296">
        <v>2033.372435</v>
      </c>
      <c r="F32" s="1296">
        <v>1028.6341765</v>
      </c>
      <c r="G32" s="1296">
        <v>2807.0800252999993</v>
      </c>
      <c r="H32" s="1296">
        <v>508.73368199999993</v>
      </c>
      <c r="I32" s="1296">
        <v>2298.3463432999997</v>
      </c>
      <c r="J32" s="766"/>
      <c r="K32" s="766"/>
    </row>
    <row r="33" spans="1:11" ht="15" thickBot="1">
      <c r="A33" s="1126"/>
      <c r="B33" s="1175">
        <v>30</v>
      </c>
      <c r="C33" s="1190" t="s">
        <v>175</v>
      </c>
      <c r="D33" s="1288">
        <v>734.4173560000002</v>
      </c>
      <c r="E33" s="1288">
        <v>641.0325200000001</v>
      </c>
      <c r="F33" s="1282">
        <v>93.384836</v>
      </c>
      <c r="G33" s="1288">
        <v>149.41352690000002</v>
      </c>
      <c r="H33" s="1299">
        <v>47.560484</v>
      </c>
      <c r="I33" s="1300">
        <v>101.8530429</v>
      </c>
      <c r="J33" s="766"/>
      <c r="K33" s="766"/>
    </row>
    <row r="34" spans="1:11" ht="15.75" thickBot="1">
      <c r="A34" s="1134"/>
      <c r="B34" s="1192">
        <v>35</v>
      </c>
      <c r="C34" s="1193" t="s">
        <v>230</v>
      </c>
      <c r="D34" s="1338">
        <v>506.08841860000007</v>
      </c>
      <c r="E34" s="1290">
        <v>452.7915100000001</v>
      </c>
      <c r="F34" s="1290">
        <v>53.29690859999999</v>
      </c>
      <c r="G34" s="1338">
        <v>88.95156929999999</v>
      </c>
      <c r="H34" s="1301">
        <v>29.339330999999994</v>
      </c>
      <c r="I34" s="1302">
        <v>59.6122383</v>
      </c>
      <c r="J34" s="766"/>
      <c r="K34" s="766"/>
    </row>
    <row r="35" spans="1:11" ht="15">
      <c r="A35" s="1134"/>
      <c r="B35" s="1192">
        <v>300</v>
      </c>
      <c r="C35" s="1213" t="s">
        <v>170</v>
      </c>
      <c r="D35" s="1342">
        <v>93.384836</v>
      </c>
      <c r="E35" s="1292"/>
      <c r="F35" s="1282">
        <v>93.384836</v>
      </c>
      <c r="G35" s="1342">
        <v>101.8530429</v>
      </c>
      <c r="H35" s="1305"/>
      <c r="I35" s="1300">
        <v>101.8530429</v>
      </c>
      <c r="J35" s="766"/>
      <c r="K35" s="766"/>
    </row>
    <row r="36" spans="1:11" ht="15.75" thickBot="1">
      <c r="A36" s="1134"/>
      <c r="B36" s="1198">
        <v>305</v>
      </c>
      <c r="C36" s="1214" t="s">
        <v>229</v>
      </c>
      <c r="D36" s="1290">
        <v>53.29690859999999</v>
      </c>
      <c r="E36" s="1340"/>
      <c r="F36" s="1290">
        <v>53.29690859999999</v>
      </c>
      <c r="G36" s="1290">
        <v>59.6122383</v>
      </c>
      <c r="H36" s="1343"/>
      <c r="I36" s="1302">
        <v>59.6122383</v>
      </c>
      <c r="J36" s="766"/>
      <c r="K36" s="766"/>
    </row>
    <row r="37" spans="1:11" ht="15" thickBot="1">
      <c r="A37" s="1126"/>
      <c r="B37" s="1202">
        <v>40</v>
      </c>
      <c r="C37" s="1203" t="s">
        <v>177</v>
      </c>
      <c r="D37" s="1296">
        <v>292.625</v>
      </c>
      <c r="E37" s="1296">
        <v>292.625</v>
      </c>
      <c r="F37" s="1308" t="s">
        <v>173</v>
      </c>
      <c r="G37" s="1296" t="s">
        <v>173</v>
      </c>
      <c r="H37" s="1308" t="s">
        <v>173</v>
      </c>
      <c r="I37" s="1309" t="s">
        <v>173</v>
      </c>
      <c r="J37" s="766"/>
      <c r="K37" s="766"/>
    </row>
    <row r="38" spans="1:13" ht="14.25">
      <c r="A38" s="1126"/>
      <c r="B38" s="1175">
        <v>50</v>
      </c>
      <c r="C38" s="1190" t="s">
        <v>178</v>
      </c>
      <c r="D38" s="1288">
        <v>2034.9642555</v>
      </c>
      <c r="E38" s="1288">
        <v>1099.714915</v>
      </c>
      <c r="F38" s="1288">
        <v>935.2493405</v>
      </c>
      <c r="G38" s="1288">
        <v>2657.6664983999995</v>
      </c>
      <c r="H38" s="1288">
        <v>461.17319799999996</v>
      </c>
      <c r="I38" s="1288">
        <v>2196.4933003999995</v>
      </c>
      <c r="J38" s="766"/>
      <c r="K38" s="766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114.80931439999999</v>
      </c>
      <c r="E39" s="1303">
        <v>114.80931439999999</v>
      </c>
      <c r="F39" s="1311" t="s">
        <v>173</v>
      </c>
      <c r="G39" s="1303">
        <v>23.0586599</v>
      </c>
      <c r="H39" s="1303">
        <v>23.0586599</v>
      </c>
      <c r="I39" s="1312" t="s">
        <v>173</v>
      </c>
      <c r="J39" s="766"/>
      <c r="K39" s="766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J40" s="766"/>
      <c r="K40" s="766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375</v>
      </c>
      <c r="E41" s="1303">
        <v>375</v>
      </c>
      <c r="F41" s="1316"/>
      <c r="G41" s="1303">
        <v>7.443723</v>
      </c>
      <c r="H41" s="1318">
        <v>7.443723</v>
      </c>
      <c r="I41" s="1319"/>
      <c r="J41" s="766"/>
      <c r="K41" s="766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1545.1549411</v>
      </c>
      <c r="E42" s="1303">
        <v>609.9056006000001</v>
      </c>
      <c r="F42" s="1303">
        <v>935.2493405</v>
      </c>
      <c r="G42" s="1303">
        <v>2627.1641154999998</v>
      </c>
      <c r="H42" s="1318">
        <v>430.67081509999997</v>
      </c>
      <c r="I42" s="1304">
        <v>2196.4933003999995</v>
      </c>
      <c r="J42" s="766"/>
      <c r="K42" s="766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935.2493405</v>
      </c>
      <c r="E43" s="1294"/>
      <c r="F43" s="1293">
        <v>935.2493405</v>
      </c>
      <c r="G43" s="1293">
        <v>2196.4933003999995</v>
      </c>
      <c r="H43" s="1317"/>
      <c r="I43" s="1306">
        <v>2196.4933003999995</v>
      </c>
      <c r="J43" s="766"/>
      <c r="K43" s="766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42.980999999999995</v>
      </c>
      <c r="E47" s="1323">
        <v>42.980999999999995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0.9643042581768413</v>
      </c>
      <c r="E48" s="1327">
        <v>1.4555686916367776</v>
      </c>
      <c r="F48" s="1327"/>
      <c r="G48" s="1328">
        <v>0.0013855816326405874</v>
      </c>
      <c r="H48" s="1328">
        <v>0.007962518238104548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23.15677502590976</v>
      </c>
      <c r="E49" s="1330">
        <v>9.140472844802252</v>
      </c>
      <c r="F49" s="1330">
        <v>14.016302181107507</v>
      </c>
      <c r="G49" s="1330">
        <v>39.37252294935997</v>
      </c>
      <c r="H49" s="1330">
        <v>6.454334714417772</v>
      </c>
      <c r="I49" s="1330">
        <v>32.918188234942185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241</v>
      </c>
      <c r="D51" s="1247">
        <v>66725.826</v>
      </c>
      <c r="E51" s="918">
        <v>65027</v>
      </c>
      <c r="F51" s="918">
        <v>65027</v>
      </c>
      <c r="G51" s="918">
        <v>65027</v>
      </c>
      <c r="H51" s="918">
        <v>65027</v>
      </c>
      <c r="I51" s="918">
        <v>65027</v>
      </c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zoomScalePageLayoutView="0" workbookViewId="0" topLeftCell="A40">
      <selection activeCell="E51" sqref="E51"/>
    </sheetView>
  </sheetViews>
  <sheetFormatPr defaultColWidth="8.8515625" defaultRowHeight="19.5" customHeight="1"/>
  <cols>
    <col min="1" max="1" width="4.8515625" style="1344" customWidth="1"/>
    <col min="2" max="2" width="4.28125" style="1487" customWidth="1"/>
    <col min="3" max="3" width="43.8515625" style="1344" customWidth="1"/>
    <col min="4" max="4" width="15.7109375" style="1344" customWidth="1"/>
    <col min="5" max="5" width="24.140625" style="1344" customWidth="1"/>
    <col min="6" max="6" width="18.28125" style="1344" customWidth="1"/>
    <col min="7" max="10" width="15.7109375" style="0" customWidth="1"/>
    <col min="11" max="20" width="13.7109375" style="0" customWidth="1"/>
  </cols>
  <sheetData>
    <row r="1" spans="2:6" ht="19.5" customHeight="1">
      <c r="B1" s="1345"/>
      <c r="F1" s="1346"/>
    </row>
    <row r="2" spans="1:6" ht="19.5" customHeight="1">
      <c r="A2" s="1690" t="s">
        <v>218</v>
      </c>
      <c r="B2" s="1690"/>
      <c r="C2" s="1690"/>
      <c r="D2" s="1690"/>
      <c r="E2" s="1690"/>
      <c r="F2" s="1690"/>
    </row>
    <row r="3" spans="1:6" ht="19.5" customHeight="1">
      <c r="A3" s="1347"/>
      <c r="B3" s="1346"/>
      <c r="C3" s="1346"/>
      <c r="D3" s="1348"/>
      <c r="E3" s="1349"/>
      <c r="F3" s="1346"/>
    </row>
    <row r="4" spans="1:6" ht="19.5" customHeight="1">
      <c r="A4" s="1120" t="s">
        <v>232</v>
      </c>
      <c r="B4" s="1346"/>
      <c r="C4" s="1350"/>
      <c r="D4" s="1348"/>
      <c r="E4" s="1351"/>
      <c r="F4" s="1352" t="s">
        <v>244</v>
      </c>
    </row>
    <row r="5" spans="1:6" ht="18" customHeight="1">
      <c r="A5" s="1347"/>
      <c r="B5" s="1353"/>
      <c r="C5" s="1346"/>
      <c r="D5" s="1354"/>
      <c r="E5" s="1354"/>
      <c r="F5" s="1355"/>
    </row>
    <row r="6" spans="1:6" ht="18" customHeight="1">
      <c r="A6" s="1126"/>
      <c r="B6" s="1356" t="s">
        <v>138</v>
      </c>
      <c r="C6" s="1123"/>
      <c r="D6" s="1131"/>
      <c r="E6" s="1126"/>
      <c r="F6" s="1132"/>
    </row>
    <row r="7" spans="1:6" ht="18" customHeight="1" thickBot="1">
      <c r="A7" s="1132"/>
      <c r="B7" s="1357"/>
      <c r="C7" s="1134"/>
      <c r="D7" s="1126"/>
      <c r="E7" s="1126"/>
      <c r="F7" s="1126"/>
    </row>
    <row r="8" spans="1:6" ht="18" customHeight="1" thickBot="1">
      <c r="A8" s="1134"/>
      <c r="B8" s="1358" t="s">
        <v>139</v>
      </c>
      <c r="C8" s="1359"/>
      <c r="D8" s="1360" t="s">
        <v>234</v>
      </c>
      <c r="E8" s="1361" t="s">
        <v>215</v>
      </c>
      <c r="F8" s="1362"/>
    </row>
    <row r="9" spans="1:6" ht="18" customHeight="1">
      <c r="A9" s="1134"/>
      <c r="B9" s="1363" t="s">
        <v>142</v>
      </c>
      <c r="C9" s="1364"/>
      <c r="D9" s="1364" t="s">
        <v>145</v>
      </c>
      <c r="E9" s="1180" t="s">
        <v>143</v>
      </c>
      <c r="F9" s="1180" t="s">
        <v>144</v>
      </c>
    </row>
    <row r="10" spans="1:6" ht="18" customHeight="1">
      <c r="A10" s="1134"/>
      <c r="B10" s="1363" t="s">
        <v>147</v>
      </c>
      <c r="C10" s="1364"/>
      <c r="D10" s="1365" t="s">
        <v>148</v>
      </c>
      <c r="E10" s="1366"/>
      <c r="F10" s="1366"/>
    </row>
    <row r="11" spans="1:6" ht="18" customHeight="1" thickBot="1">
      <c r="A11" s="1134"/>
      <c r="B11" s="1367" t="s">
        <v>149</v>
      </c>
      <c r="C11" s="1368" t="s">
        <v>150</v>
      </c>
      <c r="D11" s="1369">
        <v>1722</v>
      </c>
      <c r="E11" s="1241">
        <v>1723</v>
      </c>
      <c r="F11" s="1241">
        <v>1724</v>
      </c>
    </row>
    <row r="12" spans="1:6" ht="12.75" customHeight="1">
      <c r="A12" s="1134"/>
      <c r="B12" s="1370"/>
      <c r="C12" s="1370"/>
      <c r="D12" s="1370"/>
      <c r="E12" s="1370"/>
      <c r="F12" s="1370"/>
    </row>
    <row r="13" spans="1:6" ht="12.75" customHeight="1">
      <c r="A13" s="1148" t="s">
        <v>235</v>
      </c>
      <c r="B13" s="1370"/>
      <c r="C13" s="1370"/>
      <c r="D13" s="1370"/>
      <c r="E13" s="1691" t="s">
        <v>236</v>
      </c>
      <c r="F13" s="1691"/>
    </row>
    <row r="14" spans="1:6" ht="3" customHeight="1" thickBot="1">
      <c r="A14" s="1371"/>
      <c r="B14" s="1372"/>
      <c r="C14" s="1372"/>
      <c r="D14" s="1372"/>
      <c r="E14" s="1373"/>
      <c r="F14" s="1373"/>
    </row>
    <row r="15" spans="1:6" ht="3" customHeight="1">
      <c r="A15" s="1346"/>
      <c r="B15" s="1374" t="s">
        <v>159</v>
      </c>
      <c r="C15" s="1375" t="s">
        <v>160</v>
      </c>
      <c r="D15" s="916"/>
      <c r="E15" s="1376"/>
      <c r="F15" s="1377">
        <v>0</v>
      </c>
    </row>
    <row r="16" spans="1:6" ht="3" customHeight="1">
      <c r="A16" s="1346"/>
      <c r="B16" s="1378">
        <v>12</v>
      </c>
      <c r="C16" s="1379" t="s">
        <v>216</v>
      </c>
      <c r="D16" s="1380"/>
      <c r="E16" s="1376"/>
      <c r="F16" s="1381">
        <v>0</v>
      </c>
    </row>
    <row r="17" spans="1:6" ht="18" customHeight="1">
      <c r="A17" s="1346"/>
      <c r="B17" s="1382" t="s">
        <v>211</v>
      </c>
      <c r="C17" s="1379" t="s">
        <v>212</v>
      </c>
      <c r="D17" s="1380"/>
      <c r="E17" s="1383"/>
      <c r="F17" s="1384">
        <v>3.2712</v>
      </c>
    </row>
    <row r="18" spans="1:6" ht="12" customHeight="1">
      <c r="A18" s="1385"/>
      <c r="B18" s="1161" t="s">
        <v>213</v>
      </c>
      <c r="C18" s="1162" t="s">
        <v>214</v>
      </c>
      <c r="D18" s="1386"/>
      <c r="E18" s="1387"/>
      <c r="F18" s="1384">
        <v>6.58421</v>
      </c>
    </row>
    <row r="19" spans="1:6" ht="18" customHeight="1" thickBot="1">
      <c r="A19" s="1388"/>
      <c r="B19" s="1389"/>
      <c r="C19" s="1168" t="s">
        <v>161</v>
      </c>
      <c r="D19" s="1390"/>
      <c r="E19" s="1388"/>
      <c r="F19" s="1391">
        <v>9.85541</v>
      </c>
    </row>
    <row r="20" spans="1:6" ht="18" customHeight="1">
      <c r="A20" s="1148" t="s">
        <v>164</v>
      </c>
      <c r="B20" s="1392"/>
      <c r="C20" s="1392"/>
      <c r="D20" s="1392"/>
      <c r="E20" s="1393"/>
      <c r="F20" s="1393"/>
    </row>
    <row r="21" spans="1:6" ht="18" customHeight="1" thickBot="1">
      <c r="A21" s="1392"/>
      <c r="B21" s="1392"/>
      <c r="C21" s="1392"/>
      <c r="D21" s="1392"/>
      <c r="E21" s="1393"/>
      <c r="F21" s="1393"/>
    </row>
    <row r="22" spans="1:6" ht="18" customHeight="1" thickBot="1">
      <c r="A22" s="1394"/>
      <c r="B22" s="1175">
        <v>12</v>
      </c>
      <c r="C22" s="1176" t="s">
        <v>165</v>
      </c>
      <c r="D22" s="1395"/>
      <c r="E22" s="1396"/>
      <c r="F22" s="1397">
        <v>9.85541</v>
      </c>
    </row>
    <row r="23" spans="1:6" ht="18" customHeight="1">
      <c r="A23" s="1394"/>
      <c r="B23" s="1180">
        <v>15</v>
      </c>
      <c r="C23" s="1181" t="s">
        <v>166</v>
      </c>
      <c r="D23" s="1398"/>
      <c r="E23" s="1399"/>
      <c r="F23" s="1400"/>
    </row>
    <row r="24" spans="1:6" ht="18" customHeight="1" thickBot="1">
      <c r="A24" s="1394"/>
      <c r="B24" s="1185"/>
      <c r="C24" s="1186" t="s">
        <v>167</v>
      </c>
      <c r="D24" s="1244">
        <v>140.74</v>
      </c>
      <c r="E24" s="1401">
        <v>217.09</v>
      </c>
      <c r="F24" s="1402"/>
    </row>
    <row r="25" spans="1:6" ht="18" customHeight="1">
      <c r="A25" s="1394"/>
      <c r="B25" s="1180">
        <v>20</v>
      </c>
      <c r="C25" s="1287" t="s">
        <v>168</v>
      </c>
      <c r="D25" s="1403">
        <v>126.77</v>
      </c>
      <c r="E25" s="1404">
        <v>167.856</v>
      </c>
      <c r="F25" s="1405">
        <v>36.796</v>
      </c>
    </row>
    <row r="26" spans="1:6" ht="18" customHeight="1">
      <c r="A26" s="1371"/>
      <c r="B26" s="1192">
        <v>25</v>
      </c>
      <c r="C26" s="1213" t="s">
        <v>228</v>
      </c>
      <c r="D26" s="1406">
        <v>99.476</v>
      </c>
      <c r="E26" s="1407">
        <v>158.741</v>
      </c>
      <c r="F26" s="1408">
        <v>34.835</v>
      </c>
    </row>
    <row r="27" spans="1:6" ht="18" customHeight="1">
      <c r="A27" s="1371"/>
      <c r="B27" s="1192">
        <v>200</v>
      </c>
      <c r="C27" s="1213" t="s">
        <v>170</v>
      </c>
      <c r="D27" s="1406">
        <v>29.372</v>
      </c>
      <c r="E27" s="1409"/>
      <c r="F27" s="1408">
        <v>36.796</v>
      </c>
    </row>
    <row r="28" spans="1:6" ht="18" customHeight="1" thickBot="1">
      <c r="A28" s="1371"/>
      <c r="B28" s="1198">
        <v>205</v>
      </c>
      <c r="C28" s="1214" t="s">
        <v>229</v>
      </c>
      <c r="D28" s="1410">
        <v>27.983</v>
      </c>
      <c r="E28" s="1411"/>
      <c r="F28" s="1412">
        <v>34.835</v>
      </c>
    </row>
    <row r="29" spans="1:6" ht="19.5" customHeight="1" thickBot="1">
      <c r="A29" s="1126"/>
      <c r="B29" s="1202">
        <v>100</v>
      </c>
      <c r="C29" s="1295" t="s">
        <v>172</v>
      </c>
      <c r="D29" s="1413">
        <v>1.509</v>
      </c>
      <c r="E29" s="1414" t="s">
        <v>173</v>
      </c>
      <c r="F29" s="1415"/>
    </row>
    <row r="30" spans="1:6" ht="19.5" customHeight="1" thickBot="1">
      <c r="A30" s="1394"/>
      <c r="B30" s="1202">
        <v>991</v>
      </c>
      <c r="C30" s="1295" t="s">
        <v>174</v>
      </c>
      <c r="D30" s="1413">
        <v>269.019</v>
      </c>
      <c r="E30" s="1416">
        <v>384.946</v>
      </c>
      <c r="F30" s="1417">
        <v>46.65141</v>
      </c>
    </row>
    <row r="31" spans="1:6" ht="19.5" customHeight="1">
      <c r="A31" s="1394"/>
      <c r="B31" s="1175">
        <v>30</v>
      </c>
      <c r="C31" s="1418" t="s">
        <v>175</v>
      </c>
      <c r="D31" s="1403">
        <v>21.095</v>
      </c>
      <c r="E31" s="1404">
        <v>46.828</v>
      </c>
      <c r="F31" s="1419">
        <v>3.136</v>
      </c>
    </row>
    <row r="32" spans="1:6" ht="19.5" customHeight="1">
      <c r="A32" s="1371"/>
      <c r="B32" s="1192">
        <v>35</v>
      </c>
      <c r="C32" s="1420" t="s">
        <v>239</v>
      </c>
      <c r="D32" s="1406">
        <v>19.456</v>
      </c>
      <c r="E32" s="1407">
        <v>34.682</v>
      </c>
      <c r="F32" s="1407">
        <v>2.615</v>
      </c>
    </row>
    <row r="33" spans="1:6" ht="19.5" customHeight="1">
      <c r="A33" s="1371"/>
      <c r="B33" s="1192">
        <v>300</v>
      </c>
      <c r="C33" s="1213" t="s">
        <v>170</v>
      </c>
      <c r="D33" s="1406">
        <v>2.498</v>
      </c>
      <c r="E33" s="1409"/>
      <c r="F33" s="1421">
        <v>3.136</v>
      </c>
    </row>
    <row r="34" spans="1:6" ht="19.5" customHeight="1" thickBot="1">
      <c r="A34" s="1371"/>
      <c r="B34" s="1198">
        <v>305</v>
      </c>
      <c r="C34" s="1214" t="s">
        <v>240</v>
      </c>
      <c r="D34" s="1410">
        <v>2.023</v>
      </c>
      <c r="E34" s="1411"/>
      <c r="F34" s="1422">
        <v>2.615</v>
      </c>
    </row>
    <row r="35" spans="1:6" ht="19.5" customHeight="1" thickBot="1">
      <c r="A35" s="1394"/>
      <c r="B35" s="1202">
        <v>40</v>
      </c>
      <c r="C35" s="1203" t="s">
        <v>177</v>
      </c>
      <c r="D35" s="1423">
        <v>1.643</v>
      </c>
      <c r="E35" s="1414" t="s">
        <v>173</v>
      </c>
      <c r="F35" s="1424"/>
    </row>
    <row r="36" spans="1:6" ht="19.5" customHeight="1">
      <c r="A36" s="1394"/>
      <c r="B36" s="1175">
        <v>50</v>
      </c>
      <c r="C36" s="1190" t="s">
        <v>178</v>
      </c>
      <c r="D36" s="1425">
        <v>246.281</v>
      </c>
      <c r="E36" s="1404">
        <v>338.11800000000005</v>
      </c>
      <c r="F36" s="1426">
        <v>43.515409999999996</v>
      </c>
    </row>
    <row r="37" spans="1:6" ht="19.5" customHeight="1">
      <c r="A37" s="1394"/>
      <c r="B37" s="1219">
        <v>53</v>
      </c>
      <c r="C37" s="1220" t="s">
        <v>179</v>
      </c>
      <c r="D37" s="1427">
        <v>19.6327</v>
      </c>
      <c r="E37" s="1428">
        <v>33.255981000000006</v>
      </c>
      <c r="F37" s="1429"/>
    </row>
    <row r="38" spans="1:6" ht="19.5" customHeight="1">
      <c r="A38" s="1394"/>
      <c r="B38" s="1219">
        <v>55</v>
      </c>
      <c r="C38" s="1220" t="s">
        <v>180</v>
      </c>
      <c r="D38" s="1427">
        <v>0</v>
      </c>
      <c r="E38" s="1430">
        <v>0</v>
      </c>
      <c r="F38" s="1431"/>
    </row>
    <row r="39" spans="1:6" ht="19.5" customHeight="1">
      <c r="A39" s="1394"/>
      <c r="B39" s="1219">
        <v>65</v>
      </c>
      <c r="C39" s="1220" t="s">
        <v>181</v>
      </c>
      <c r="D39" s="1432"/>
      <c r="E39" s="1428">
        <v>9.85541</v>
      </c>
      <c r="F39" s="1431"/>
    </row>
    <row r="40" spans="1:6" ht="19.5" customHeight="1">
      <c r="A40" s="1394"/>
      <c r="B40" s="1219">
        <v>70</v>
      </c>
      <c r="C40" s="1220" t="s">
        <v>182</v>
      </c>
      <c r="D40" s="1427">
        <v>226.6483</v>
      </c>
      <c r="E40" s="1428">
        <v>295.006609</v>
      </c>
      <c r="F40" s="1433">
        <v>43.515409999999996</v>
      </c>
    </row>
    <row r="41" spans="1:6" ht="15.75" thickBot="1">
      <c r="A41" s="1371"/>
      <c r="B41" s="1227">
        <v>73</v>
      </c>
      <c r="C41" s="1228" t="s">
        <v>183</v>
      </c>
      <c r="D41" s="1434">
        <v>49.954</v>
      </c>
      <c r="E41" s="1435"/>
      <c r="F41" s="1436">
        <v>43.515409999999996</v>
      </c>
    </row>
    <row r="42" spans="1:6" ht="15">
      <c r="A42" s="1371"/>
      <c r="B42" s="1437"/>
      <c r="C42" s="1438"/>
      <c r="D42" s="1131"/>
      <c r="E42" s="1439"/>
      <c r="F42" s="1087"/>
    </row>
    <row r="43" spans="1:6" ht="15">
      <c r="A43" s="1126" t="s">
        <v>184</v>
      </c>
      <c r="B43" s="1372"/>
      <c r="C43" s="1440"/>
      <c r="D43" s="1234"/>
      <c r="E43" s="1086"/>
      <c r="F43" s="1087"/>
    </row>
    <row r="44" spans="1:6" ht="15.75" thickBot="1">
      <c r="A44" s="1441"/>
      <c r="B44" s="1437"/>
      <c r="C44" s="1438"/>
      <c r="D44" s="1131"/>
      <c r="E44" s="1086"/>
      <c r="F44" s="1087"/>
    </row>
    <row r="45" spans="1:6" ht="14.25">
      <c r="A45" s="1394"/>
      <c r="B45" s="1175">
        <v>45</v>
      </c>
      <c r="C45" s="1190" t="s">
        <v>185</v>
      </c>
      <c r="D45" s="1442">
        <v>0.13400000000000012</v>
      </c>
      <c r="E45" s="1443" t="s">
        <v>173</v>
      </c>
      <c r="F45" s="1444">
        <v>0</v>
      </c>
    </row>
    <row r="46" spans="1:6" ht="14.25">
      <c r="A46" s="1394"/>
      <c r="B46" s="1219">
        <v>80</v>
      </c>
      <c r="C46" s="1238" t="s">
        <v>188</v>
      </c>
      <c r="D46" s="1445">
        <v>0.5714610546489579</v>
      </c>
      <c r="E46" s="1446">
        <v>0.642053957494129</v>
      </c>
      <c r="F46" s="1447">
        <v>0.22648091790931074</v>
      </c>
    </row>
    <row r="47" spans="1:6" ht="15" thickBot="1">
      <c r="A47" s="1394"/>
      <c r="B47" s="1241">
        <v>90</v>
      </c>
      <c r="C47" s="1242" t="s">
        <v>189</v>
      </c>
      <c r="D47" s="1448">
        <v>3.3967014357222074</v>
      </c>
      <c r="E47" s="1449">
        <v>4.421164298774092</v>
      </c>
      <c r="F47" s="1450">
        <v>0.6521507358450979</v>
      </c>
    </row>
    <row r="48" spans="1:6" ht="15">
      <c r="A48" s="1371"/>
      <c r="B48" s="1372"/>
      <c r="C48" s="1438"/>
      <c r="D48" s="1438"/>
      <c r="E48" s="1385"/>
      <c r="F48" s="1087"/>
    </row>
    <row r="49" spans="1:6" ht="15">
      <c r="A49" s="1371"/>
      <c r="B49" s="1372"/>
      <c r="C49" s="1438"/>
      <c r="D49" s="1441"/>
      <c r="E49" s="1087"/>
      <c r="F49" s="1087"/>
    </row>
    <row r="50" spans="1:6" ht="15">
      <c r="A50" s="1371"/>
      <c r="B50" s="1437"/>
      <c r="C50" s="1438"/>
      <c r="D50" s="1441"/>
      <c r="E50" s="1373"/>
      <c r="F50" s="1087"/>
    </row>
    <row r="51" spans="1:6" ht="15.75">
      <c r="A51" s="1371"/>
      <c r="B51" s="1245" t="s">
        <v>190</v>
      </c>
      <c r="C51" s="1132"/>
      <c r="D51" s="1451"/>
      <c r="E51" s="1452"/>
      <c r="F51" s="1453"/>
    </row>
    <row r="52" spans="1:6" ht="15.75">
      <c r="A52" s="1371"/>
      <c r="B52" s="1148" t="s">
        <v>241</v>
      </c>
      <c r="C52" s="1148"/>
      <c r="D52" s="1456"/>
      <c r="E52" s="1488">
        <v>66725.826</v>
      </c>
      <c r="F52" s="1454"/>
    </row>
    <row r="53" spans="1:6" ht="15.75">
      <c r="A53" s="1371"/>
      <c r="B53" s="1126" t="s">
        <v>195</v>
      </c>
      <c r="C53" s="1117"/>
      <c r="D53" s="1371"/>
      <c r="E53" s="1455"/>
      <c r="F53" s="1455"/>
    </row>
    <row r="54" spans="2:6" ht="15.75">
      <c r="B54" s="1345"/>
      <c r="C54" s="1456"/>
      <c r="D54" s="1456"/>
      <c r="E54" s="1457"/>
      <c r="F54" s="916"/>
    </row>
    <row r="55" spans="1:6" ht="18.75">
      <c r="A55" s="1347"/>
      <c r="B55" s="1350"/>
      <c r="C55" s="1380"/>
      <c r="D55" s="1458"/>
      <c r="E55" s="1459"/>
      <c r="F55" s="916"/>
    </row>
    <row r="56" spans="1:6" ht="15.75">
      <c r="A56" s="1347"/>
      <c r="B56" s="1460"/>
      <c r="C56" s="1120"/>
      <c r="D56" s="1380"/>
      <c r="E56" s="1461"/>
      <c r="F56" s="1390"/>
    </row>
    <row r="57" spans="1:6" ht="12.75">
      <c r="A57" s="916"/>
      <c r="B57" s="916"/>
      <c r="C57" s="916"/>
      <c r="D57" s="1462"/>
      <c r="E57" s="1462"/>
      <c r="F57" s="1355"/>
    </row>
    <row r="58" spans="1:6" ht="15">
      <c r="A58" s="1388"/>
      <c r="B58" s="1463"/>
      <c r="C58" s="1464"/>
      <c r="D58" s="1438"/>
      <c r="E58" s="1465"/>
      <c r="F58" s="1466"/>
    </row>
    <row r="59" spans="1:6" ht="15">
      <c r="A59" s="1464"/>
      <c r="B59" s="1463"/>
      <c r="C59" s="1385"/>
      <c r="D59" s="1465"/>
      <c r="E59" s="1465"/>
      <c r="F59" s="1465"/>
    </row>
    <row r="60" spans="1:6" ht="15">
      <c r="A60" s="1385"/>
      <c r="B60" s="1373"/>
      <c r="C60" s="1373"/>
      <c r="D60" s="1372"/>
      <c r="E60" s="1372"/>
      <c r="F60" s="1372"/>
    </row>
    <row r="61" spans="1:6" ht="15">
      <c r="A61" s="1385"/>
      <c r="B61" s="1373"/>
      <c r="C61" s="1373"/>
      <c r="D61" s="1372"/>
      <c r="E61" s="1372"/>
      <c r="F61" s="1372"/>
    </row>
    <row r="62" spans="1:6" ht="15">
      <c r="A62" s="1385"/>
      <c r="B62" s="1373"/>
      <c r="C62" s="1373"/>
      <c r="D62" s="1372"/>
      <c r="E62" s="1372"/>
      <c r="F62" s="1372"/>
    </row>
    <row r="63" spans="1:6" ht="15">
      <c r="A63" s="1385"/>
      <c r="B63" s="1373"/>
      <c r="C63" s="1373"/>
      <c r="D63" s="1372"/>
      <c r="E63" s="1372"/>
      <c r="F63" s="1372"/>
    </row>
    <row r="64" spans="1:6" ht="15">
      <c r="A64" s="1388"/>
      <c r="B64" s="1376"/>
      <c r="C64" s="1385"/>
      <c r="D64" s="1372"/>
      <c r="E64" s="1372"/>
      <c r="F64" s="1372"/>
    </row>
    <row r="65" spans="1:6" ht="15">
      <c r="A65" s="1464"/>
      <c r="B65" s="1376"/>
      <c r="C65" s="1385"/>
      <c r="D65" s="1440"/>
      <c r="E65" s="1440"/>
      <c r="F65" s="1440"/>
    </row>
    <row r="66" spans="1:6" ht="14.25">
      <c r="A66" s="1467"/>
      <c r="B66" s="1468"/>
      <c r="C66" s="1469"/>
      <c r="D66" s="1469"/>
      <c r="E66" s="1380"/>
      <c r="F66" s="1470"/>
    </row>
    <row r="67" spans="1:6" ht="14.25">
      <c r="A67" s="1388"/>
      <c r="B67" s="1373"/>
      <c r="C67" s="1471"/>
      <c r="D67" s="1472"/>
      <c r="E67" s="1380"/>
      <c r="F67" s="1473"/>
    </row>
    <row r="68" spans="1:6" ht="14.25">
      <c r="A68" s="1388"/>
      <c r="B68" s="1373"/>
      <c r="C68" s="1388"/>
      <c r="D68" s="1388"/>
      <c r="E68" s="1380"/>
      <c r="F68" s="1474"/>
    </row>
    <row r="69" spans="1:6" ht="14.25">
      <c r="A69" s="1475"/>
      <c r="B69" s="1475"/>
      <c r="C69" s="1475"/>
      <c r="D69" s="1476"/>
      <c r="E69" s="1476"/>
      <c r="F69" s="1476"/>
    </row>
    <row r="70" spans="1:6" ht="14.25">
      <c r="A70" s="1475"/>
      <c r="B70" s="1475"/>
      <c r="C70" s="1475"/>
      <c r="D70" s="1476"/>
      <c r="E70" s="1476"/>
      <c r="F70" s="1476"/>
    </row>
    <row r="71" spans="1:6" ht="14.25">
      <c r="A71" s="1475"/>
      <c r="B71" s="1475"/>
      <c r="C71" s="1475"/>
      <c r="D71" s="1476"/>
      <c r="E71" s="1476"/>
      <c r="F71" s="1476"/>
    </row>
    <row r="72" spans="1:6" ht="15">
      <c r="A72" s="1388"/>
      <c r="B72" s="1376"/>
      <c r="C72" s="1388"/>
      <c r="D72" s="1465"/>
      <c r="E72" s="1465"/>
      <c r="F72" s="1465"/>
    </row>
    <row r="73" spans="1:6" ht="15">
      <c r="A73" s="1388"/>
      <c r="B73" s="1376"/>
      <c r="C73" s="1477"/>
      <c r="D73" s="1465"/>
      <c r="E73" s="1465"/>
      <c r="F73" s="1465"/>
    </row>
    <row r="74" spans="1:6" ht="15">
      <c r="A74" s="1388"/>
      <c r="B74" s="1376"/>
      <c r="C74" s="1477"/>
      <c r="D74" s="1465"/>
      <c r="E74" s="1465"/>
      <c r="F74" s="1465"/>
    </row>
    <row r="75" spans="1:6" ht="15">
      <c r="A75" s="1388"/>
      <c r="B75" s="1376"/>
      <c r="C75" s="1388"/>
      <c r="D75" s="1465"/>
      <c r="E75" s="1465"/>
      <c r="F75" s="1465"/>
    </row>
    <row r="76" spans="1:6" ht="15">
      <c r="A76" s="1388"/>
      <c r="B76" s="1376"/>
      <c r="C76" s="1478"/>
      <c r="D76" s="1441"/>
      <c r="E76" s="1441"/>
      <c r="F76" s="1441"/>
    </row>
    <row r="77" spans="1:6" ht="15">
      <c r="A77" s="1388"/>
      <c r="B77" s="1376"/>
      <c r="C77" s="1453"/>
      <c r="D77" s="1441"/>
      <c r="E77" s="1441"/>
      <c r="F77" s="1441"/>
    </row>
    <row r="78" spans="1:6" ht="15">
      <c r="A78" s="1388"/>
      <c r="B78" s="1376"/>
      <c r="C78" s="1478"/>
      <c r="D78" s="1441"/>
      <c r="E78" s="1441"/>
      <c r="F78" s="1441"/>
    </row>
    <row r="79" spans="1:6" ht="15">
      <c r="A79" s="1388"/>
      <c r="B79" s="1376"/>
      <c r="C79" s="1453"/>
      <c r="D79" s="1465"/>
      <c r="E79" s="1465"/>
      <c r="F79" s="1465"/>
    </row>
    <row r="80" spans="1:6" ht="15">
      <c r="A80" s="1388"/>
      <c r="B80" s="1376"/>
      <c r="C80" s="1479"/>
      <c r="D80" s="1465"/>
      <c r="E80" s="1465"/>
      <c r="F80" s="1465"/>
    </row>
    <row r="81" spans="1:6" ht="15">
      <c r="A81" s="1388"/>
      <c r="B81" s="1376"/>
      <c r="C81" s="1388"/>
      <c r="D81" s="1480"/>
      <c r="E81" s="1480"/>
      <c r="F81" s="1480"/>
    </row>
    <row r="82" spans="1:6" ht="15">
      <c r="A82" s="1388"/>
      <c r="B82" s="1376"/>
      <c r="C82" s="1388"/>
      <c r="D82" s="1465"/>
      <c r="E82" s="1465"/>
      <c r="F82" s="1465"/>
    </row>
    <row r="83" spans="1:6" ht="15">
      <c r="A83" s="1385"/>
      <c r="B83" s="1376"/>
      <c r="C83" s="1478"/>
      <c r="D83" s="1441"/>
      <c r="E83" s="1441"/>
      <c r="F83" s="1441"/>
    </row>
    <row r="84" spans="1:6" ht="15">
      <c r="A84" s="1385"/>
      <c r="B84" s="1376"/>
      <c r="C84" s="1453"/>
      <c r="D84" s="1441"/>
      <c r="E84" s="1441"/>
      <c r="F84" s="1441"/>
    </row>
    <row r="85" spans="1:6" ht="15">
      <c r="A85" s="1385"/>
      <c r="B85" s="1376"/>
      <c r="C85" s="1479"/>
      <c r="D85" s="1441"/>
      <c r="E85" s="1441"/>
      <c r="F85" s="1441"/>
    </row>
    <row r="86" spans="1:6" ht="15">
      <c r="A86" s="1388"/>
      <c r="B86" s="1376"/>
      <c r="C86" s="1388"/>
      <c r="D86" s="1465"/>
      <c r="E86" s="1465"/>
      <c r="F86" s="1465"/>
    </row>
    <row r="87" spans="1:6" ht="15">
      <c r="A87" s="1388"/>
      <c r="B87" s="1376"/>
      <c r="C87" s="1479"/>
      <c r="D87" s="1465"/>
      <c r="E87" s="1465"/>
      <c r="F87" s="1465"/>
    </row>
    <row r="88" spans="1:6" ht="15">
      <c r="A88" s="1388"/>
      <c r="B88" s="1376"/>
      <c r="C88" s="1388"/>
      <c r="D88" s="1465"/>
      <c r="E88" s="1465"/>
      <c r="F88" s="1465"/>
    </row>
    <row r="89" spans="1:6" ht="15">
      <c r="A89" s="1388"/>
      <c r="B89" s="1376"/>
      <c r="C89" s="1463"/>
      <c r="D89" s="1465"/>
      <c r="E89" s="1465"/>
      <c r="F89" s="1465"/>
    </row>
    <row r="90" spans="1:6" ht="15">
      <c r="A90" s="1385"/>
      <c r="B90" s="1376"/>
      <c r="C90" s="1479"/>
      <c r="D90" s="1441"/>
      <c r="E90" s="795"/>
      <c r="F90" s="795"/>
    </row>
    <row r="91" spans="1:6" ht="15">
      <c r="A91" s="1385"/>
      <c r="B91" s="1376"/>
      <c r="C91" s="1479"/>
      <c r="D91" s="1441"/>
      <c r="E91" s="795"/>
      <c r="F91" s="795"/>
    </row>
    <row r="92" spans="1:6" ht="15">
      <c r="A92" s="1385"/>
      <c r="B92" s="1376"/>
      <c r="C92" s="1479"/>
      <c r="D92" s="1441"/>
      <c r="E92" s="795"/>
      <c r="F92" s="795"/>
    </row>
    <row r="93" spans="1:6" ht="15">
      <c r="A93" s="1385"/>
      <c r="B93" s="1376"/>
      <c r="C93" s="1478"/>
      <c r="D93" s="1441"/>
      <c r="E93" s="795"/>
      <c r="F93" s="795"/>
    </row>
    <row r="94" spans="1:6" ht="15">
      <c r="A94" s="1388"/>
      <c r="B94" s="1376"/>
      <c r="C94" s="1463"/>
      <c r="D94" s="1465"/>
      <c r="E94" s="1465"/>
      <c r="F94" s="1465"/>
    </row>
    <row r="95" spans="1:6" ht="15">
      <c r="A95" s="1388"/>
      <c r="B95" s="1376"/>
      <c r="C95" s="1463"/>
      <c r="D95" s="1465"/>
      <c r="E95" s="1465"/>
      <c r="F95" s="1465"/>
    </row>
    <row r="96" spans="1:6" ht="15">
      <c r="A96" s="1385"/>
      <c r="B96" s="1376"/>
      <c r="C96" s="1479"/>
      <c r="D96" s="1441"/>
      <c r="E96" s="1441"/>
      <c r="F96" s="1441"/>
    </row>
    <row r="97" spans="1:6" ht="15">
      <c r="A97" s="1385"/>
      <c r="B97" s="1376"/>
      <c r="C97" s="1479"/>
      <c r="D97" s="1441"/>
      <c r="E97" s="795"/>
      <c r="F97" s="795"/>
    </row>
    <row r="98" spans="1:6" ht="15">
      <c r="A98" s="1385"/>
      <c r="B98" s="1376"/>
      <c r="C98" s="1479"/>
      <c r="D98" s="1441"/>
      <c r="E98" s="1441"/>
      <c r="F98" s="1441"/>
    </row>
    <row r="99" spans="1:6" ht="15">
      <c r="A99" s="1385"/>
      <c r="B99" s="1376"/>
      <c r="C99" s="1478"/>
      <c r="D99" s="1441"/>
      <c r="E99" s="1441"/>
      <c r="F99" s="1441"/>
    </row>
    <row r="100" spans="1:6" ht="15">
      <c r="A100" s="1388"/>
      <c r="B100" s="1376"/>
      <c r="C100" s="1463"/>
      <c r="D100" s="1465"/>
      <c r="E100" s="1465"/>
      <c r="F100" s="1465"/>
    </row>
    <row r="101" spans="1:6" ht="15">
      <c r="A101" s="1385"/>
      <c r="B101" s="1376"/>
      <c r="C101" s="1479"/>
      <c r="D101" s="795"/>
      <c r="E101" s="795"/>
      <c r="F101" s="795"/>
    </row>
    <row r="102" spans="1:6" ht="15">
      <c r="A102" s="1385"/>
      <c r="B102" s="1376"/>
      <c r="C102" s="1479"/>
      <c r="D102" s="795"/>
      <c r="E102" s="795"/>
      <c r="F102" s="795"/>
    </row>
    <row r="103" spans="1:6" ht="15">
      <c r="A103" s="1388"/>
      <c r="B103" s="1376"/>
      <c r="C103" s="1463"/>
      <c r="D103" s="1465"/>
      <c r="E103" s="1465"/>
      <c r="F103" s="1465"/>
    </row>
    <row r="104" spans="1:6" ht="15">
      <c r="A104" s="1388"/>
      <c r="B104" s="1376"/>
      <c r="C104" s="1463"/>
      <c r="D104" s="1465"/>
      <c r="E104" s="1465"/>
      <c r="F104" s="1465"/>
    </row>
    <row r="105" spans="1:6" ht="15">
      <c r="A105" s="1385"/>
      <c r="B105" s="1376"/>
      <c r="C105" s="1479"/>
      <c r="D105" s="1441"/>
      <c r="E105" s="1441"/>
      <c r="F105" s="1441"/>
    </row>
    <row r="106" spans="1:6" ht="15">
      <c r="A106" s="1388"/>
      <c r="B106" s="1453"/>
      <c r="C106" s="1385"/>
      <c r="D106" s="1441"/>
      <c r="E106" s="1441"/>
      <c r="F106" s="1441"/>
    </row>
    <row r="107" spans="1:6" ht="15">
      <c r="A107" s="1388"/>
      <c r="B107" s="1453"/>
      <c r="C107" s="1385"/>
      <c r="D107" s="1441"/>
      <c r="E107" s="1441"/>
      <c r="F107" s="1441"/>
    </row>
    <row r="108" spans="1:6" ht="15">
      <c r="A108" s="1385"/>
      <c r="B108" s="1373"/>
      <c r="C108" s="1388"/>
      <c r="D108" s="1465"/>
      <c r="E108" s="1465"/>
      <c r="F108" s="1465"/>
    </row>
    <row r="109" spans="1:6" ht="14.25">
      <c r="A109" s="1388"/>
      <c r="B109" s="1373"/>
      <c r="C109" s="1388"/>
      <c r="D109" s="1481"/>
      <c r="E109" s="1481"/>
      <c r="F109" s="1481"/>
    </row>
    <row r="110" spans="1:6" ht="14.25">
      <c r="A110" s="1388"/>
      <c r="B110" s="1373"/>
      <c r="C110" s="1475"/>
      <c r="D110" s="1481"/>
      <c r="E110" s="1481"/>
      <c r="F110" s="1481"/>
    </row>
    <row r="111" spans="1:6" ht="15">
      <c r="A111" s="1385"/>
      <c r="B111" s="1376"/>
      <c r="C111" s="1475"/>
      <c r="D111" s="1476"/>
      <c r="E111" s="1476"/>
      <c r="F111" s="1476"/>
    </row>
    <row r="112" spans="1:6" ht="15.75">
      <c r="A112" s="1385"/>
      <c r="B112" s="1482"/>
      <c r="C112" s="1464"/>
      <c r="D112" s="1466"/>
      <c r="E112" s="1483"/>
      <c r="F112" s="1484"/>
    </row>
    <row r="113" spans="1:6" ht="15">
      <c r="A113" s="1385"/>
      <c r="B113" s="1376"/>
      <c r="C113" s="1475"/>
      <c r="D113" s="1476"/>
      <c r="E113" s="1483"/>
      <c r="F113" s="1484"/>
    </row>
    <row r="114" spans="1:6" ht="15">
      <c r="A114" s="1385"/>
      <c r="B114" s="1464"/>
      <c r="C114" s="1475"/>
      <c r="D114" s="1485"/>
      <c r="E114" s="1483"/>
      <c r="F114" s="1484"/>
    </row>
    <row r="115" spans="1:6" ht="15.75">
      <c r="A115" s="1457"/>
      <c r="B115" s="1486"/>
      <c r="C115" s="1457"/>
      <c r="D115" s="1456"/>
      <c r="E115" s="1456"/>
      <c r="F115" s="1456"/>
    </row>
    <row r="116" spans="1:6" ht="12.75">
      <c r="A116" s="916"/>
      <c r="B116" s="916"/>
      <c r="C116" s="916"/>
      <c r="D116" s="1380"/>
      <c r="E116" s="1380"/>
      <c r="F116" s="1380"/>
    </row>
    <row r="117" spans="1:6" ht="12.75">
      <c r="A117" s="916"/>
      <c r="B117" s="916"/>
      <c r="C117" s="916"/>
      <c r="D117" s="1380"/>
      <c r="E117" s="1380"/>
      <c r="F117" s="1380"/>
    </row>
    <row r="118" spans="1:6" ht="12.75">
      <c r="A118" s="916"/>
      <c r="B118" s="916"/>
      <c r="C118" s="916"/>
      <c r="D118" s="1380"/>
      <c r="E118" s="1380"/>
      <c r="F118" s="1380"/>
    </row>
    <row r="119" spans="1:6" ht="12.75">
      <c r="A119" s="916"/>
      <c r="B119" s="916"/>
      <c r="C119" s="916"/>
      <c r="D119" s="1380"/>
      <c r="E119" s="1380"/>
      <c r="F119" s="1380"/>
    </row>
    <row r="120" spans="1:6" ht="12.75">
      <c r="A120" s="916"/>
      <c r="B120" s="916"/>
      <c r="C120" s="916"/>
      <c r="D120" s="1380"/>
      <c r="E120" s="1380"/>
      <c r="F120" s="1380"/>
    </row>
    <row r="121" spans="1:6" ht="12.75">
      <c r="A121" s="916"/>
      <c r="B121" s="916"/>
      <c r="C121" s="916"/>
      <c r="D121" s="1380"/>
      <c r="E121" s="1380"/>
      <c r="F121" s="1380"/>
    </row>
    <row r="122" spans="1:6" ht="12.75">
      <c r="A122" s="916"/>
      <c r="B122" s="916"/>
      <c r="C122" s="916"/>
      <c r="D122" s="1380"/>
      <c r="E122" s="1380"/>
      <c r="F122" s="1380"/>
    </row>
    <row r="123" spans="1:6" ht="12.75">
      <c r="A123" s="916"/>
      <c r="B123" s="916"/>
      <c r="C123" s="916"/>
      <c r="D123" s="1380"/>
      <c r="E123" s="1380"/>
      <c r="F123" s="1380"/>
    </row>
    <row r="124" spans="1:6" ht="12.75">
      <c r="A124" s="916"/>
      <c r="B124" s="916"/>
      <c r="C124" s="916"/>
      <c r="D124" s="1380"/>
      <c r="E124" s="1380"/>
      <c r="F124" s="1380"/>
    </row>
    <row r="125" spans="1:6" ht="12.75">
      <c r="A125" s="916"/>
      <c r="B125" s="916"/>
      <c r="C125" s="916"/>
      <c r="D125" s="1380"/>
      <c r="E125" s="1380"/>
      <c r="F125" s="1380"/>
    </row>
    <row r="126" spans="1:6" ht="12.75">
      <c r="A126" s="916"/>
      <c r="B126" s="916"/>
      <c r="C126" s="916"/>
      <c r="D126" s="1380"/>
      <c r="E126" s="1380"/>
      <c r="F126" s="1380"/>
    </row>
    <row r="127" spans="1:6" ht="12.75">
      <c r="A127" s="916"/>
      <c r="B127" s="916"/>
      <c r="C127" s="916"/>
      <c r="D127" s="1380"/>
      <c r="E127" s="1380"/>
      <c r="F127" s="1380"/>
    </row>
    <row r="128" spans="1:6" ht="12.75">
      <c r="A128" s="916"/>
      <c r="B128" s="916"/>
      <c r="C128" s="916"/>
      <c r="D128" s="1380"/>
      <c r="E128" s="1380"/>
      <c r="F128" s="1380"/>
    </row>
    <row r="129" spans="1:6" ht="12.75">
      <c r="A129" s="916"/>
      <c r="B129" s="916"/>
      <c r="C129" s="916"/>
      <c r="D129" s="1380"/>
      <c r="E129" s="1380"/>
      <c r="F129" s="1380"/>
    </row>
    <row r="130" spans="1:6" ht="12.75">
      <c r="A130" s="916"/>
      <c r="B130" s="916"/>
      <c r="C130" s="916"/>
      <c r="D130" s="1380"/>
      <c r="E130" s="1380"/>
      <c r="F130" s="1380"/>
    </row>
    <row r="131" spans="1:6" ht="12.75">
      <c r="A131" s="916"/>
      <c r="B131" s="916"/>
      <c r="C131" s="916"/>
      <c r="D131" s="1380"/>
      <c r="E131" s="1380"/>
      <c r="F131" s="1380"/>
    </row>
    <row r="132" spans="1:6" ht="12.75">
      <c r="A132" s="916"/>
      <c r="B132" s="916"/>
      <c r="C132" s="916"/>
      <c r="D132" s="1380"/>
      <c r="E132" s="1380"/>
      <c r="F132" s="1380"/>
    </row>
    <row r="133" spans="1:6" ht="12.75">
      <c r="A133" s="916"/>
      <c r="B133" s="916"/>
      <c r="C133" s="916"/>
      <c r="D133" s="1380"/>
      <c r="E133" s="1380"/>
      <c r="F133" s="1380"/>
    </row>
    <row r="134" spans="1:6" ht="12.75">
      <c r="A134" s="916"/>
      <c r="B134" s="916"/>
      <c r="C134" s="916"/>
      <c r="D134" s="1380"/>
      <c r="E134" s="1380"/>
      <c r="F134" s="1380"/>
    </row>
    <row r="135" spans="1:6" ht="12.75">
      <c r="A135" s="916"/>
      <c r="B135" s="916"/>
      <c r="C135" s="916"/>
      <c r="D135" s="1380"/>
      <c r="E135" s="1380"/>
      <c r="F135" s="1380"/>
    </row>
    <row r="136" spans="1:6" ht="12.75">
      <c r="A136" s="916"/>
      <c r="B136" s="916"/>
      <c r="C136" s="916"/>
      <c r="D136" s="1380"/>
      <c r="E136" s="1380"/>
      <c r="F136" s="1380"/>
    </row>
    <row r="137" spans="1:6" ht="12.75">
      <c r="A137" s="916"/>
      <c r="B137" s="916"/>
      <c r="C137" s="916"/>
      <c r="D137" s="1380"/>
      <c r="E137" s="1380"/>
      <c r="F137" s="1380"/>
    </row>
    <row r="138" spans="1:6" ht="12.75">
      <c r="A138" s="916"/>
      <c r="B138" s="916"/>
      <c r="C138" s="916"/>
      <c r="D138" s="1380"/>
      <c r="E138" s="1380"/>
      <c r="F138" s="1380"/>
    </row>
    <row r="139" spans="1:6" ht="12.75">
      <c r="A139" s="916"/>
      <c r="B139" s="916"/>
      <c r="C139" s="916"/>
      <c r="D139" s="1380"/>
      <c r="E139" s="1380"/>
      <c r="F139" s="1380"/>
    </row>
    <row r="140" spans="1:6" ht="12.75">
      <c r="A140" s="916"/>
      <c r="B140" s="916"/>
      <c r="C140" s="916"/>
      <c r="D140" s="1380"/>
      <c r="E140" s="1380"/>
      <c r="F140" s="1380"/>
    </row>
    <row r="141" spans="1:6" ht="12.75">
      <c r="A141" s="916"/>
      <c r="B141" s="916"/>
      <c r="C141" s="916"/>
      <c r="D141" s="1380"/>
      <c r="E141" s="1380"/>
      <c r="F141" s="1380"/>
    </row>
    <row r="142" spans="1:6" ht="12.75">
      <c r="A142" s="916"/>
      <c r="B142" s="916"/>
      <c r="C142" s="916"/>
      <c r="D142" s="1380"/>
      <c r="E142" s="1380"/>
      <c r="F142" s="1380"/>
    </row>
    <row r="143" spans="1:6" ht="12.75">
      <c r="A143" s="916"/>
      <c r="B143" s="916"/>
      <c r="C143" s="916"/>
      <c r="D143" s="1380"/>
      <c r="E143" s="1380"/>
      <c r="F143" s="1380"/>
    </row>
    <row r="144" spans="1:6" ht="12.75">
      <c r="A144" s="916"/>
      <c r="B144" s="916"/>
      <c r="C144" s="916"/>
      <c r="D144" s="1380"/>
      <c r="E144" s="1380"/>
      <c r="F144" s="1380"/>
    </row>
    <row r="145" spans="1:6" ht="12.75">
      <c r="A145" s="916"/>
      <c r="B145" s="916"/>
      <c r="C145" s="916"/>
      <c r="D145" s="1380"/>
      <c r="E145" s="1380"/>
      <c r="F145" s="1380"/>
    </row>
    <row r="146" spans="1:6" ht="12.75">
      <c r="A146" s="916"/>
      <c r="B146" s="916"/>
      <c r="C146" s="916"/>
      <c r="D146" s="1380"/>
      <c r="E146" s="1380"/>
      <c r="F146" s="1380"/>
    </row>
    <row r="147" spans="1:6" ht="12.75">
      <c r="A147" s="916"/>
      <c r="B147" s="916"/>
      <c r="C147" s="916"/>
      <c r="D147" s="1380"/>
      <c r="E147" s="1380"/>
      <c r="F147" s="1380"/>
    </row>
    <row r="148" spans="1:6" ht="12.75">
      <c r="A148" s="916"/>
      <c r="B148" s="916"/>
      <c r="C148" s="916"/>
      <c r="D148" s="1380"/>
      <c r="E148" s="1380"/>
      <c r="F148" s="1380"/>
    </row>
    <row r="149" spans="1:6" ht="12.75">
      <c r="A149" s="916"/>
      <c r="B149" s="916"/>
      <c r="C149" s="916"/>
      <c r="D149" s="1380"/>
      <c r="E149" s="1380"/>
      <c r="F149" s="1380"/>
    </row>
    <row r="150" spans="1:6" ht="12.75">
      <c r="A150" s="916"/>
      <c r="B150" s="916"/>
      <c r="C150" s="916"/>
      <c r="D150" s="1380"/>
      <c r="E150" s="1380"/>
      <c r="F150" s="1380"/>
    </row>
    <row r="151" spans="1:6" ht="12.75">
      <c r="A151" s="916"/>
      <c r="B151" s="916"/>
      <c r="C151" s="916"/>
      <c r="D151" s="1380"/>
      <c r="E151" s="1380"/>
      <c r="F151" s="1380"/>
    </row>
    <row r="152" spans="1:6" ht="19.5" customHeight="1">
      <c r="A152" s="916"/>
      <c r="B152" s="916"/>
      <c r="C152" s="916"/>
      <c r="D152" s="1380"/>
      <c r="E152" s="1380"/>
      <c r="F152" s="1380"/>
    </row>
    <row r="153" spans="1:6" ht="19.5" customHeight="1">
      <c r="A153" s="916"/>
      <c r="B153" s="916"/>
      <c r="C153" s="916"/>
      <c r="D153" s="1380"/>
      <c r="E153" s="1380"/>
      <c r="F153" s="1380"/>
    </row>
    <row r="154" spans="1:6" ht="19.5" customHeight="1">
      <c r="A154" s="916"/>
      <c r="B154" s="916"/>
      <c r="C154" s="916"/>
      <c r="D154" s="1380"/>
      <c r="E154" s="1380"/>
      <c r="F154" s="1380"/>
    </row>
    <row r="155" spans="1:6" ht="19.5" customHeight="1">
      <c r="A155" s="916"/>
      <c r="B155" s="916"/>
      <c r="C155" s="916"/>
      <c r="D155" s="1380"/>
      <c r="E155" s="1380"/>
      <c r="F155" s="1380"/>
    </row>
    <row r="156" spans="1:6" ht="19.5" customHeight="1">
      <c r="A156" s="916"/>
      <c r="B156" s="916"/>
      <c r="C156" s="916"/>
      <c r="D156" s="1380"/>
      <c r="E156" s="1380"/>
      <c r="F156" s="1380"/>
    </row>
    <row r="157" spans="1:6" ht="19.5" customHeight="1">
      <c r="A157" s="916"/>
      <c r="B157" s="916"/>
      <c r="C157" s="916"/>
      <c r="D157" s="1380"/>
      <c r="E157" s="1380"/>
      <c r="F157" s="1380"/>
    </row>
    <row r="158" spans="1:6" ht="19.5" customHeight="1">
      <c r="A158" s="916"/>
      <c r="B158" s="916"/>
      <c r="C158" s="916"/>
      <c r="D158" s="1380"/>
      <c r="E158" s="1380"/>
      <c r="F158" s="1380"/>
    </row>
    <row r="159" spans="1:6" ht="19.5" customHeight="1">
      <c r="A159" s="916"/>
      <c r="B159" s="916"/>
      <c r="C159" s="916"/>
      <c r="D159" s="1380"/>
      <c r="E159" s="1380"/>
      <c r="F159" s="1380"/>
    </row>
    <row r="160" spans="1:6" ht="19.5" customHeight="1">
      <c r="A160" s="916"/>
      <c r="B160" s="916"/>
      <c r="C160" s="916"/>
      <c r="D160" s="1380"/>
      <c r="E160" s="1380"/>
      <c r="F160" s="1380"/>
    </row>
    <row r="161" spans="1:6" ht="19.5" customHeight="1">
      <c r="A161" s="916"/>
      <c r="B161" s="916"/>
      <c r="C161" s="916"/>
      <c r="D161" s="1380"/>
      <c r="E161" s="1380"/>
      <c r="F161" s="1380"/>
    </row>
    <row r="162" spans="1:6" ht="19.5" customHeight="1">
      <c r="A162" s="916"/>
      <c r="B162" s="916"/>
      <c r="C162" s="916"/>
      <c r="D162" s="1380"/>
      <c r="E162" s="1380"/>
      <c r="F162" s="1380"/>
    </row>
    <row r="163" spans="1:6" ht="19.5" customHeight="1">
      <c r="A163" s="916"/>
      <c r="B163" s="916"/>
      <c r="C163" s="916"/>
      <c r="D163" s="1380"/>
      <c r="E163" s="1380"/>
      <c r="F163" s="1380"/>
    </row>
    <row r="164" spans="1:6" ht="19.5" customHeight="1">
      <c r="A164" s="916"/>
      <c r="B164" s="916"/>
      <c r="C164" s="916"/>
      <c r="D164" s="1380"/>
      <c r="E164" s="1380"/>
      <c r="F164" s="1380"/>
    </row>
    <row r="165" spans="1:6" ht="19.5" customHeight="1">
      <c r="A165" s="916"/>
      <c r="B165" s="916"/>
      <c r="C165" s="916"/>
      <c r="D165" s="1380"/>
      <c r="E165" s="1380"/>
      <c r="F165" s="1380"/>
    </row>
    <row r="166" spans="1:6" ht="19.5" customHeight="1">
      <c r="A166" s="916"/>
      <c r="B166" s="916"/>
      <c r="C166" s="916"/>
      <c r="D166" s="1380"/>
      <c r="E166" s="1380"/>
      <c r="F166" s="1380"/>
    </row>
    <row r="167" spans="1:6" ht="19.5" customHeight="1">
      <c r="A167" s="916"/>
      <c r="B167" s="916"/>
      <c r="C167" s="916"/>
      <c r="D167" s="1380"/>
      <c r="E167" s="1380"/>
      <c r="F167" s="1380"/>
    </row>
    <row r="168" spans="1:6" ht="19.5" customHeight="1">
      <c r="A168" s="916"/>
      <c r="B168" s="916"/>
      <c r="C168" s="916"/>
      <c r="D168" s="1380"/>
      <c r="E168" s="1380"/>
      <c r="F168" s="1380"/>
    </row>
    <row r="169" spans="1:6" ht="19.5" customHeight="1">
      <c r="A169" s="916"/>
      <c r="B169" s="916"/>
      <c r="C169" s="916"/>
      <c r="D169" s="1380"/>
      <c r="E169" s="1380"/>
      <c r="F169" s="1380"/>
    </row>
    <row r="170" spans="1:6" ht="19.5" customHeight="1">
      <c r="A170" s="916"/>
      <c r="B170" s="916"/>
      <c r="C170" s="916"/>
      <c r="D170" s="1380"/>
      <c r="E170" s="1380"/>
      <c r="F170" s="1380"/>
    </row>
    <row r="171" spans="1:6" ht="19.5" customHeight="1">
      <c r="A171" s="916"/>
      <c r="B171" s="916"/>
      <c r="C171" s="916"/>
      <c r="D171" s="1380"/>
      <c r="E171" s="1380"/>
      <c r="F171" s="1380"/>
    </row>
    <row r="172" spans="1:6" ht="19.5" customHeight="1">
      <c r="A172" s="916"/>
      <c r="B172" s="916"/>
      <c r="C172" s="916"/>
      <c r="D172" s="1380"/>
      <c r="E172" s="1380"/>
      <c r="F172" s="1380"/>
    </row>
    <row r="173" spans="1:6" ht="19.5" customHeight="1">
      <c r="A173" s="916"/>
      <c r="B173" s="916"/>
      <c r="C173" s="916"/>
      <c r="D173" s="1380"/>
      <c r="E173" s="1380"/>
      <c r="F173" s="1380"/>
    </row>
    <row r="174" spans="1:6" ht="19.5" customHeight="1">
      <c r="A174" s="916"/>
      <c r="B174" s="916"/>
      <c r="C174" s="916"/>
      <c r="D174" s="1380"/>
      <c r="E174" s="1380"/>
      <c r="F174" s="1380"/>
    </row>
    <row r="175" spans="1:6" ht="19.5" customHeight="1">
      <c r="A175" s="916"/>
      <c r="B175" s="916"/>
      <c r="C175" s="916"/>
      <c r="D175" s="1380"/>
      <c r="E175" s="1380"/>
      <c r="F175" s="1380"/>
    </row>
    <row r="176" spans="1:6" ht="19.5" customHeight="1">
      <c r="A176" s="1457"/>
      <c r="B176" s="1486"/>
      <c r="C176" s="1457"/>
      <c r="D176" s="1456"/>
      <c r="E176" s="1456"/>
      <c r="F176" s="1456"/>
    </row>
    <row r="177" spans="1:6" ht="19.5" customHeight="1">
      <c r="A177" s="1457"/>
      <c r="B177" s="1486"/>
      <c r="C177" s="1457"/>
      <c r="D177" s="1456"/>
      <c r="E177" s="1456"/>
      <c r="F177" s="1456"/>
    </row>
    <row r="178" spans="1:6" ht="19.5" customHeight="1">
      <c r="A178" s="1457"/>
      <c r="B178" s="1486"/>
      <c r="C178" s="1457"/>
      <c r="D178" s="1456"/>
      <c r="E178" s="1456"/>
      <c r="F178" s="1456"/>
    </row>
    <row r="179" spans="1:6" ht="19.5" customHeight="1">
      <c r="A179" s="1457"/>
      <c r="B179" s="1486"/>
      <c r="C179" s="1457"/>
      <c r="D179" s="1456"/>
      <c r="E179" s="1456"/>
      <c r="F179" s="1456"/>
    </row>
    <row r="180" spans="1:6" ht="19.5" customHeight="1">
      <c r="A180" s="1457"/>
      <c r="B180" s="1486"/>
      <c r="C180" s="1457"/>
      <c r="D180" s="1456"/>
      <c r="E180" s="1456"/>
      <c r="F180" s="1456"/>
    </row>
    <row r="181" spans="1:6" ht="19.5" customHeight="1">
      <c r="A181" s="1457"/>
      <c r="B181" s="1486"/>
      <c r="C181" s="1457"/>
      <c r="D181" s="1456"/>
      <c r="E181" s="1456"/>
      <c r="F181" s="1456"/>
    </row>
    <row r="182" spans="1:6" ht="19.5" customHeight="1">
      <c r="A182" s="1457"/>
      <c r="B182" s="1486"/>
      <c r="C182" s="1457"/>
      <c r="D182" s="1456"/>
      <c r="E182" s="1456"/>
      <c r="F182" s="1456"/>
    </row>
    <row r="183" spans="1:6" ht="19.5" customHeight="1">
      <c r="A183" s="1457"/>
      <c r="B183" s="1486"/>
      <c r="C183" s="1457"/>
      <c r="D183" s="1456"/>
      <c r="E183" s="1456"/>
      <c r="F183" s="1456"/>
    </row>
    <row r="184" spans="1:6" ht="19.5" customHeight="1">
      <c r="A184" s="1457"/>
      <c r="B184" s="1486"/>
      <c r="C184" s="1457"/>
      <c r="D184" s="1456"/>
      <c r="E184" s="1456"/>
      <c r="F184" s="1456"/>
    </row>
    <row r="185" spans="1:6" ht="19.5" customHeight="1">
      <c r="A185" s="1457"/>
      <c r="B185" s="1486"/>
      <c r="C185" s="1457"/>
      <c r="D185" s="1456"/>
      <c r="E185" s="1456"/>
      <c r="F185" s="1456"/>
    </row>
    <row r="186" spans="1:6" ht="19.5" customHeight="1">
      <c r="A186" s="1457"/>
      <c r="B186" s="1486"/>
      <c r="C186" s="1457"/>
      <c r="D186" s="1456"/>
      <c r="E186" s="1456"/>
      <c r="F186" s="1456"/>
    </row>
    <row r="187" spans="1:6" ht="19.5" customHeight="1">
      <c r="A187" s="1457"/>
      <c r="B187" s="1486"/>
      <c r="C187" s="1457"/>
      <c r="D187" s="1456"/>
      <c r="E187" s="1456"/>
      <c r="F187" s="1456"/>
    </row>
    <row r="188" spans="1:6" ht="19.5" customHeight="1">
      <c r="A188" s="1457"/>
      <c r="B188" s="1486"/>
      <c r="C188" s="1457"/>
      <c r="D188" s="1456"/>
      <c r="E188" s="1456"/>
      <c r="F188" s="1456"/>
    </row>
    <row r="189" spans="1:6" ht="19.5" customHeight="1">
      <c r="A189" s="1457"/>
      <c r="B189" s="1486"/>
      <c r="C189" s="1457"/>
      <c r="D189" s="1456"/>
      <c r="E189" s="1456"/>
      <c r="F189" s="1456"/>
    </row>
    <row r="190" spans="1:6" ht="19.5" customHeight="1">
      <c r="A190" s="1457"/>
      <c r="B190" s="1486"/>
      <c r="C190" s="1457"/>
      <c r="D190" s="1456"/>
      <c r="E190" s="1456"/>
      <c r="F190" s="1456"/>
    </row>
    <row r="191" spans="1:6" ht="19.5" customHeight="1">
      <c r="A191" s="1457"/>
      <c r="B191" s="1486"/>
      <c r="C191" s="1457"/>
      <c r="D191" s="1456"/>
      <c r="E191" s="1456"/>
      <c r="F191" s="1456"/>
    </row>
    <row r="192" spans="1:6" ht="19.5" customHeight="1">
      <c r="A192" s="1457"/>
      <c r="B192" s="1486"/>
      <c r="C192" s="1457"/>
      <c r="D192" s="1456"/>
      <c r="E192" s="1456"/>
      <c r="F192" s="1456"/>
    </row>
    <row r="193" spans="1:6" ht="19.5" customHeight="1">
      <c r="A193" s="1457"/>
      <c r="B193" s="1486"/>
      <c r="C193" s="1457"/>
      <c r="D193" s="1456"/>
      <c r="E193" s="1456"/>
      <c r="F193" s="1456"/>
    </row>
    <row r="194" spans="1:6" ht="19.5" customHeight="1">
      <c r="A194" s="1457"/>
      <c r="B194" s="1486"/>
      <c r="C194" s="1457"/>
      <c r="D194" s="1456"/>
      <c r="E194" s="1456"/>
      <c r="F194" s="1456"/>
    </row>
    <row r="195" spans="1:6" ht="19.5" customHeight="1">
      <c r="A195" s="1457"/>
      <c r="B195" s="1486"/>
      <c r="C195" s="1457"/>
      <c r="D195" s="1456"/>
      <c r="E195" s="1456"/>
      <c r="F195" s="1456"/>
    </row>
    <row r="196" spans="1:6" ht="19.5" customHeight="1">
      <c r="A196" s="1457"/>
      <c r="B196" s="1486"/>
      <c r="C196" s="1457"/>
      <c r="D196" s="1456"/>
      <c r="E196" s="1456"/>
      <c r="F196" s="1456"/>
    </row>
    <row r="197" spans="1:6" ht="19.5" customHeight="1">
      <c r="A197" s="1457"/>
      <c r="B197" s="1486"/>
      <c r="C197" s="1457"/>
      <c r="D197" s="1456"/>
      <c r="E197" s="1456"/>
      <c r="F197" s="1456"/>
    </row>
    <row r="198" spans="1:6" ht="19.5" customHeight="1">
      <c r="A198" s="1457"/>
      <c r="B198" s="1486"/>
      <c r="C198" s="1457"/>
      <c r="D198" s="1456"/>
      <c r="E198" s="1456"/>
      <c r="F198" s="1456"/>
    </row>
    <row r="199" spans="1:6" ht="19.5" customHeight="1">
      <c r="A199" s="1457"/>
      <c r="B199" s="1486"/>
      <c r="C199" s="1457"/>
      <c r="D199" s="1456"/>
      <c r="E199" s="1456"/>
      <c r="F199" s="1456"/>
    </row>
    <row r="200" spans="1:6" ht="19.5" customHeight="1">
      <c r="A200" s="1457"/>
      <c r="B200" s="1486"/>
      <c r="C200" s="1457"/>
      <c r="D200" s="1456"/>
      <c r="E200" s="1456"/>
      <c r="F200" s="1456"/>
    </row>
    <row r="201" spans="1:6" ht="19.5" customHeight="1">
      <c r="A201" s="1457"/>
      <c r="B201" s="1486"/>
      <c r="C201" s="1457"/>
      <c r="D201" s="1456"/>
      <c r="E201" s="1456"/>
      <c r="F201" s="1456"/>
    </row>
    <row r="202" spans="1:6" ht="19.5" customHeight="1">
      <c r="A202" s="1457"/>
      <c r="B202" s="1486"/>
      <c r="C202" s="1457"/>
      <c r="D202" s="1456"/>
      <c r="E202" s="1456"/>
      <c r="F202" s="1456"/>
    </row>
    <row r="203" spans="1:6" ht="19.5" customHeight="1">
      <c r="A203" s="1457"/>
      <c r="B203" s="1486"/>
      <c r="C203" s="1457"/>
      <c r="D203" s="1456"/>
      <c r="E203" s="1456"/>
      <c r="F203" s="1456"/>
    </row>
    <row r="204" spans="1:6" ht="19.5" customHeight="1">
      <c r="A204" s="1457"/>
      <c r="B204" s="1486"/>
      <c r="C204" s="1457"/>
      <c r="D204" s="1456"/>
      <c r="E204" s="1456"/>
      <c r="F204" s="1456"/>
    </row>
    <row r="205" spans="1:6" ht="19.5" customHeight="1">
      <c r="A205" s="1457"/>
      <c r="B205" s="1486"/>
      <c r="C205" s="1457"/>
      <c r="D205" s="1456"/>
      <c r="E205" s="1456"/>
      <c r="F205" s="1456"/>
    </row>
    <row r="206" spans="1:6" ht="19.5" customHeight="1">
      <c r="A206" s="1457"/>
      <c r="B206" s="1486"/>
      <c r="C206" s="1457"/>
      <c r="D206" s="1456"/>
      <c r="E206" s="1456"/>
      <c r="F206" s="1456"/>
    </row>
    <row r="207" spans="1:6" ht="19.5" customHeight="1">
      <c r="A207" s="1457"/>
      <c r="B207" s="1486"/>
      <c r="C207" s="1457"/>
      <c r="D207" s="1456"/>
      <c r="E207" s="1456"/>
      <c r="F207" s="1456"/>
    </row>
    <row r="208" spans="1:6" ht="19.5" customHeight="1">
      <c r="A208" s="1457"/>
      <c r="B208" s="1486"/>
      <c r="C208" s="1457"/>
      <c r="D208" s="1456"/>
      <c r="E208" s="1456"/>
      <c r="F208" s="1456"/>
    </row>
    <row r="209" spans="1:6" ht="19.5" customHeight="1">
      <c r="A209" s="1457"/>
      <c r="B209" s="1486"/>
      <c r="C209" s="1457"/>
      <c r="D209" s="1456"/>
      <c r="E209" s="1456"/>
      <c r="F209" s="1456"/>
    </row>
    <row r="210" spans="1:3" ht="19.5" customHeight="1">
      <c r="A210" s="1457"/>
      <c r="B210" s="1486"/>
      <c r="C210" s="1457"/>
    </row>
    <row r="211" spans="1:3" ht="19.5" customHeight="1">
      <c r="A211" s="1457"/>
      <c r="B211" s="1486"/>
      <c r="C211" s="1457"/>
    </row>
    <row r="212" spans="1:3" ht="19.5" customHeight="1">
      <c r="A212" s="1457"/>
      <c r="B212" s="1486"/>
      <c r="C212" s="1457"/>
    </row>
    <row r="213" spans="1:3" ht="19.5" customHeight="1">
      <c r="A213" s="1457"/>
      <c r="B213" s="1486"/>
      <c r="C213" s="1457"/>
    </row>
    <row r="214" spans="1:3" ht="19.5" customHeight="1">
      <c r="A214" s="1457"/>
      <c r="B214" s="1486"/>
      <c r="C214" s="1457"/>
    </row>
    <row r="215" spans="1:3" ht="19.5" customHeight="1">
      <c r="A215" s="1457"/>
      <c r="B215" s="1486"/>
      <c r="C215" s="1457"/>
    </row>
    <row r="216" spans="1:3" ht="19.5" customHeight="1">
      <c r="A216" s="1457"/>
      <c r="B216" s="1486"/>
      <c r="C216" s="1457"/>
    </row>
    <row r="217" spans="1:3" ht="19.5" customHeight="1">
      <c r="A217" s="1457"/>
      <c r="B217" s="1486"/>
      <c r="C217" s="1457"/>
    </row>
    <row r="218" spans="1:3" ht="19.5" customHeight="1">
      <c r="A218" s="1457"/>
      <c r="B218" s="1486"/>
      <c r="C218" s="1457"/>
    </row>
    <row r="219" spans="1:3" ht="19.5" customHeight="1">
      <c r="A219" s="1457"/>
      <c r="B219" s="1486"/>
      <c r="C219" s="1457"/>
    </row>
    <row r="220" spans="1:3" ht="19.5" customHeight="1">
      <c r="A220" s="1457"/>
      <c r="B220" s="1486"/>
      <c r="C220" s="1457"/>
    </row>
    <row r="221" spans="1:3" ht="19.5" customHeight="1">
      <c r="A221" s="1457"/>
      <c r="B221" s="1486"/>
      <c r="C221" s="1457"/>
    </row>
    <row r="222" spans="1:3" ht="19.5" customHeight="1">
      <c r="A222" s="1457"/>
      <c r="B222" s="1486"/>
      <c r="C222" s="1457"/>
    </row>
    <row r="223" spans="1:3" ht="19.5" customHeight="1">
      <c r="A223" s="1457"/>
      <c r="B223" s="1486"/>
      <c r="C223" s="1457"/>
    </row>
    <row r="224" spans="1:3" ht="19.5" customHeight="1">
      <c r="A224" s="1457"/>
      <c r="B224" s="1486"/>
      <c r="C224" s="1457"/>
    </row>
    <row r="225" spans="1:3" ht="19.5" customHeight="1">
      <c r="A225" s="1457"/>
      <c r="B225" s="1486"/>
      <c r="C225" s="1457"/>
    </row>
    <row r="226" spans="1:3" ht="19.5" customHeight="1">
      <c r="A226" s="1457"/>
      <c r="B226" s="1486"/>
      <c r="C226" s="1457"/>
    </row>
    <row r="227" spans="1:3" ht="19.5" customHeight="1">
      <c r="A227" s="1457"/>
      <c r="B227" s="1486"/>
      <c r="C227" s="1457"/>
    </row>
    <row r="228" spans="1:3" ht="19.5" customHeight="1">
      <c r="A228" s="1457"/>
      <c r="B228" s="1486"/>
      <c r="C228" s="1457"/>
    </row>
    <row r="229" spans="1:3" ht="19.5" customHeight="1">
      <c r="A229" s="1457"/>
      <c r="B229" s="1486"/>
      <c r="C229" s="1457"/>
    </row>
    <row r="230" spans="1:3" ht="19.5" customHeight="1">
      <c r="A230" s="1457"/>
      <c r="B230" s="1486"/>
      <c r="C230" s="1457"/>
    </row>
    <row r="231" spans="1:3" ht="19.5" customHeight="1">
      <c r="A231" s="1457"/>
      <c r="B231" s="1486"/>
      <c r="C231" s="1457"/>
    </row>
    <row r="232" spans="1:3" ht="19.5" customHeight="1">
      <c r="A232" s="1457"/>
      <c r="B232" s="1486"/>
      <c r="C232" s="1457"/>
    </row>
    <row r="233" spans="1:3" ht="19.5" customHeight="1">
      <c r="A233" s="1457"/>
      <c r="B233" s="1486"/>
      <c r="C233" s="1457"/>
    </row>
    <row r="234" spans="1:3" ht="19.5" customHeight="1">
      <c r="A234" s="1457"/>
      <c r="B234" s="1486"/>
      <c r="C234" s="1457"/>
    </row>
    <row r="235" spans="1:3" ht="19.5" customHeight="1">
      <c r="A235" s="1457"/>
      <c r="B235" s="1486"/>
      <c r="C235" s="1457"/>
    </row>
    <row r="236" spans="1:3" ht="19.5" customHeight="1">
      <c r="A236" s="1457"/>
      <c r="B236" s="1486"/>
      <c r="C236" s="1457"/>
    </row>
    <row r="237" spans="1:3" ht="19.5" customHeight="1">
      <c r="A237" s="1457"/>
      <c r="B237" s="1486"/>
      <c r="C237" s="1457"/>
    </row>
    <row r="238" spans="1:3" ht="19.5" customHeight="1">
      <c r="A238" s="1457"/>
      <c r="B238" s="1486"/>
      <c r="C238" s="1457"/>
    </row>
    <row r="239" spans="1:3" ht="19.5" customHeight="1">
      <c r="A239" s="1457"/>
      <c r="B239" s="1486"/>
      <c r="C239" s="1457"/>
    </row>
    <row r="240" spans="1:3" ht="19.5" customHeight="1">
      <c r="A240" s="1457"/>
      <c r="B240" s="1486"/>
      <c r="C240" s="1457"/>
    </row>
    <row r="241" spans="1:3" ht="19.5" customHeight="1">
      <c r="A241" s="1457"/>
      <c r="B241" s="1486"/>
      <c r="C241" s="1457"/>
    </row>
    <row r="242" spans="1:3" ht="19.5" customHeight="1">
      <c r="A242" s="1457"/>
      <c r="B242" s="1486"/>
      <c r="C242" s="1457"/>
    </row>
    <row r="243" spans="1:3" ht="19.5" customHeight="1">
      <c r="A243" s="1457"/>
      <c r="B243" s="1486"/>
      <c r="C243" s="1457"/>
    </row>
    <row r="244" spans="1:3" ht="19.5" customHeight="1">
      <c r="A244" s="1457"/>
      <c r="B244" s="1486"/>
      <c r="C244" s="1457"/>
    </row>
    <row r="245" spans="1:3" ht="19.5" customHeight="1">
      <c r="A245" s="1457"/>
      <c r="B245" s="1486"/>
      <c r="C245" s="1457"/>
    </row>
    <row r="246" spans="1:3" ht="19.5" customHeight="1">
      <c r="A246" s="1457"/>
      <c r="B246" s="1486"/>
      <c r="C246" s="1457"/>
    </row>
    <row r="247" spans="1:3" ht="19.5" customHeight="1">
      <c r="A247" s="1457"/>
      <c r="B247" s="1486"/>
      <c r="C247" s="1457"/>
    </row>
    <row r="248" spans="1:3" ht="19.5" customHeight="1">
      <c r="A248" s="1457"/>
      <c r="B248" s="1486"/>
      <c r="C248" s="1457"/>
    </row>
    <row r="249" spans="1:3" ht="19.5" customHeight="1">
      <c r="A249" s="1457"/>
      <c r="B249" s="1486"/>
      <c r="C249" s="1457"/>
    </row>
    <row r="250" spans="1:3" ht="19.5" customHeight="1">
      <c r="A250" s="1457"/>
      <c r="B250" s="1486"/>
      <c r="C250" s="1457"/>
    </row>
    <row r="251" spans="1:3" ht="19.5" customHeight="1">
      <c r="A251" s="1457"/>
      <c r="B251" s="1486"/>
      <c r="C251" s="1457"/>
    </row>
    <row r="252" spans="1:3" ht="19.5" customHeight="1">
      <c r="A252" s="1457"/>
      <c r="B252" s="1486"/>
      <c r="C252" s="1457"/>
    </row>
    <row r="253" spans="1:3" ht="19.5" customHeight="1">
      <c r="A253" s="1457"/>
      <c r="B253" s="1486"/>
      <c r="C253" s="1457"/>
    </row>
    <row r="254" spans="1:3" ht="19.5" customHeight="1">
      <c r="A254" s="1457"/>
      <c r="B254" s="1486"/>
      <c r="C254" s="1457"/>
    </row>
    <row r="255" spans="1:3" ht="19.5" customHeight="1">
      <c r="A255" s="1457"/>
      <c r="B255" s="1486"/>
      <c r="C255" s="1457"/>
    </row>
    <row r="256" spans="1:3" ht="19.5" customHeight="1">
      <c r="A256" s="1457"/>
      <c r="B256" s="1486"/>
      <c r="C256" s="1457"/>
    </row>
  </sheetData>
  <sheetProtection/>
  <mergeCells count="2">
    <mergeCell ref="A2:F2"/>
    <mergeCell ref="E13:F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34">
      <selection activeCell="D51" sqref="D51"/>
    </sheetView>
  </sheetViews>
  <sheetFormatPr defaultColWidth="11.421875" defaultRowHeight="12.75"/>
  <cols>
    <col min="1" max="2" width="4.7109375" style="0" customWidth="1"/>
    <col min="3" max="3" width="51.57421875" style="0" customWidth="1"/>
    <col min="4" max="4" width="18.140625" style="0" customWidth="1"/>
    <col min="5" max="5" width="16.421875" style="0" customWidth="1"/>
    <col min="6" max="6" width="13.57421875" style="0" customWidth="1"/>
    <col min="7" max="7" width="21.7109375" style="0" customWidth="1"/>
    <col min="8" max="8" width="11.57421875" style="0" bestFit="1" customWidth="1"/>
  </cols>
  <sheetData>
    <row r="1" spans="1:7" ht="15.75">
      <c r="A1" s="1117"/>
      <c r="B1" s="1118"/>
      <c r="C1" s="1117"/>
      <c r="D1" s="1117"/>
      <c r="E1" s="1117"/>
      <c r="F1" s="1117"/>
      <c r="G1" s="1119"/>
    </row>
    <row r="2" spans="1:7" ht="18.75">
      <c r="A2" s="1120"/>
      <c r="B2" s="1121" t="s">
        <v>104</v>
      </c>
      <c r="C2" s="1122"/>
      <c r="D2" s="1122"/>
      <c r="E2" s="1122"/>
      <c r="F2" s="1122"/>
      <c r="G2" s="586"/>
    </row>
    <row r="3" spans="1:7" ht="18.75">
      <c r="A3" s="1120"/>
      <c r="B3" s="1123"/>
      <c r="C3" s="1123"/>
      <c r="D3" s="1123"/>
      <c r="E3" s="1123"/>
      <c r="F3" s="1124"/>
      <c r="G3" s="1125"/>
    </row>
    <row r="4" spans="1:7" ht="18">
      <c r="A4" s="1126" t="s">
        <v>223</v>
      </c>
      <c r="B4" s="1127"/>
      <c r="C4" s="1123"/>
      <c r="D4" s="1123"/>
      <c r="E4" s="1123"/>
      <c r="F4" s="1124"/>
      <c r="G4" s="1128" t="s">
        <v>254</v>
      </c>
    </row>
    <row r="5" spans="1:7" ht="12.75">
      <c r="A5" s="1120"/>
      <c r="B5" s="1127"/>
      <c r="C5" s="1123"/>
      <c r="D5" s="1123"/>
      <c r="E5" s="1123"/>
      <c r="F5" s="1129"/>
      <c r="G5" s="1129"/>
    </row>
    <row r="6" spans="1:7" ht="14.25">
      <c r="A6" s="1126"/>
      <c r="B6" s="1130" t="s">
        <v>138</v>
      </c>
      <c r="C6" s="1123"/>
      <c r="D6" s="1123"/>
      <c r="E6" s="1123"/>
      <c r="F6" s="1131"/>
      <c r="G6" s="1126"/>
    </row>
    <row r="7" spans="1:7" ht="15.75" thickBot="1">
      <c r="A7" s="1132"/>
      <c r="B7" s="1133"/>
      <c r="C7" s="1134"/>
      <c r="D7" s="1134"/>
      <c r="E7" s="1134"/>
      <c r="F7" s="1126"/>
      <c r="G7" s="1126"/>
    </row>
    <row r="8" spans="1:7" ht="15.75" thickBot="1">
      <c r="A8" s="1134"/>
      <c r="B8" s="1135" t="s">
        <v>139</v>
      </c>
      <c r="C8" s="1136"/>
      <c r="D8" s="1137" t="s">
        <v>208</v>
      </c>
      <c r="E8" s="1138" t="s">
        <v>140</v>
      </c>
      <c r="F8" s="1138"/>
      <c r="G8" s="1139"/>
    </row>
    <row r="9" spans="1:7" ht="15">
      <c r="A9" s="1134"/>
      <c r="B9" s="1140" t="s">
        <v>142</v>
      </c>
      <c r="C9" s="1141"/>
      <c r="D9" s="1141" t="s">
        <v>209</v>
      </c>
      <c r="E9" s="1141" t="s">
        <v>197</v>
      </c>
      <c r="F9" s="1137" t="s">
        <v>143</v>
      </c>
      <c r="G9" s="1137" t="s">
        <v>144</v>
      </c>
    </row>
    <row r="10" spans="1:7" ht="15">
      <c r="A10" s="1134"/>
      <c r="B10" s="1140" t="s">
        <v>147</v>
      </c>
      <c r="C10" s="1141"/>
      <c r="D10" s="1141"/>
      <c r="E10" s="1141"/>
      <c r="F10" s="1142"/>
      <c r="G10" s="1142"/>
    </row>
    <row r="11" spans="1:7" ht="15.75" thickBot="1">
      <c r="A11" s="1134"/>
      <c r="B11" s="1143" t="s">
        <v>149</v>
      </c>
      <c r="C11" s="1144" t="s">
        <v>150</v>
      </c>
      <c r="D11" s="1145">
        <v>1711</v>
      </c>
      <c r="E11" s="1145" t="s">
        <v>106</v>
      </c>
      <c r="F11" s="1146">
        <v>1712</v>
      </c>
      <c r="G11" s="1146">
        <v>1713</v>
      </c>
    </row>
    <row r="12" spans="1:7" ht="15">
      <c r="A12" s="1134"/>
      <c r="B12" s="1147"/>
      <c r="C12" s="1147"/>
      <c r="D12" s="1147"/>
      <c r="E12" s="1147"/>
      <c r="F12" s="1147"/>
      <c r="G12" s="1147"/>
    </row>
    <row r="13" spans="1:7" ht="14.25">
      <c r="A13" s="1148" t="s">
        <v>93</v>
      </c>
      <c r="B13" s="1147"/>
      <c r="C13" s="1147"/>
      <c r="D13" s="1149"/>
      <c r="E13" s="1149"/>
      <c r="F13" s="1149"/>
      <c r="G13" s="1149"/>
    </row>
    <row r="14" spans="1:8" ht="15.75" thickBot="1">
      <c r="A14" s="1134"/>
      <c r="B14" s="1147"/>
      <c r="C14" s="1147"/>
      <c r="D14" s="1147"/>
      <c r="E14" s="1147"/>
      <c r="F14" s="1147"/>
      <c r="G14" s="1147"/>
      <c r="H14" s="45"/>
    </row>
    <row r="15" spans="1:9" ht="15">
      <c r="A15" s="1123"/>
      <c r="B15" s="1150" t="s">
        <v>151</v>
      </c>
      <c r="C15" s="1151" t="s">
        <v>152</v>
      </c>
      <c r="D15" s="1152"/>
      <c r="E15" s="1152"/>
      <c r="F15" s="1153"/>
      <c r="G15" s="1154">
        <v>0</v>
      </c>
      <c r="H15" s="1155"/>
      <c r="I15" s="45"/>
    </row>
    <row r="16" spans="1:9" ht="15">
      <c r="A16" s="1123"/>
      <c r="B16" s="1156" t="s">
        <v>153</v>
      </c>
      <c r="C16" s="1157" t="s">
        <v>154</v>
      </c>
      <c r="D16" s="1152"/>
      <c r="E16" s="1152"/>
      <c r="F16" s="1153"/>
      <c r="G16" s="1158">
        <v>163</v>
      </c>
      <c r="H16" s="1155"/>
      <c r="I16" s="45"/>
    </row>
    <row r="17" spans="1:9" ht="15">
      <c r="A17" s="1123"/>
      <c r="B17" s="1156" t="s">
        <v>155</v>
      </c>
      <c r="C17" s="1157" t="s">
        <v>156</v>
      </c>
      <c r="D17" s="1152"/>
      <c r="E17" s="1152"/>
      <c r="F17" s="1159"/>
      <c r="G17" s="1158">
        <v>6</v>
      </c>
      <c r="H17" s="1155"/>
      <c r="I17" s="45"/>
    </row>
    <row r="18" spans="1:9" ht="15">
      <c r="A18" s="1160"/>
      <c r="B18" s="1161" t="s">
        <v>157</v>
      </c>
      <c r="C18" s="1162" t="s">
        <v>158</v>
      </c>
      <c r="D18" s="1163"/>
      <c r="E18" s="1163"/>
      <c r="F18" s="1164"/>
      <c r="G18" s="1158">
        <v>4</v>
      </c>
      <c r="H18" s="1165"/>
      <c r="I18" s="45"/>
    </row>
    <row r="19" spans="1:9" ht="15">
      <c r="A19" s="1160"/>
      <c r="B19" s="1161" t="s">
        <v>159</v>
      </c>
      <c r="C19" s="1162" t="s">
        <v>160</v>
      </c>
      <c r="D19" s="1163"/>
      <c r="E19" s="1163"/>
      <c r="F19" s="1164"/>
      <c r="G19" s="1158">
        <v>13</v>
      </c>
      <c r="H19" s="1165"/>
      <c r="I19" s="45"/>
    </row>
    <row r="20" spans="1:8" ht="15" thickBot="1">
      <c r="A20" s="1166"/>
      <c r="B20" s="1167"/>
      <c r="C20" s="1168" t="s">
        <v>161</v>
      </c>
      <c r="D20" s="1169"/>
      <c r="E20" s="1169"/>
      <c r="F20" s="1166"/>
      <c r="G20" s="1170">
        <v>186</v>
      </c>
      <c r="H20" s="789"/>
    </row>
    <row r="21" spans="1:7" ht="15" thickBot="1">
      <c r="A21" s="1126"/>
      <c r="B21" s="1171" t="s">
        <v>162</v>
      </c>
      <c r="C21" s="1172" t="s">
        <v>163</v>
      </c>
      <c r="D21" s="1169"/>
      <c r="E21" s="1169"/>
      <c r="F21" s="1166"/>
      <c r="G21" s="1173">
        <v>150.30876284163273</v>
      </c>
    </row>
    <row r="22" spans="1:7" ht="14.25">
      <c r="A22" s="1148" t="s">
        <v>164</v>
      </c>
      <c r="B22" s="1174"/>
      <c r="C22" s="1174"/>
      <c r="D22" s="1174"/>
      <c r="E22" s="1174"/>
      <c r="F22" s="1174"/>
      <c r="G22" s="1174"/>
    </row>
    <row r="23" spans="1:7" ht="15" thickBot="1">
      <c r="A23" s="1148" t="s">
        <v>28</v>
      </c>
      <c r="B23" s="1148"/>
      <c r="C23" s="1148"/>
      <c r="D23" s="1148"/>
      <c r="E23" s="1148"/>
      <c r="F23" s="1148"/>
      <c r="G23" s="1148"/>
    </row>
    <row r="24" spans="1:7" ht="15" thickBot="1">
      <c r="A24" s="1126"/>
      <c r="B24" s="1175">
        <v>12</v>
      </c>
      <c r="C24" s="1176" t="s">
        <v>165</v>
      </c>
      <c r="D24" s="1177"/>
      <c r="E24" s="1662">
        <v>186</v>
      </c>
      <c r="F24" s="1178"/>
      <c r="G24" s="1179">
        <v>186</v>
      </c>
    </row>
    <row r="25" spans="1:7" ht="14.25">
      <c r="A25" s="1126"/>
      <c r="B25" s="1180">
        <v>15</v>
      </c>
      <c r="C25" s="1181" t="s">
        <v>166</v>
      </c>
      <c r="D25" s="1182"/>
      <c r="E25" s="1663"/>
      <c r="F25" s="1183"/>
      <c r="G25" s="1184"/>
    </row>
    <row r="26" spans="1:9" ht="15" thickBot="1">
      <c r="A26" s="1126"/>
      <c r="B26" s="1185"/>
      <c r="C26" s="1186" t="s">
        <v>167</v>
      </c>
      <c r="D26" s="1187">
        <v>310.5587</v>
      </c>
      <c r="E26" s="1664">
        <v>797.6469000000001</v>
      </c>
      <c r="F26" s="1188">
        <v>797.6469000000001</v>
      </c>
      <c r="G26" s="1189"/>
      <c r="H26" s="759"/>
      <c r="I26" s="790"/>
    </row>
    <row r="27" spans="1:7" ht="15" thickBot="1">
      <c r="A27" s="1126"/>
      <c r="B27" s="1180">
        <v>20</v>
      </c>
      <c r="C27" s="1190" t="s">
        <v>168</v>
      </c>
      <c r="D27" s="1191">
        <v>57.568492</v>
      </c>
      <c r="E27" s="1665">
        <v>1479.97488943</v>
      </c>
      <c r="F27" s="1188">
        <v>527.7533759999999</v>
      </c>
      <c r="G27" s="1489">
        <v>952.2215134300002</v>
      </c>
    </row>
    <row r="28" spans="1:8" ht="15">
      <c r="A28" s="1134"/>
      <c r="B28" s="1192">
        <v>25</v>
      </c>
      <c r="C28" s="1193" t="s">
        <v>228</v>
      </c>
      <c r="D28" s="1194">
        <v>52.298705</v>
      </c>
      <c r="E28" s="1666">
        <v>1098.85024059</v>
      </c>
      <c r="F28" s="1211">
        <v>203.507248</v>
      </c>
      <c r="G28" s="1197">
        <v>895.3429925900001</v>
      </c>
      <c r="H28" s="786"/>
    </row>
    <row r="29" spans="1:7" ht="15">
      <c r="A29" s="1134"/>
      <c r="B29" s="1192">
        <v>200</v>
      </c>
      <c r="C29" s="1193" t="s">
        <v>170</v>
      </c>
      <c r="D29" s="1195"/>
      <c r="E29" s="1667">
        <v>952.2215134300002</v>
      </c>
      <c r="F29" s="1196"/>
      <c r="G29" s="1197">
        <v>952.2215134300002</v>
      </c>
    </row>
    <row r="30" spans="1:7" ht="15.75" thickBot="1">
      <c r="A30" s="1134"/>
      <c r="B30" s="1198">
        <v>205</v>
      </c>
      <c r="C30" s="1199" t="s">
        <v>229</v>
      </c>
      <c r="D30" s="1200"/>
      <c r="E30" s="1668">
        <v>895.3429925900001</v>
      </c>
      <c r="F30" s="1201"/>
      <c r="G30" s="1197">
        <v>895.3429925900001</v>
      </c>
    </row>
    <row r="31" spans="1:7" ht="15" thickBot="1">
      <c r="A31" s="1126"/>
      <c r="B31" s="1202">
        <v>100</v>
      </c>
      <c r="C31" s="1203" t="s">
        <v>172</v>
      </c>
      <c r="D31" s="1191">
        <v>0</v>
      </c>
      <c r="E31" s="1669">
        <v>0</v>
      </c>
      <c r="F31" s="1204">
        <v>0</v>
      </c>
      <c r="G31" s="1490">
        <v>0</v>
      </c>
    </row>
    <row r="32" spans="1:7" ht="15" thickBot="1">
      <c r="A32" s="1126"/>
      <c r="B32" s="1202">
        <v>991</v>
      </c>
      <c r="C32" s="1203" t="s">
        <v>174</v>
      </c>
      <c r="D32" s="1191">
        <v>368.127192</v>
      </c>
      <c r="E32" s="1669">
        <v>2463.6217894300003</v>
      </c>
      <c r="F32" s="1205">
        <v>1325.4002759999998</v>
      </c>
      <c r="G32" s="1179">
        <v>1138.2215134300002</v>
      </c>
    </row>
    <row r="33" spans="1:7" ht="14.25">
      <c r="A33" s="1126"/>
      <c r="B33" s="1175">
        <v>30</v>
      </c>
      <c r="C33" s="1190" t="s">
        <v>175</v>
      </c>
      <c r="D33" s="1206">
        <v>136.04289799999998</v>
      </c>
      <c r="E33" s="1670">
        <v>328.47567501000003</v>
      </c>
      <c r="F33" s="1208">
        <v>236.07278400000004</v>
      </c>
      <c r="G33" s="1209">
        <v>92.40289101000002</v>
      </c>
    </row>
    <row r="34" spans="1:7" ht="15">
      <c r="A34" s="1134"/>
      <c r="B34" s="1192">
        <v>35</v>
      </c>
      <c r="C34" s="1193" t="s">
        <v>239</v>
      </c>
      <c r="D34" s="1210">
        <v>130.602636</v>
      </c>
      <c r="E34" s="1671">
        <v>303.95312446</v>
      </c>
      <c r="F34" s="1211">
        <v>225.650826</v>
      </c>
      <c r="G34" s="1212">
        <v>78.30229846</v>
      </c>
    </row>
    <row r="35" spans="1:7" ht="15">
      <c r="A35" s="1134"/>
      <c r="B35" s="1192">
        <v>300</v>
      </c>
      <c r="C35" s="1213" t="s">
        <v>170</v>
      </c>
      <c r="D35" s="1195"/>
      <c r="E35" s="1672">
        <v>92.40289101000002</v>
      </c>
      <c r="F35" s="1196"/>
      <c r="G35" s="1212">
        <v>92.40289101000002</v>
      </c>
    </row>
    <row r="36" spans="1:7" ht="15.75" thickBot="1">
      <c r="A36" s="1134"/>
      <c r="B36" s="1198">
        <v>305</v>
      </c>
      <c r="C36" s="1214" t="s">
        <v>240</v>
      </c>
      <c r="D36" s="1215"/>
      <c r="E36" s="1673">
        <v>78.30229846</v>
      </c>
      <c r="F36" s="1201"/>
      <c r="G36" s="1216">
        <v>78.30229846</v>
      </c>
    </row>
    <row r="37" spans="1:8" ht="15" thickBot="1">
      <c r="A37" s="1126"/>
      <c r="B37" s="1202">
        <v>40</v>
      </c>
      <c r="C37" s="1203" t="s">
        <v>177</v>
      </c>
      <c r="D37" s="1217">
        <v>0</v>
      </c>
      <c r="E37" s="1674">
        <v>0</v>
      </c>
      <c r="F37" s="1204">
        <v>0</v>
      </c>
      <c r="G37" s="1218">
        <v>0</v>
      </c>
      <c r="H37" s="759"/>
    </row>
    <row r="38" spans="1:7" ht="14.25">
      <c r="A38" s="1126"/>
      <c r="B38" s="1175">
        <v>50</v>
      </c>
      <c r="C38" s="1190" t="s">
        <v>178</v>
      </c>
      <c r="D38" s="1207">
        <v>232.084294</v>
      </c>
      <c r="E38" s="1507">
        <v>2135.1461144200002</v>
      </c>
      <c r="F38" s="1207">
        <v>1089.327492</v>
      </c>
      <c r="G38" s="1207">
        <v>1045.81862242</v>
      </c>
    </row>
    <row r="39" spans="1:8" ht="14.25">
      <c r="A39" s="1126"/>
      <c r="B39" s="1219">
        <v>53</v>
      </c>
      <c r="C39" s="1220" t="s">
        <v>179</v>
      </c>
      <c r="D39" s="1221">
        <v>1.4448462611657935</v>
      </c>
      <c r="E39" s="1675">
        <v>91.73375919999998</v>
      </c>
      <c r="F39" s="1222">
        <v>91.73375919999998</v>
      </c>
      <c r="G39" s="1223"/>
      <c r="H39" s="759"/>
    </row>
    <row r="40" spans="1:7" ht="14.25">
      <c r="A40" s="1126"/>
      <c r="B40" s="1219">
        <v>55</v>
      </c>
      <c r="C40" s="1220" t="s">
        <v>180</v>
      </c>
      <c r="D40" s="1221">
        <v>2.9283589388342066</v>
      </c>
      <c r="E40" s="1675"/>
      <c r="F40" s="1491" t="s">
        <v>173</v>
      </c>
      <c r="G40" s="1224"/>
    </row>
    <row r="41" spans="1:7" ht="14.25">
      <c r="A41" s="1126"/>
      <c r="B41" s="1219">
        <v>65</v>
      </c>
      <c r="C41" s="1220" t="s">
        <v>181</v>
      </c>
      <c r="D41" s="1221">
        <v>32.2205339446634</v>
      </c>
      <c r="E41" s="1675">
        <v>186</v>
      </c>
      <c r="F41" s="1222">
        <v>186</v>
      </c>
      <c r="G41" s="1224"/>
    </row>
    <row r="42" spans="1:9" ht="14.25">
      <c r="A42" s="1126"/>
      <c r="B42" s="1219">
        <v>70</v>
      </c>
      <c r="C42" s="1220" t="s">
        <v>182</v>
      </c>
      <c r="D42" s="1221">
        <v>227.7110888</v>
      </c>
      <c r="E42" s="1675">
        <v>1857.4123552200003</v>
      </c>
      <c r="F42" s="1222">
        <v>811.5937327999999</v>
      </c>
      <c r="G42" s="1225">
        <v>1045.81862242</v>
      </c>
      <c r="H42" s="759"/>
      <c r="I42" s="1226"/>
    </row>
    <row r="43" spans="1:8" ht="15.75" thickBot="1">
      <c r="A43" s="1134"/>
      <c r="B43" s="1227">
        <v>73</v>
      </c>
      <c r="C43" s="1228" t="s">
        <v>183</v>
      </c>
      <c r="D43" s="1229">
        <v>30.220533944663444</v>
      </c>
      <c r="E43" s="1676">
        <v>1045.81862242</v>
      </c>
      <c r="F43" s="1230"/>
      <c r="G43" s="1231">
        <v>1045.81862242</v>
      </c>
      <c r="H43" s="759"/>
    </row>
    <row r="44" spans="1:7" ht="15">
      <c r="A44" s="1134"/>
      <c r="B44" s="1153"/>
      <c r="C44" s="1131"/>
      <c r="D44" s="1232"/>
      <c r="E44" s="1131"/>
      <c r="F44" s="1233"/>
      <c r="G44" s="1246"/>
    </row>
    <row r="45" spans="1:7" ht="15">
      <c r="A45" s="1126" t="s">
        <v>184</v>
      </c>
      <c r="B45" s="1147"/>
      <c r="C45" s="1234"/>
      <c r="D45" s="1147"/>
      <c r="E45" s="1234"/>
      <c r="F45" s="1235"/>
      <c r="G45" s="1246"/>
    </row>
    <row r="46" spans="1:7" ht="15.75" thickBot="1">
      <c r="A46" s="1235"/>
      <c r="B46" s="1153"/>
      <c r="C46" s="1131"/>
      <c r="D46" s="1232"/>
      <c r="E46" s="1131"/>
      <c r="F46" s="1235"/>
      <c r="G46" s="1246"/>
    </row>
    <row r="47" spans="1:7" ht="14.25">
      <c r="A47" s="1126"/>
      <c r="B47" s="1175">
        <v>45</v>
      </c>
      <c r="C47" s="1190" t="s">
        <v>185</v>
      </c>
      <c r="D47" s="1236">
        <v>0</v>
      </c>
      <c r="E47" s="1237" t="s">
        <v>173</v>
      </c>
      <c r="F47" s="1237" t="s">
        <v>173</v>
      </c>
      <c r="G47" s="1492">
        <v>0</v>
      </c>
    </row>
    <row r="48" spans="1:7" ht="14.25">
      <c r="A48" s="1126"/>
      <c r="B48" s="1219">
        <v>80</v>
      </c>
      <c r="C48" s="1238" t="s">
        <v>188</v>
      </c>
      <c r="D48" s="1239">
        <v>1.338128895529656</v>
      </c>
      <c r="E48" s="1239">
        <v>0.3735795384741976</v>
      </c>
      <c r="F48" s="1240">
        <v>0.7322379228082496</v>
      </c>
      <c r="G48" s="1493">
        <v>0.17785110726906</v>
      </c>
    </row>
    <row r="49" spans="1:7" ht="15" thickBot="1">
      <c r="A49" s="1126"/>
      <c r="B49" s="1241">
        <v>90</v>
      </c>
      <c r="C49" s="1242" t="s">
        <v>189</v>
      </c>
      <c r="D49" s="1243">
        <v>3.401007987573558</v>
      </c>
      <c r="E49" s="1244">
        <v>27.74161895062282</v>
      </c>
      <c r="F49" s="1244">
        <v>12.12166163037309</v>
      </c>
      <c r="G49" s="1494">
        <v>15.619957320249725</v>
      </c>
    </row>
    <row r="50" spans="1:7" ht="15.75">
      <c r="A50" s="1134"/>
      <c r="B50" s="1147"/>
      <c r="C50" s="1245" t="s">
        <v>190</v>
      </c>
      <c r="D50" s="1232"/>
      <c r="E50" s="1131"/>
      <c r="F50" s="1235"/>
      <c r="G50" s="1246"/>
    </row>
    <row r="51" spans="1:7" ht="15">
      <c r="A51" s="1134"/>
      <c r="B51" s="1147"/>
      <c r="C51" s="1148" t="s">
        <v>252</v>
      </c>
      <c r="D51" s="1247">
        <v>66954</v>
      </c>
      <c r="E51" s="918"/>
      <c r="F51" s="918">
        <v>64667</v>
      </c>
      <c r="G51" s="918">
        <v>64667</v>
      </c>
    </row>
    <row r="52" spans="1:7" ht="15">
      <c r="A52" s="1134"/>
      <c r="B52" s="1153"/>
      <c r="C52" s="1126" t="s">
        <v>195</v>
      </c>
      <c r="D52" s="1131"/>
      <c r="E52" s="1131"/>
      <c r="F52" s="1235"/>
      <c r="G52" s="1234"/>
    </row>
    <row r="53" spans="1:9" ht="15">
      <c r="A53" s="1134"/>
      <c r="C53" s="1132"/>
      <c r="D53" s="1248"/>
      <c r="E53" s="1249"/>
      <c r="F53" s="1249"/>
      <c r="G53" s="1250"/>
      <c r="H53" s="527"/>
      <c r="I53" s="527"/>
    </row>
    <row r="54" spans="1:7" ht="15.75">
      <c r="A54" s="1134"/>
      <c r="C54" s="1117"/>
      <c r="F54" s="751"/>
      <c r="G54" s="1250"/>
    </row>
    <row r="55" spans="1:7" ht="15.75">
      <c r="A55" s="1134"/>
      <c r="C55" s="1117"/>
      <c r="D55" s="1117"/>
      <c r="E55" s="1117"/>
      <c r="F55" s="1134"/>
      <c r="G55" s="1134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69</oddFooter>
  </headerFooter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4">
      <selection activeCell="J32" sqref="J32"/>
    </sheetView>
  </sheetViews>
  <sheetFormatPr defaultColWidth="11.421875" defaultRowHeight="12.75"/>
  <cols>
    <col min="1" max="2" width="4.7109375" style="0" customWidth="1"/>
    <col min="3" max="3" width="37.8515625" style="0" customWidth="1"/>
    <col min="4" max="5" width="12.421875" style="0" customWidth="1"/>
    <col min="6" max="6" width="19.140625" style="0" customWidth="1"/>
    <col min="7" max="7" width="15.28125" style="0" customWidth="1"/>
    <col min="8" max="8" width="12.28125" style="0" customWidth="1"/>
    <col min="9" max="9" width="18.7109375" style="0" customWidth="1"/>
  </cols>
  <sheetData>
    <row r="1" spans="1:9" ht="15.75">
      <c r="A1" s="1117"/>
      <c r="B1" s="1117"/>
      <c r="C1" s="1117"/>
      <c r="D1" s="1117"/>
      <c r="E1" s="1117"/>
      <c r="F1" s="1117"/>
      <c r="G1" s="1117"/>
      <c r="H1" s="1117"/>
      <c r="I1" s="1117"/>
    </row>
    <row r="2" spans="1:9" ht="18.75">
      <c r="A2" s="1117"/>
      <c r="B2" s="1117"/>
      <c r="C2" s="1254" t="s">
        <v>105</v>
      </c>
      <c r="D2" s="1117"/>
      <c r="E2" s="1117"/>
      <c r="F2" s="1117"/>
      <c r="G2" s="1117"/>
      <c r="H2" s="1117"/>
      <c r="I2" s="1117"/>
    </row>
    <row r="3" spans="1:9" ht="15.75">
      <c r="A3" s="1117"/>
      <c r="B3" s="1117"/>
      <c r="C3" s="1126"/>
      <c r="D3" s="1117"/>
      <c r="E3" s="1117"/>
      <c r="F3" s="1117"/>
      <c r="G3" s="1117"/>
      <c r="H3" s="1117"/>
      <c r="I3" s="1117"/>
    </row>
    <row r="4" spans="1:9" ht="18.75">
      <c r="A4" s="1255" t="s">
        <v>226</v>
      </c>
      <c r="B4" s="1117"/>
      <c r="C4" s="1126"/>
      <c r="D4" s="1117"/>
      <c r="E4" s="1117"/>
      <c r="F4" s="1117"/>
      <c r="G4" s="1117"/>
      <c r="H4" s="1126" t="s">
        <v>253</v>
      </c>
      <c r="I4" s="1117"/>
    </row>
    <row r="5" spans="1:9" ht="14.25">
      <c r="A5" s="1256"/>
      <c r="B5" s="1256"/>
      <c r="C5" s="1148"/>
      <c r="D5" s="1148"/>
      <c r="E5" s="1148"/>
      <c r="F5" s="1148"/>
      <c r="G5" s="1148"/>
      <c r="H5" s="1123"/>
      <c r="I5" s="1148"/>
    </row>
    <row r="6" spans="1:9" ht="14.25">
      <c r="A6" s="1256"/>
      <c r="B6" s="1256"/>
      <c r="C6" s="1123"/>
      <c r="D6" s="1148"/>
      <c r="E6" s="1148"/>
      <c r="F6" s="1148"/>
      <c r="G6" s="1123"/>
      <c r="H6" s="1257"/>
      <c r="I6" s="1148"/>
    </row>
    <row r="7" spans="1:9" ht="15" thickBot="1">
      <c r="A7" s="1256"/>
      <c r="B7" s="1256"/>
      <c r="C7" s="1123"/>
      <c r="D7" s="1148"/>
      <c r="E7" s="1148"/>
      <c r="F7" s="1148"/>
      <c r="G7" s="1148"/>
      <c r="H7" s="1123"/>
      <c r="I7" s="1148"/>
    </row>
    <row r="8" spans="1:9" ht="15" thickBot="1">
      <c r="A8" s="1120"/>
      <c r="B8" s="1258" t="s">
        <v>139</v>
      </c>
      <c r="C8" s="1181"/>
      <c r="D8" s="1259" t="s">
        <v>210</v>
      </c>
      <c r="E8" s="1138"/>
      <c r="F8" s="1139"/>
      <c r="G8" s="1678" t="s">
        <v>146</v>
      </c>
      <c r="H8" s="1679"/>
      <c r="I8" s="1680"/>
    </row>
    <row r="9" spans="1:9" ht="14.25">
      <c r="A9" s="1260"/>
      <c r="B9" s="1261" t="s">
        <v>142</v>
      </c>
      <c r="C9" s="1261"/>
      <c r="D9" s="1137" t="s">
        <v>197</v>
      </c>
      <c r="E9" s="1137" t="s">
        <v>143</v>
      </c>
      <c r="F9" s="1137" t="s">
        <v>144</v>
      </c>
      <c r="G9" s="1137" t="s">
        <v>197</v>
      </c>
      <c r="H9" s="1137" t="s">
        <v>143</v>
      </c>
      <c r="I9" s="1136" t="s">
        <v>144</v>
      </c>
    </row>
    <row r="10" spans="1:9" ht="15.75" thickBot="1">
      <c r="A10" s="1260"/>
      <c r="B10" s="1261" t="s">
        <v>147</v>
      </c>
      <c r="C10" s="1199"/>
      <c r="D10" s="1262"/>
      <c r="E10" s="1262"/>
      <c r="F10" s="1253"/>
      <c r="G10" s="1253"/>
      <c r="H10" s="1262"/>
      <c r="I10" s="1263"/>
    </row>
    <row r="11" spans="1:9" ht="15" thickBot="1">
      <c r="A11" s="1260"/>
      <c r="B11" s="1264" t="s">
        <v>149</v>
      </c>
      <c r="C11" s="1265" t="s">
        <v>150</v>
      </c>
      <c r="D11" s="1253">
        <v>1721</v>
      </c>
      <c r="E11" s="1266" t="s">
        <v>200</v>
      </c>
      <c r="F11" s="1146" t="s">
        <v>201</v>
      </c>
      <c r="G11" s="1253">
        <v>1725</v>
      </c>
      <c r="H11" s="1267" t="s">
        <v>202</v>
      </c>
      <c r="I11" s="1268" t="s">
        <v>203</v>
      </c>
    </row>
    <row r="12" spans="1:9" ht="15">
      <c r="A12" s="1252"/>
      <c r="B12" s="1147"/>
      <c r="C12" s="1147"/>
      <c r="D12" s="1147"/>
      <c r="E12" s="1147"/>
      <c r="F12" s="1147"/>
      <c r="G12" s="1147"/>
      <c r="H12" s="1147"/>
      <c r="I12" s="1269"/>
    </row>
    <row r="13" spans="1:9" ht="15">
      <c r="A13" s="1174" t="s">
        <v>221</v>
      </c>
      <c r="B13" s="1153"/>
      <c r="C13" s="1160"/>
      <c r="D13" s="1147"/>
      <c r="E13" s="1147"/>
      <c r="F13" s="1270"/>
      <c r="G13" s="1147"/>
      <c r="H13" s="1147"/>
      <c r="I13" s="1152"/>
    </row>
    <row r="14" spans="1:9" ht="12.75" customHeight="1">
      <c r="A14" s="1148" t="s">
        <v>28</v>
      </c>
      <c r="B14" s="1153"/>
      <c r="C14" s="1160"/>
      <c r="D14" s="1147"/>
      <c r="E14" s="1147"/>
      <c r="F14" s="1270"/>
      <c r="G14" s="1147"/>
      <c r="H14" s="1147"/>
      <c r="I14" s="1152"/>
    </row>
    <row r="15" spans="1:9" ht="3" customHeight="1">
      <c r="A15" s="1174"/>
      <c r="B15" s="1153"/>
      <c r="C15" s="1160"/>
      <c r="D15" s="1147"/>
      <c r="E15" s="1147"/>
      <c r="F15" s="1270"/>
      <c r="G15" s="1147"/>
      <c r="H15" s="1147"/>
      <c r="I15" s="1152"/>
    </row>
    <row r="16" spans="1:9" ht="3" customHeight="1">
      <c r="A16" s="1174"/>
      <c r="B16" s="1153"/>
      <c r="C16" s="1160"/>
      <c r="D16" s="1147"/>
      <c r="E16" s="1147"/>
      <c r="F16" s="1270"/>
      <c r="G16" s="1147"/>
      <c r="H16" s="1147"/>
      <c r="I16" s="1152"/>
    </row>
    <row r="17" spans="1:9" ht="3" customHeight="1">
      <c r="A17" s="1174"/>
      <c r="B17" s="1153"/>
      <c r="C17" s="1160"/>
      <c r="D17" s="1147"/>
      <c r="E17" s="1147"/>
      <c r="F17" s="1270"/>
      <c r="G17" s="1147"/>
      <c r="H17" s="1147"/>
      <c r="I17" s="1152"/>
    </row>
    <row r="18" spans="1:9" ht="3" customHeight="1">
      <c r="A18" s="1174"/>
      <c r="B18" s="1153"/>
      <c r="C18" s="1160"/>
      <c r="D18" s="1147"/>
      <c r="E18" s="1147"/>
      <c r="F18" s="1270"/>
      <c r="G18" s="1147"/>
      <c r="H18" s="1147"/>
      <c r="I18" s="1152"/>
    </row>
    <row r="19" spans="1:9" ht="3" customHeight="1">
      <c r="A19" s="1166"/>
      <c r="B19" s="1147"/>
      <c r="C19" s="1271"/>
      <c r="D19" s="1272"/>
      <c r="E19" s="1272"/>
      <c r="F19" s="1273"/>
      <c r="G19" s="1152"/>
      <c r="H19" s="1272"/>
      <c r="I19" s="1272"/>
    </row>
    <row r="20" spans="1:9" ht="3" customHeight="1">
      <c r="A20" s="1166"/>
      <c r="B20" s="1147"/>
      <c r="C20" s="1166"/>
      <c r="D20" s="1166"/>
      <c r="E20" s="1166"/>
      <c r="F20" s="1274"/>
      <c r="G20" s="1152"/>
      <c r="H20" s="1166"/>
      <c r="I20" s="1166"/>
    </row>
    <row r="21" spans="1:9" ht="3" customHeight="1">
      <c r="A21" s="1251"/>
      <c r="B21" s="1147"/>
      <c r="C21" s="1166"/>
      <c r="D21" s="1166"/>
      <c r="E21" s="1166"/>
      <c r="F21" s="1166"/>
      <c r="G21" s="1152"/>
      <c r="H21" s="1166"/>
      <c r="I21" s="1166"/>
    </row>
    <row r="22" spans="1:9" ht="3" customHeight="1">
      <c r="A22" s="1270"/>
      <c r="B22" s="1174"/>
      <c r="C22" s="1174"/>
      <c r="D22" s="1174"/>
      <c r="E22" s="1174"/>
      <c r="F22" s="1174"/>
      <c r="G22" s="1232"/>
      <c r="H22" s="1270"/>
      <c r="I22" s="1174"/>
    </row>
    <row r="23" spans="1:9" ht="15" thickBot="1">
      <c r="A23" s="1148"/>
      <c r="B23" s="1148"/>
      <c r="C23" s="1148"/>
      <c r="D23" s="1148"/>
      <c r="E23" s="1148"/>
      <c r="F23" s="1148"/>
      <c r="G23" s="1148"/>
      <c r="H23" s="1123"/>
      <c r="I23" s="1148"/>
    </row>
    <row r="24" spans="1:11" ht="15" thickBot="1">
      <c r="A24" s="1148"/>
      <c r="B24" s="1175">
        <v>12</v>
      </c>
      <c r="C24" s="1275" t="s">
        <v>205</v>
      </c>
      <c r="D24" s="1288">
        <v>375</v>
      </c>
      <c r="E24" s="1276"/>
      <c r="F24" s="1277">
        <v>375</v>
      </c>
      <c r="G24" s="1288">
        <v>7.558304</v>
      </c>
      <c r="H24" s="1278"/>
      <c r="I24" s="1279">
        <v>7.558304</v>
      </c>
      <c r="J24" s="766"/>
      <c r="K24" s="766"/>
    </row>
    <row r="25" spans="1:11" ht="14.25">
      <c r="A25" s="1126"/>
      <c r="B25" s="1180">
        <v>15</v>
      </c>
      <c r="C25" s="1181" t="s">
        <v>166</v>
      </c>
      <c r="D25" s="1280"/>
      <c r="E25" s="1280"/>
      <c r="F25" s="1281"/>
      <c r="G25" s="1280"/>
      <c r="H25" s="1280"/>
      <c r="I25" s="1283"/>
      <c r="J25" s="766"/>
      <c r="K25" s="766"/>
    </row>
    <row r="26" spans="1:11" ht="15" thickBot="1">
      <c r="A26" s="1126"/>
      <c r="B26" s="1185"/>
      <c r="C26" s="1186" t="s">
        <v>167</v>
      </c>
      <c r="D26" s="1284">
        <v>1518.5943</v>
      </c>
      <c r="E26" s="1284">
        <v>1518.5943</v>
      </c>
      <c r="F26" s="1285"/>
      <c r="G26" s="1284">
        <v>5.3948</v>
      </c>
      <c r="H26" s="1284">
        <v>5.3948</v>
      </c>
      <c r="I26" s="1286"/>
      <c r="J26" s="766"/>
      <c r="K26" s="766"/>
    </row>
    <row r="27" spans="1:11" ht="15" thickBot="1">
      <c r="A27" s="1126"/>
      <c r="B27" s="1180">
        <v>20</v>
      </c>
      <c r="C27" s="1287" t="s">
        <v>168</v>
      </c>
      <c r="D27" s="1288">
        <v>901.0065491</v>
      </c>
      <c r="E27" s="1288">
        <v>179.242137</v>
      </c>
      <c r="F27" s="1282">
        <v>721.7644121</v>
      </c>
      <c r="G27" s="1288">
        <v>2824.5132817000003</v>
      </c>
      <c r="H27" s="1288">
        <v>505.5151699999999</v>
      </c>
      <c r="I27" s="1289">
        <v>2318.9981117</v>
      </c>
      <c r="J27" s="766"/>
      <c r="K27" s="766"/>
    </row>
    <row r="28" spans="1:11" ht="15.75" thickBot="1">
      <c r="A28" s="1134"/>
      <c r="B28" s="1192">
        <v>25</v>
      </c>
      <c r="C28" s="1213" t="s">
        <v>228</v>
      </c>
      <c r="D28" s="1338">
        <v>821.9438095999999</v>
      </c>
      <c r="E28" s="1290">
        <v>126.53532999999999</v>
      </c>
      <c r="F28" s="1290">
        <v>695.4084796</v>
      </c>
      <c r="G28" s="1338">
        <v>1780.2838116999997</v>
      </c>
      <c r="H28" s="1290">
        <v>405.077762</v>
      </c>
      <c r="I28" s="1291">
        <v>1375.2060496999998</v>
      </c>
      <c r="J28" s="766"/>
      <c r="K28" s="766"/>
    </row>
    <row r="29" spans="1:11" ht="15.75" thickBot="1">
      <c r="A29" s="1134"/>
      <c r="B29" s="1192">
        <v>200</v>
      </c>
      <c r="C29" s="1213" t="s">
        <v>170</v>
      </c>
      <c r="D29" s="1338">
        <v>721.7644121</v>
      </c>
      <c r="E29" s="1292"/>
      <c r="F29" s="1290">
        <v>721.7644121</v>
      </c>
      <c r="G29" s="1338">
        <v>2318.9981117</v>
      </c>
      <c r="H29" s="1292"/>
      <c r="I29" s="1339">
        <v>2318.9981117</v>
      </c>
      <c r="J29" s="766"/>
      <c r="K29" s="766"/>
    </row>
    <row r="30" spans="1:11" ht="15.75" thickBot="1">
      <c r="A30" s="1134"/>
      <c r="B30" s="1198">
        <v>205</v>
      </c>
      <c r="C30" s="1214" t="s">
        <v>229</v>
      </c>
      <c r="D30" s="1338">
        <v>695.4084796</v>
      </c>
      <c r="E30" s="1340"/>
      <c r="F30" s="1341">
        <v>695.4084796</v>
      </c>
      <c r="G30" s="1338">
        <v>1375.2060496999998</v>
      </c>
      <c r="H30" s="1340"/>
      <c r="I30" s="1339">
        <v>1375.2060496999998</v>
      </c>
      <c r="J30" s="766"/>
      <c r="K30" s="766"/>
    </row>
    <row r="31" spans="1:11" ht="15" thickBot="1">
      <c r="A31" s="1126"/>
      <c r="B31" s="1202">
        <v>100</v>
      </c>
      <c r="C31" s="1295" t="s">
        <v>172</v>
      </c>
      <c r="D31" s="1296">
        <v>292.625</v>
      </c>
      <c r="E31" s="1296">
        <v>292.625</v>
      </c>
      <c r="F31" s="1297" t="s">
        <v>173</v>
      </c>
      <c r="G31" s="1296" t="s">
        <v>173</v>
      </c>
      <c r="H31" s="1297" t="s">
        <v>173</v>
      </c>
      <c r="I31" s="1298" t="s">
        <v>173</v>
      </c>
      <c r="J31" s="766"/>
      <c r="K31" s="766"/>
    </row>
    <row r="32" spans="1:11" ht="15" thickBot="1">
      <c r="A32" s="1126"/>
      <c r="B32" s="1202">
        <v>991</v>
      </c>
      <c r="C32" s="1295" t="s">
        <v>174</v>
      </c>
      <c r="D32" s="1296">
        <v>3087.2258491000002</v>
      </c>
      <c r="E32" s="1296">
        <v>1990.461437</v>
      </c>
      <c r="F32" s="1296">
        <v>1096.7644120999998</v>
      </c>
      <c r="G32" s="1296">
        <v>2837.4663857000005</v>
      </c>
      <c r="H32" s="1296">
        <v>510.9099699999999</v>
      </c>
      <c r="I32" s="1296">
        <v>2326.5564157000003</v>
      </c>
      <c r="J32" s="766"/>
      <c r="K32" s="766"/>
    </row>
    <row r="33" spans="1:11" ht="15" thickBot="1">
      <c r="A33" s="1126"/>
      <c r="B33" s="1175">
        <v>30</v>
      </c>
      <c r="C33" s="1190" t="s">
        <v>175</v>
      </c>
      <c r="D33" s="1288">
        <v>622.9251037999999</v>
      </c>
      <c r="E33" s="1288">
        <v>539.9233149999999</v>
      </c>
      <c r="F33" s="1282">
        <v>83.0017888</v>
      </c>
      <c r="G33" s="1288">
        <v>139.3714776</v>
      </c>
      <c r="H33" s="1299">
        <v>47.38117200000001</v>
      </c>
      <c r="I33" s="1300">
        <v>91.9903056</v>
      </c>
      <c r="J33" s="766"/>
      <c r="K33" s="766"/>
    </row>
    <row r="34" spans="1:11" ht="15.75" thickBot="1">
      <c r="A34" s="1134"/>
      <c r="B34" s="1192">
        <v>35</v>
      </c>
      <c r="C34" s="1193" t="s">
        <v>230</v>
      </c>
      <c r="D34" s="1338">
        <v>456.82816590000004</v>
      </c>
      <c r="E34" s="1290">
        <v>412.542339</v>
      </c>
      <c r="F34" s="1290">
        <v>44.2858269</v>
      </c>
      <c r="G34" s="1338">
        <v>79.3544646</v>
      </c>
      <c r="H34" s="1301">
        <v>26.515593000000003</v>
      </c>
      <c r="I34" s="1302">
        <v>52.838871600000004</v>
      </c>
      <c r="J34" s="766"/>
      <c r="K34" s="766"/>
    </row>
    <row r="35" spans="1:11" ht="15">
      <c r="A35" s="1134"/>
      <c r="B35" s="1192">
        <v>300</v>
      </c>
      <c r="C35" s="1213" t="s">
        <v>170</v>
      </c>
      <c r="D35" s="1342">
        <v>83.0017888</v>
      </c>
      <c r="E35" s="1292"/>
      <c r="F35" s="1282">
        <v>83.0017888</v>
      </c>
      <c r="G35" s="1342">
        <v>91.9903056</v>
      </c>
      <c r="H35" s="1305"/>
      <c r="I35" s="1300">
        <v>91.9903056</v>
      </c>
      <c r="J35" s="766"/>
      <c r="K35" s="766"/>
    </row>
    <row r="36" spans="1:11" ht="15.75" thickBot="1">
      <c r="A36" s="1134"/>
      <c r="B36" s="1198">
        <v>305</v>
      </c>
      <c r="C36" s="1214" t="s">
        <v>229</v>
      </c>
      <c r="D36" s="1290">
        <v>44.2858269</v>
      </c>
      <c r="E36" s="1340"/>
      <c r="F36" s="1290">
        <v>44.2858269</v>
      </c>
      <c r="G36" s="1290">
        <v>52.838871600000004</v>
      </c>
      <c r="H36" s="1343"/>
      <c r="I36" s="1302">
        <v>52.838871600000004</v>
      </c>
      <c r="J36" s="766"/>
      <c r="K36" s="766"/>
    </row>
    <row r="37" spans="1:11" ht="15" thickBot="1">
      <c r="A37" s="1126"/>
      <c r="B37" s="1202">
        <v>40</v>
      </c>
      <c r="C37" s="1203" t="s">
        <v>177</v>
      </c>
      <c r="D37" s="1296">
        <v>260.537</v>
      </c>
      <c r="E37" s="1296">
        <v>260.537</v>
      </c>
      <c r="F37" s="1308" t="s">
        <v>173</v>
      </c>
      <c r="G37" s="1296" t="s">
        <v>173</v>
      </c>
      <c r="H37" s="1308" t="s">
        <v>173</v>
      </c>
      <c r="I37" s="1309" t="s">
        <v>173</v>
      </c>
      <c r="J37" s="766"/>
      <c r="K37" s="766"/>
    </row>
    <row r="38" spans="1:13" ht="14.25">
      <c r="A38" s="1126"/>
      <c r="B38" s="1175">
        <v>50</v>
      </c>
      <c r="C38" s="1190" t="s">
        <v>178</v>
      </c>
      <c r="D38" s="1288">
        <v>2203.7637453000007</v>
      </c>
      <c r="E38" s="1288">
        <v>1190.001122</v>
      </c>
      <c r="F38" s="1288">
        <v>1013.7626232999999</v>
      </c>
      <c r="G38" s="1288">
        <v>2698.0949081000003</v>
      </c>
      <c r="H38" s="1288">
        <v>463.5287979999999</v>
      </c>
      <c r="I38" s="1288">
        <v>2234.5661101000005</v>
      </c>
      <c r="J38" s="766"/>
      <c r="K38" s="766"/>
      <c r="L38" s="1310"/>
      <c r="M38" s="1310"/>
    </row>
    <row r="39" spans="1:13" ht="14.25">
      <c r="A39" s="1126"/>
      <c r="B39" s="1219">
        <v>53</v>
      </c>
      <c r="C39" s="1220" t="s">
        <v>179</v>
      </c>
      <c r="D39" s="1303">
        <v>115.7913122</v>
      </c>
      <c r="E39" s="1303">
        <v>115.7913122</v>
      </c>
      <c r="F39" s="1311" t="s">
        <v>173</v>
      </c>
      <c r="G39" s="1303">
        <v>23.176439899999995</v>
      </c>
      <c r="H39" s="1303">
        <v>23.176439899999995</v>
      </c>
      <c r="I39" s="1312" t="s">
        <v>173</v>
      </c>
      <c r="J39" s="766"/>
      <c r="K39" s="766"/>
      <c r="L39" s="1310"/>
      <c r="M39" s="1273"/>
    </row>
    <row r="40" spans="1:13" ht="14.25">
      <c r="A40" s="1126"/>
      <c r="B40" s="1219">
        <v>55</v>
      </c>
      <c r="C40" s="1220" t="s">
        <v>180</v>
      </c>
      <c r="D40" s="1303">
        <v>0</v>
      </c>
      <c r="E40" s="1303">
        <v>0</v>
      </c>
      <c r="F40" s="1313" t="s">
        <v>173</v>
      </c>
      <c r="G40" s="1303" t="s">
        <v>173</v>
      </c>
      <c r="H40" s="1314" t="s">
        <v>173</v>
      </c>
      <c r="I40" s="1312" t="s">
        <v>173</v>
      </c>
      <c r="J40" s="766"/>
      <c r="K40" s="766"/>
      <c r="L40" s="1310"/>
      <c r="M40" s="1273"/>
    </row>
    <row r="41" spans="1:13" ht="14.25">
      <c r="A41" s="1126"/>
      <c r="B41" s="1219">
        <v>65</v>
      </c>
      <c r="C41" s="1220" t="s">
        <v>181</v>
      </c>
      <c r="D41" s="1303">
        <v>375</v>
      </c>
      <c r="E41" s="1303">
        <v>375</v>
      </c>
      <c r="F41" s="1316"/>
      <c r="G41" s="1303">
        <v>7.558304</v>
      </c>
      <c r="H41" s="1318">
        <v>7.558304</v>
      </c>
      <c r="I41" s="1319"/>
      <c r="J41" s="766"/>
      <c r="K41" s="766"/>
      <c r="L41" s="1310"/>
      <c r="M41" s="1310"/>
    </row>
    <row r="42" spans="1:13" ht="14.25">
      <c r="A42" s="1126"/>
      <c r="B42" s="1219">
        <v>70</v>
      </c>
      <c r="C42" s="1220" t="s">
        <v>182</v>
      </c>
      <c r="D42" s="1303">
        <v>1712.9724330999998</v>
      </c>
      <c r="E42" s="1303">
        <v>699.2098097999999</v>
      </c>
      <c r="F42" s="1303">
        <v>1013.7626232999999</v>
      </c>
      <c r="G42" s="1303">
        <v>2667.3601642000003</v>
      </c>
      <c r="H42" s="1318">
        <v>432.79405409999987</v>
      </c>
      <c r="I42" s="1304">
        <v>2234.5661101000005</v>
      </c>
      <c r="J42" s="766"/>
      <c r="K42" s="766"/>
      <c r="L42" s="1310"/>
      <c r="M42" s="1310"/>
    </row>
    <row r="43" spans="1:13" ht="15.75" thickBot="1">
      <c r="A43" s="1134"/>
      <c r="B43" s="1227">
        <v>73</v>
      </c>
      <c r="C43" s="1228" t="s">
        <v>183</v>
      </c>
      <c r="D43" s="1293">
        <v>1013.7626232999999</v>
      </c>
      <c r="E43" s="1294"/>
      <c r="F43" s="1293">
        <v>1013.7626232999999</v>
      </c>
      <c r="G43" s="1293">
        <v>2234.5661101000005</v>
      </c>
      <c r="H43" s="1317"/>
      <c r="I43" s="1306">
        <v>2234.5661101000005</v>
      </c>
      <c r="J43" s="766"/>
      <c r="K43" s="766"/>
      <c r="L43" s="1320"/>
      <c r="M43" s="1320"/>
    </row>
    <row r="44" spans="1:13" ht="15">
      <c r="A44" s="1134"/>
      <c r="B44" s="1153"/>
      <c r="C44" s="1131"/>
      <c r="D44" s="1321"/>
      <c r="E44" s="1233"/>
      <c r="F44" s="1233"/>
      <c r="G44" s="1246"/>
      <c r="H44" s="1246"/>
      <c r="I44" s="1246"/>
      <c r="K44" s="763"/>
      <c r="L44" s="763"/>
      <c r="M44" s="763"/>
    </row>
    <row r="45" spans="1:13" ht="15">
      <c r="A45" s="1126" t="s">
        <v>184</v>
      </c>
      <c r="B45" s="1147"/>
      <c r="C45" s="1234"/>
      <c r="D45" s="1235"/>
      <c r="E45" s="1322"/>
      <c r="F45" s="1322"/>
      <c r="G45" s="1246"/>
      <c r="H45" s="1246"/>
      <c r="I45" s="1246"/>
      <c r="K45" s="763"/>
      <c r="L45" s="763"/>
      <c r="M45" s="63"/>
    </row>
    <row r="46" spans="1:13" ht="15.75" thickBot="1">
      <c r="A46" s="1235"/>
      <c r="B46" s="1153"/>
      <c r="C46" s="1131"/>
      <c r="D46" s="1235"/>
      <c r="E46" s="1235"/>
      <c r="F46" s="1235"/>
      <c r="G46" s="1246"/>
      <c r="H46" s="1246"/>
      <c r="I46" s="1246"/>
      <c r="K46" s="63"/>
      <c r="L46" s="763"/>
      <c r="M46" s="63"/>
    </row>
    <row r="47" spans="1:9" ht="14.25">
      <c r="A47" s="1126"/>
      <c r="B47" s="1175">
        <v>45</v>
      </c>
      <c r="C47" s="1190" t="s">
        <v>185</v>
      </c>
      <c r="D47" s="1323">
        <v>-32.08800000000002</v>
      </c>
      <c r="E47" s="1323">
        <v>-32.08800000000002</v>
      </c>
      <c r="F47" s="1324" t="s">
        <v>173</v>
      </c>
      <c r="G47" s="1324" t="s">
        <v>173</v>
      </c>
      <c r="H47" s="1325" t="s">
        <v>173</v>
      </c>
      <c r="I47" s="1326" t="s">
        <v>173</v>
      </c>
    </row>
    <row r="48" spans="1:9" ht="14.25">
      <c r="A48" s="1126"/>
      <c r="B48" s="1219">
        <v>80</v>
      </c>
      <c r="C48" s="1238" t="s">
        <v>188</v>
      </c>
      <c r="D48" s="1327">
        <v>0.8303939226173155</v>
      </c>
      <c r="E48" s="1327">
        <v>1.276128460658712</v>
      </c>
      <c r="F48" s="1327"/>
      <c r="G48" s="1328">
        <v>0.002005101878851632</v>
      </c>
      <c r="H48" s="1328">
        <v>0.011638543329512833</v>
      </c>
      <c r="I48" s="1329"/>
    </row>
    <row r="49" spans="1:9" ht="15" thickBot="1">
      <c r="A49" s="1126"/>
      <c r="B49" s="1241">
        <v>90</v>
      </c>
      <c r="C49" s="1242" t="s">
        <v>189</v>
      </c>
      <c r="D49" s="1330">
        <v>25.58431808555127</v>
      </c>
      <c r="E49" s="1330">
        <v>10.443137225557845</v>
      </c>
      <c r="F49" s="1330">
        <v>15.141180859993426</v>
      </c>
      <c r="G49" s="1330">
        <v>39.83869767601637</v>
      </c>
      <c r="H49" s="1330">
        <v>6.464050752755622</v>
      </c>
      <c r="I49" s="1330">
        <v>33.374646923260755</v>
      </c>
    </row>
    <row r="50" spans="1:9" ht="15">
      <c r="A50" s="1134"/>
      <c r="B50" s="1147"/>
      <c r="C50" s="1128" t="s">
        <v>190</v>
      </c>
      <c r="D50" s="1235"/>
      <c r="E50" s="1235"/>
      <c r="F50" s="1235"/>
      <c r="G50" s="1246"/>
      <c r="H50" s="1246"/>
      <c r="I50" s="1246"/>
    </row>
    <row r="51" spans="1:9" ht="15">
      <c r="A51" s="1134"/>
      <c r="B51" s="1147"/>
      <c r="C51" s="1148" t="s">
        <v>252</v>
      </c>
      <c r="D51" s="1247">
        <v>66954</v>
      </c>
      <c r="E51" s="918"/>
      <c r="F51" s="918"/>
      <c r="G51" s="918"/>
      <c r="H51" s="918"/>
      <c r="I51" s="918"/>
    </row>
    <row r="52" spans="1:9" ht="15">
      <c r="A52" s="1134"/>
      <c r="B52" s="1153"/>
      <c r="C52" s="1126" t="s">
        <v>195</v>
      </c>
      <c r="D52" s="1235"/>
      <c r="E52" s="1235"/>
      <c r="F52" s="1235"/>
      <c r="G52" s="1234"/>
      <c r="H52" s="1246"/>
      <c r="I52" s="1246"/>
    </row>
    <row r="53" spans="1:9" ht="15">
      <c r="A53" s="1134"/>
      <c r="B53" s="527"/>
      <c r="C53" s="1132"/>
      <c r="D53" s="1132"/>
      <c r="E53" s="1132"/>
      <c r="F53" s="1132"/>
      <c r="G53" s="1331"/>
      <c r="H53" s="1131"/>
      <c r="I53" s="1332"/>
    </row>
    <row r="54" spans="1:9" ht="15">
      <c r="A54" s="1333"/>
      <c r="B54" s="1334"/>
      <c r="C54" s="1148"/>
      <c r="D54" s="1148"/>
      <c r="E54" s="1148"/>
      <c r="F54" s="1148"/>
      <c r="G54" s="1331"/>
      <c r="H54" s="1335"/>
      <c r="I54" s="1336"/>
    </row>
    <row r="55" spans="1:9" ht="15">
      <c r="A55" s="1333"/>
      <c r="B55" s="1334"/>
      <c r="C55" s="1148"/>
      <c r="E55" s="1337"/>
      <c r="F55" s="1337"/>
      <c r="G55" s="1250"/>
      <c r="H55" s="1335"/>
      <c r="I55" s="1336"/>
    </row>
    <row r="56" spans="1:9" ht="15">
      <c r="A56" s="1333"/>
      <c r="B56" s="1334"/>
      <c r="C56" s="1126"/>
      <c r="D56" s="1134"/>
      <c r="E56" s="1134"/>
      <c r="F56" s="1134"/>
      <c r="G56" s="1134"/>
      <c r="H56" s="1134"/>
      <c r="I56" s="1134"/>
    </row>
    <row r="57" ht="15">
      <c r="B57" s="1334"/>
    </row>
    <row r="58" spans="1:2" ht="15">
      <c r="A58" s="766"/>
      <c r="B58" s="1334"/>
    </row>
    <row r="59" spans="1:2" ht="15">
      <c r="A59" s="766"/>
      <c r="B59" s="1334"/>
    </row>
    <row r="60" ht="15">
      <c r="B60" s="1334"/>
    </row>
    <row r="61" spans="1:2" ht="15">
      <c r="A61" s="766"/>
      <c r="B61" s="1334"/>
    </row>
    <row r="62" ht="15">
      <c r="B62" s="1334"/>
    </row>
    <row r="63" spans="1:2" ht="15">
      <c r="A63" s="766"/>
      <c r="B63" s="1334"/>
    </row>
    <row r="64" ht="15">
      <c r="B64" s="1334"/>
    </row>
    <row r="65" ht="15">
      <c r="B65" s="1334"/>
    </row>
    <row r="66" ht="15">
      <c r="B66" s="1334"/>
    </row>
    <row r="67" spans="1:2" ht="15">
      <c r="A67" s="766"/>
      <c r="B67" s="1334"/>
    </row>
  </sheetData>
  <sheetProtection/>
  <mergeCells count="1">
    <mergeCell ref="G8:I8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1"/>
  <headerFooter alignWithMargins="0">
    <oddFooter>&amp;C&amp;"Times New Roman,Normal"&amp;12 70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showGridLines="0" zoomScalePageLayoutView="0" workbookViewId="0" topLeftCell="A37">
      <selection activeCell="E52" sqref="E52"/>
    </sheetView>
  </sheetViews>
  <sheetFormatPr defaultColWidth="8.8515625" defaultRowHeight="19.5" customHeight="1"/>
  <cols>
    <col min="1" max="1" width="4.8515625" style="1344" customWidth="1"/>
    <col min="2" max="2" width="4.28125" style="1487" customWidth="1"/>
    <col min="3" max="3" width="43.8515625" style="1344" customWidth="1"/>
    <col min="4" max="4" width="15.7109375" style="1344" customWidth="1"/>
    <col min="5" max="5" width="24.140625" style="1344" customWidth="1"/>
    <col min="6" max="6" width="18.28125" style="1344" customWidth="1"/>
    <col min="7" max="10" width="15.7109375" style="0" customWidth="1"/>
    <col min="11" max="20" width="13.7109375" style="0" customWidth="1"/>
  </cols>
  <sheetData>
    <row r="1" spans="2:6" ht="19.5" customHeight="1">
      <c r="B1" s="1345"/>
      <c r="F1" s="1346"/>
    </row>
    <row r="2" spans="1:6" ht="19.5" customHeight="1">
      <c r="A2" s="1690" t="s">
        <v>218</v>
      </c>
      <c r="B2" s="1690"/>
      <c r="C2" s="1690"/>
      <c r="D2" s="1690"/>
      <c r="E2" s="1690"/>
      <c r="F2" s="1690"/>
    </row>
    <row r="3" spans="1:6" ht="19.5" customHeight="1">
      <c r="A3" s="1347"/>
      <c r="B3" s="1346"/>
      <c r="C3" s="1346"/>
      <c r="D3" s="1348"/>
      <c r="E3" s="1349"/>
      <c r="F3" s="1346"/>
    </row>
    <row r="4" spans="1:6" ht="19.5" customHeight="1">
      <c r="A4" s="1120" t="s">
        <v>232</v>
      </c>
      <c r="B4" s="1346"/>
      <c r="C4" s="1350"/>
      <c r="D4" s="1348"/>
      <c r="E4" s="1351"/>
      <c r="F4" s="1352" t="s">
        <v>255</v>
      </c>
    </row>
    <row r="5" spans="1:6" ht="18" customHeight="1">
      <c r="A5" s="1347"/>
      <c r="B5" s="1353"/>
      <c r="C5" s="1346"/>
      <c r="D5" s="1354"/>
      <c r="E5" s="1354"/>
      <c r="F5" s="1355"/>
    </row>
    <row r="6" spans="1:6" ht="18" customHeight="1">
      <c r="A6" s="1126"/>
      <c r="B6" s="1356" t="s">
        <v>138</v>
      </c>
      <c r="C6" s="1123"/>
      <c r="D6" s="1131"/>
      <c r="E6" s="1126"/>
      <c r="F6" s="1132"/>
    </row>
    <row r="7" spans="1:6" ht="18" customHeight="1" thickBot="1">
      <c r="A7" s="1132"/>
      <c r="B7" s="1357"/>
      <c r="C7" s="1134"/>
      <c r="D7" s="1126"/>
      <c r="E7" s="1126"/>
      <c r="F7" s="1126"/>
    </row>
    <row r="8" spans="1:6" ht="18" customHeight="1" thickBot="1">
      <c r="A8" s="1134"/>
      <c r="B8" s="1358" t="s">
        <v>139</v>
      </c>
      <c r="C8" s="1359"/>
      <c r="D8" s="1360" t="s">
        <v>234</v>
      </c>
      <c r="E8" s="1361" t="s">
        <v>215</v>
      </c>
      <c r="F8" s="1362"/>
    </row>
    <row r="9" spans="1:6" ht="18" customHeight="1">
      <c r="A9" s="1134"/>
      <c r="B9" s="1363" t="s">
        <v>142</v>
      </c>
      <c r="C9" s="1364"/>
      <c r="D9" s="1364" t="s">
        <v>145</v>
      </c>
      <c r="E9" s="1180" t="s">
        <v>143</v>
      </c>
      <c r="F9" s="1180" t="s">
        <v>144</v>
      </c>
    </row>
    <row r="10" spans="1:6" ht="18" customHeight="1">
      <c r="A10" s="1134"/>
      <c r="B10" s="1363" t="s">
        <v>147</v>
      </c>
      <c r="C10" s="1364"/>
      <c r="D10" s="1365" t="s">
        <v>148</v>
      </c>
      <c r="E10" s="1366"/>
      <c r="F10" s="1366"/>
    </row>
    <row r="11" spans="1:6" ht="18" customHeight="1" thickBot="1">
      <c r="A11" s="1134"/>
      <c r="B11" s="1367" t="s">
        <v>149</v>
      </c>
      <c r="C11" s="1368" t="s">
        <v>150</v>
      </c>
      <c r="D11" s="1369">
        <v>1722</v>
      </c>
      <c r="E11" s="1241">
        <v>1723</v>
      </c>
      <c r="F11" s="1241">
        <v>1724</v>
      </c>
    </row>
    <row r="12" spans="1:6" ht="12.75" customHeight="1">
      <c r="A12" s="1134"/>
      <c r="B12" s="1370"/>
      <c r="C12" s="1370"/>
      <c r="D12" s="1370"/>
      <c r="E12" s="1370"/>
      <c r="F12" s="1370"/>
    </row>
    <row r="13" spans="1:6" ht="12.75" customHeight="1">
      <c r="A13" s="1148" t="s">
        <v>235</v>
      </c>
      <c r="B13" s="1370"/>
      <c r="C13" s="1370"/>
      <c r="D13" s="1370"/>
      <c r="E13" s="1691" t="s">
        <v>236</v>
      </c>
      <c r="F13" s="1691"/>
    </row>
    <row r="14" spans="1:6" ht="3" customHeight="1" thickBot="1">
      <c r="A14" s="1371"/>
      <c r="B14" s="1372"/>
      <c r="C14" s="1372"/>
      <c r="D14" s="1372"/>
      <c r="E14" s="1373"/>
      <c r="F14" s="1373"/>
    </row>
    <row r="15" spans="1:6" ht="3" customHeight="1">
      <c r="A15" s="1346"/>
      <c r="B15" s="1374" t="s">
        <v>159</v>
      </c>
      <c r="C15" s="1375" t="s">
        <v>160</v>
      </c>
      <c r="D15" s="916"/>
      <c r="E15" s="1376"/>
      <c r="F15" s="1377">
        <v>0</v>
      </c>
    </row>
    <row r="16" spans="1:6" ht="3" customHeight="1">
      <c r="A16" s="1346"/>
      <c r="B16" s="1378">
        <v>12</v>
      </c>
      <c r="C16" s="1379" t="s">
        <v>216</v>
      </c>
      <c r="D16" s="1380"/>
      <c r="E16" s="1376"/>
      <c r="F16" s="1381">
        <v>0</v>
      </c>
    </row>
    <row r="17" spans="1:6" ht="18" customHeight="1">
      <c r="A17" s="1346"/>
      <c r="B17" s="1382" t="s">
        <v>211</v>
      </c>
      <c r="C17" s="1379" t="s">
        <v>212</v>
      </c>
      <c r="D17" s="1380"/>
      <c r="E17" s="1383"/>
      <c r="F17" s="1384">
        <v>3.23689</v>
      </c>
    </row>
    <row r="18" spans="1:6" ht="12" customHeight="1">
      <c r="A18" s="1385"/>
      <c r="B18" s="1161" t="s">
        <v>213</v>
      </c>
      <c r="C18" s="1162" t="s">
        <v>214</v>
      </c>
      <c r="D18" s="1386"/>
      <c r="E18" s="1387"/>
      <c r="F18" s="1384">
        <v>6.7365</v>
      </c>
    </row>
    <row r="19" spans="1:6" ht="18" customHeight="1" thickBot="1">
      <c r="A19" s="1388"/>
      <c r="B19" s="1389"/>
      <c r="C19" s="1168" t="s">
        <v>161</v>
      </c>
      <c r="D19" s="1390"/>
      <c r="E19" s="1388"/>
      <c r="F19" s="1391">
        <v>9.97339</v>
      </c>
    </row>
    <row r="20" spans="1:6" ht="18" customHeight="1">
      <c r="A20" s="1148" t="s">
        <v>164</v>
      </c>
      <c r="B20" s="1392"/>
      <c r="C20" s="1392"/>
      <c r="D20" s="1392"/>
      <c r="E20" s="1393"/>
      <c r="F20" s="1393"/>
    </row>
    <row r="21" spans="1:6" ht="18" customHeight="1" thickBot="1">
      <c r="A21" s="1392"/>
      <c r="B21" s="1392"/>
      <c r="C21" s="1392"/>
      <c r="D21" s="1392"/>
      <c r="E21" s="1393"/>
      <c r="F21" s="1393"/>
    </row>
    <row r="22" spans="1:6" ht="18" customHeight="1" thickBot="1">
      <c r="A22" s="1394"/>
      <c r="B22" s="1175">
        <v>12</v>
      </c>
      <c r="C22" s="1176" t="s">
        <v>165</v>
      </c>
      <c r="D22" s="1395"/>
      <c r="E22" s="1396"/>
      <c r="F22" s="1397">
        <v>9.97339</v>
      </c>
    </row>
    <row r="23" spans="1:6" ht="18" customHeight="1">
      <c r="A23" s="1394"/>
      <c r="B23" s="1180">
        <v>15</v>
      </c>
      <c r="C23" s="1181" t="s">
        <v>166</v>
      </c>
      <c r="D23" s="1398"/>
      <c r="E23" s="1399"/>
      <c r="F23" s="1400"/>
    </row>
    <row r="24" spans="1:6" ht="18" customHeight="1" thickBot="1">
      <c r="A24" s="1394"/>
      <c r="B24" s="1185"/>
      <c r="C24" s="1186" t="s">
        <v>167</v>
      </c>
      <c r="D24" s="1244">
        <v>129.27</v>
      </c>
      <c r="E24" s="1401">
        <v>206.48</v>
      </c>
      <c r="F24" s="1402"/>
    </row>
    <row r="25" spans="1:6" ht="18" customHeight="1">
      <c r="A25" s="1394"/>
      <c r="B25" s="1180">
        <v>20</v>
      </c>
      <c r="C25" s="1287" t="s">
        <v>168</v>
      </c>
      <c r="D25" s="1403">
        <v>131.13</v>
      </c>
      <c r="E25" s="1404">
        <v>169.369</v>
      </c>
      <c r="F25" s="1405">
        <v>34.94</v>
      </c>
    </row>
    <row r="26" spans="1:6" ht="18" customHeight="1">
      <c r="A26" s="1371"/>
      <c r="B26" s="1192">
        <v>25</v>
      </c>
      <c r="C26" s="1213" t="s">
        <v>228</v>
      </c>
      <c r="D26" s="1406">
        <v>104.769</v>
      </c>
      <c r="E26" s="1407">
        <v>159.589</v>
      </c>
      <c r="F26" s="1408">
        <v>34.171</v>
      </c>
    </row>
    <row r="27" spans="1:6" ht="18" customHeight="1">
      <c r="A27" s="1371"/>
      <c r="B27" s="1192">
        <v>200</v>
      </c>
      <c r="C27" s="1213" t="s">
        <v>170</v>
      </c>
      <c r="D27" s="1406">
        <v>32.164</v>
      </c>
      <c r="E27" s="1409"/>
      <c r="F27" s="1408">
        <v>34.94</v>
      </c>
    </row>
    <row r="28" spans="1:6" ht="18" customHeight="1" thickBot="1">
      <c r="A28" s="1371"/>
      <c r="B28" s="1198">
        <v>205</v>
      </c>
      <c r="C28" s="1214" t="s">
        <v>229</v>
      </c>
      <c r="D28" s="1410">
        <v>30.138</v>
      </c>
      <c r="E28" s="1411"/>
      <c r="F28" s="1412">
        <v>34.171</v>
      </c>
    </row>
    <row r="29" spans="1:6" ht="19.5" customHeight="1" thickBot="1">
      <c r="A29" s="1126"/>
      <c r="B29" s="1202">
        <v>100</v>
      </c>
      <c r="C29" s="1295" t="s">
        <v>172</v>
      </c>
      <c r="D29" s="1413">
        <v>1.643</v>
      </c>
      <c r="E29" s="1414" t="s">
        <v>173</v>
      </c>
      <c r="F29" s="1415"/>
    </row>
    <row r="30" spans="1:7" ht="19.5" customHeight="1" thickBot="1">
      <c r="A30" s="1394"/>
      <c r="B30" s="1202">
        <v>991</v>
      </c>
      <c r="C30" s="1295" t="s">
        <v>174</v>
      </c>
      <c r="D30" s="1413">
        <v>262.04299999999995</v>
      </c>
      <c r="E30" s="1416">
        <v>375.849</v>
      </c>
      <c r="F30" s="1417">
        <v>44.91339</v>
      </c>
      <c r="G30" s="1677"/>
    </row>
    <row r="31" spans="1:6" ht="19.5" customHeight="1">
      <c r="A31" s="1394"/>
      <c r="B31" s="1175">
        <v>30</v>
      </c>
      <c r="C31" s="1418" t="s">
        <v>175</v>
      </c>
      <c r="D31" s="1403">
        <v>18.084</v>
      </c>
      <c r="E31" s="1404">
        <v>41.244</v>
      </c>
      <c r="F31" s="1419">
        <v>2.537</v>
      </c>
    </row>
    <row r="32" spans="1:6" ht="19.5" customHeight="1">
      <c r="A32" s="1371"/>
      <c r="B32" s="1192">
        <v>35</v>
      </c>
      <c r="C32" s="1420" t="s">
        <v>239</v>
      </c>
      <c r="D32" s="1406">
        <v>16.449</v>
      </c>
      <c r="E32" s="1407">
        <v>31.207</v>
      </c>
      <c r="F32" s="1407">
        <v>2.167</v>
      </c>
    </row>
    <row r="33" spans="1:6" ht="19.5" customHeight="1">
      <c r="A33" s="1371"/>
      <c r="B33" s="1192">
        <v>300</v>
      </c>
      <c r="C33" s="1213" t="s">
        <v>170</v>
      </c>
      <c r="D33" s="1406">
        <v>6.766</v>
      </c>
      <c r="E33" s="1409"/>
      <c r="F33" s="1421">
        <v>2.537</v>
      </c>
    </row>
    <row r="34" spans="1:6" ht="19.5" customHeight="1" thickBot="1">
      <c r="A34" s="1371"/>
      <c r="B34" s="1198">
        <v>305</v>
      </c>
      <c r="C34" s="1214" t="s">
        <v>240</v>
      </c>
      <c r="D34" s="1410">
        <v>6.162</v>
      </c>
      <c r="E34" s="1411"/>
      <c r="F34" s="1422">
        <v>2.167</v>
      </c>
    </row>
    <row r="35" spans="1:6" ht="19.5" customHeight="1" thickBot="1">
      <c r="A35" s="1394"/>
      <c r="B35" s="1202">
        <v>40</v>
      </c>
      <c r="C35" s="1203" t="s">
        <v>177</v>
      </c>
      <c r="D35" s="1423">
        <v>1.828</v>
      </c>
      <c r="E35" s="1414" t="s">
        <v>173</v>
      </c>
      <c r="F35" s="1424"/>
    </row>
    <row r="36" spans="1:6" ht="19.5" customHeight="1">
      <c r="A36" s="1394"/>
      <c r="B36" s="1175">
        <v>50</v>
      </c>
      <c r="C36" s="1190" t="s">
        <v>178</v>
      </c>
      <c r="D36" s="1425">
        <v>242.13099999999994</v>
      </c>
      <c r="E36" s="1404">
        <v>334.605</v>
      </c>
      <c r="F36" s="1426">
        <v>42.37639</v>
      </c>
    </row>
    <row r="37" spans="1:6" ht="19.5" customHeight="1">
      <c r="A37" s="1394"/>
      <c r="B37" s="1219">
        <v>53</v>
      </c>
      <c r="C37" s="1220" t="s">
        <v>179</v>
      </c>
      <c r="D37" s="1427">
        <v>19.4412024</v>
      </c>
      <c r="E37" s="1428">
        <v>33.60616100000001</v>
      </c>
      <c r="F37" s="1429"/>
    </row>
    <row r="38" spans="1:6" ht="19.5" customHeight="1">
      <c r="A38" s="1394"/>
      <c r="B38" s="1219">
        <v>55</v>
      </c>
      <c r="C38" s="1220" t="s">
        <v>180</v>
      </c>
      <c r="D38" s="1427">
        <v>0</v>
      </c>
      <c r="E38" s="1430">
        <v>0</v>
      </c>
      <c r="F38" s="1431"/>
    </row>
    <row r="39" spans="1:6" ht="19.5" customHeight="1">
      <c r="A39" s="1394"/>
      <c r="B39" s="1219">
        <v>65</v>
      </c>
      <c r="C39" s="1220" t="s">
        <v>181</v>
      </c>
      <c r="D39" s="1432"/>
      <c r="E39" s="1428">
        <v>9.97339</v>
      </c>
      <c r="F39" s="1431"/>
    </row>
    <row r="40" spans="1:6" ht="19.5" customHeight="1">
      <c r="A40" s="1394"/>
      <c r="B40" s="1219">
        <v>70</v>
      </c>
      <c r="C40" s="1220" t="s">
        <v>182</v>
      </c>
      <c r="D40" s="1427">
        <v>222.68979759999996</v>
      </c>
      <c r="E40" s="1428">
        <v>291.02544900000004</v>
      </c>
      <c r="F40" s="1433">
        <v>42.37639</v>
      </c>
    </row>
    <row r="41" spans="1:6" ht="15.75" thickBot="1">
      <c r="A41" s="1371"/>
      <c r="B41" s="1227">
        <v>73</v>
      </c>
      <c r="C41" s="1228" t="s">
        <v>183</v>
      </c>
      <c r="D41" s="1434">
        <v>47.938</v>
      </c>
      <c r="E41" s="1435"/>
      <c r="F41" s="1436">
        <v>42.37639</v>
      </c>
    </row>
    <row r="42" spans="1:6" ht="15">
      <c r="A42" s="1371"/>
      <c r="B42" s="1437"/>
      <c r="C42" s="1438"/>
      <c r="D42" s="1131"/>
      <c r="E42" s="1439"/>
      <c r="F42" s="1087"/>
    </row>
    <row r="43" spans="1:6" ht="15">
      <c r="A43" s="1126" t="s">
        <v>184</v>
      </c>
      <c r="B43" s="1372"/>
      <c r="C43" s="1440"/>
      <c r="D43" s="1234"/>
      <c r="E43" s="1086"/>
      <c r="F43" s="1087"/>
    </row>
    <row r="44" spans="1:6" ht="15.75" thickBot="1">
      <c r="A44" s="1441"/>
      <c r="B44" s="1437"/>
      <c r="C44" s="1438"/>
      <c r="D44" s="1131"/>
      <c r="E44" s="1086"/>
      <c r="F44" s="1087"/>
    </row>
    <row r="45" spans="1:6" ht="14.25">
      <c r="A45" s="1394"/>
      <c r="B45" s="1175">
        <v>45</v>
      </c>
      <c r="C45" s="1190" t="s">
        <v>185</v>
      </c>
      <c r="D45" s="1442">
        <v>0.185</v>
      </c>
      <c r="E45" s="1443" t="s">
        <v>173</v>
      </c>
      <c r="F45" s="1444">
        <v>0</v>
      </c>
    </row>
    <row r="46" spans="1:6" ht="14.25">
      <c r="A46" s="1394"/>
      <c r="B46" s="1219">
        <v>80</v>
      </c>
      <c r="C46" s="1238" t="s">
        <v>188</v>
      </c>
      <c r="D46" s="1445">
        <v>0.5338845500989136</v>
      </c>
      <c r="E46" s="1446">
        <v>0.6170858176058337</v>
      </c>
      <c r="F46" s="1447">
        <v>0.2353525158702759</v>
      </c>
    </row>
    <row r="47" spans="1:6" ht="15" thickBot="1">
      <c r="A47" s="1394"/>
      <c r="B47" s="1241">
        <v>90</v>
      </c>
      <c r="C47" s="1242" t="s">
        <v>189</v>
      </c>
      <c r="D47" s="1448">
        <v>3.32601185291394</v>
      </c>
      <c r="E47" s="1449">
        <v>4.346647683484184</v>
      </c>
      <c r="F47" s="1450">
        <v>0.6329179735340681</v>
      </c>
    </row>
    <row r="48" spans="1:6" ht="15">
      <c r="A48" s="1371"/>
      <c r="B48" s="1372"/>
      <c r="C48" s="1438"/>
      <c r="D48" s="1438"/>
      <c r="E48" s="1385"/>
      <c r="F48" s="1087"/>
    </row>
    <row r="49" spans="1:6" ht="15">
      <c r="A49" s="1371"/>
      <c r="B49" s="1372"/>
      <c r="C49" s="1438"/>
      <c r="D49" s="1441"/>
      <c r="E49" s="1087"/>
      <c r="F49" s="1087"/>
    </row>
    <row r="50" spans="1:6" ht="15">
      <c r="A50" s="1371"/>
      <c r="B50" s="1437"/>
      <c r="C50" s="1438"/>
      <c r="D50" s="1441"/>
      <c r="E50" s="1373"/>
      <c r="F50" s="1087"/>
    </row>
    <row r="51" spans="1:6" ht="15.75">
      <c r="A51" s="1371"/>
      <c r="B51" s="1245" t="s">
        <v>190</v>
      </c>
      <c r="C51" s="1132"/>
      <c r="D51" s="1451"/>
      <c r="E51" s="1452"/>
      <c r="F51" s="1453"/>
    </row>
    <row r="52" spans="1:6" ht="15.75">
      <c r="A52" s="1371"/>
      <c r="B52" s="1148" t="s">
        <v>241</v>
      </c>
      <c r="C52" s="1148"/>
      <c r="D52" s="1456"/>
      <c r="E52" s="1488">
        <v>66954</v>
      </c>
      <c r="F52" s="1454"/>
    </row>
    <row r="53" spans="1:6" ht="15.75">
      <c r="A53" s="1371"/>
      <c r="B53" s="1126" t="s">
        <v>195</v>
      </c>
      <c r="C53" s="1117"/>
      <c r="D53" s="1371"/>
      <c r="E53" s="1455"/>
      <c r="F53" s="1455"/>
    </row>
    <row r="54" spans="2:6" ht="15.75">
      <c r="B54" s="1345"/>
      <c r="C54" s="1456"/>
      <c r="D54" s="1456"/>
      <c r="E54" s="1457"/>
      <c r="F54" s="916"/>
    </row>
    <row r="55" spans="1:6" ht="18.75">
      <c r="A55" s="1347"/>
      <c r="B55" s="1350"/>
      <c r="C55" s="1380"/>
      <c r="D55" s="1458"/>
      <c r="E55" s="1459"/>
      <c r="F55" s="916"/>
    </row>
    <row r="56" spans="1:6" ht="15.75">
      <c r="A56" s="1347"/>
      <c r="B56" s="1460"/>
      <c r="C56" s="1120"/>
      <c r="D56" s="1380"/>
      <c r="E56" s="1461"/>
      <c r="F56" s="1390"/>
    </row>
    <row r="57" spans="1:6" ht="12.75">
      <c r="A57" s="916"/>
      <c r="B57" s="916"/>
      <c r="C57" s="916"/>
      <c r="D57" s="1462"/>
      <c r="E57" s="1462"/>
      <c r="F57" s="1355"/>
    </row>
    <row r="58" spans="1:6" ht="15">
      <c r="A58" s="1388"/>
      <c r="B58" s="1463"/>
      <c r="C58" s="1464"/>
      <c r="D58" s="1438"/>
      <c r="E58" s="1465"/>
      <c r="F58" s="1466"/>
    </row>
    <row r="59" spans="1:6" ht="15">
      <c r="A59" s="1464"/>
      <c r="B59" s="1463"/>
      <c r="C59" s="1385"/>
      <c r="D59" s="1465"/>
      <c r="E59" s="1465"/>
      <c r="F59" s="1465"/>
    </row>
    <row r="60" spans="1:6" ht="15">
      <c r="A60" s="1385"/>
      <c r="B60" s="1373"/>
      <c r="C60" s="1373"/>
      <c r="D60" s="1372"/>
      <c r="E60" s="1372"/>
      <c r="F60" s="1372"/>
    </row>
    <row r="61" spans="1:6" ht="15">
      <c r="A61" s="1385"/>
      <c r="B61" s="1373"/>
      <c r="C61" s="1373"/>
      <c r="D61" s="1372"/>
      <c r="E61" s="1372"/>
      <c r="F61" s="1372"/>
    </row>
    <row r="62" spans="1:6" ht="15">
      <c r="A62" s="1385"/>
      <c r="B62" s="1373"/>
      <c r="C62" s="1373"/>
      <c r="D62" s="1372"/>
      <c r="E62" s="1372"/>
      <c r="F62" s="1372"/>
    </row>
    <row r="63" spans="1:6" ht="15">
      <c r="A63" s="1385"/>
      <c r="B63" s="1373"/>
      <c r="C63" s="1373"/>
      <c r="D63" s="1372"/>
      <c r="E63" s="1372"/>
      <c r="F63" s="1372"/>
    </row>
    <row r="64" spans="1:6" ht="15">
      <c r="A64" s="1388"/>
      <c r="B64" s="1376"/>
      <c r="C64" s="1385"/>
      <c r="D64" s="1372"/>
      <c r="E64" s="1372"/>
      <c r="F64" s="1372"/>
    </row>
    <row r="65" spans="1:6" ht="15">
      <c r="A65" s="1464"/>
      <c r="B65" s="1376"/>
      <c r="C65" s="1385"/>
      <c r="D65" s="1440"/>
      <c r="E65" s="1440"/>
      <c r="F65" s="1440"/>
    </row>
    <row r="66" spans="1:6" ht="14.25">
      <c r="A66" s="1467"/>
      <c r="B66" s="1468"/>
      <c r="C66" s="1469"/>
      <c r="D66" s="1469"/>
      <c r="E66" s="1380"/>
      <c r="F66" s="1470"/>
    </row>
    <row r="67" spans="1:6" ht="14.25">
      <c r="A67" s="1388"/>
      <c r="B67" s="1373"/>
      <c r="C67" s="1471"/>
      <c r="D67" s="1472"/>
      <c r="E67" s="1380"/>
      <c r="F67" s="1473"/>
    </row>
    <row r="68" spans="1:6" ht="14.25">
      <c r="A68" s="1388"/>
      <c r="B68" s="1373"/>
      <c r="C68" s="1388"/>
      <c r="D68" s="1388"/>
      <c r="E68" s="1380"/>
      <c r="F68" s="1474"/>
    </row>
    <row r="69" spans="1:6" ht="14.25">
      <c r="A69" s="1475"/>
      <c r="B69" s="1475"/>
      <c r="C69" s="1475"/>
      <c r="D69" s="1476"/>
      <c r="E69" s="1476"/>
      <c r="F69" s="1476"/>
    </row>
    <row r="70" spans="1:6" ht="14.25">
      <c r="A70" s="1475"/>
      <c r="B70" s="1475"/>
      <c r="C70" s="1475"/>
      <c r="D70" s="1476"/>
      <c r="E70" s="1476"/>
      <c r="F70" s="1476"/>
    </row>
    <row r="71" spans="1:6" ht="14.25">
      <c r="A71" s="1475"/>
      <c r="B71" s="1475"/>
      <c r="C71" s="1475"/>
      <c r="D71" s="1476"/>
      <c r="E71" s="1476"/>
      <c r="F71" s="1476"/>
    </row>
    <row r="72" spans="1:6" ht="15">
      <c r="A72" s="1388"/>
      <c r="B72" s="1376"/>
      <c r="C72" s="1388"/>
      <c r="D72" s="1465"/>
      <c r="E72" s="1465"/>
      <c r="F72" s="1465"/>
    </row>
    <row r="73" spans="1:6" ht="15">
      <c r="A73" s="1388"/>
      <c r="B73" s="1376"/>
      <c r="C73" s="1477"/>
      <c r="D73" s="1465"/>
      <c r="E73" s="1465"/>
      <c r="F73" s="1465"/>
    </row>
    <row r="74" spans="1:6" ht="15">
      <c r="A74" s="1388"/>
      <c r="B74" s="1376"/>
      <c r="C74" s="1477"/>
      <c r="D74" s="1465"/>
      <c r="E74" s="1465"/>
      <c r="F74" s="1465"/>
    </row>
    <row r="75" spans="1:6" ht="15">
      <c r="A75" s="1388"/>
      <c r="B75" s="1376"/>
      <c r="C75" s="1388"/>
      <c r="D75" s="1465"/>
      <c r="E75" s="1465"/>
      <c r="F75" s="1465"/>
    </row>
    <row r="76" spans="1:6" ht="15">
      <c r="A76" s="1388"/>
      <c r="B76" s="1376"/>
      <c r="C76" s="1478"/>
      <c r="D76" s="1441"/>
      <c r="E76" s="1441"/>
      <c r="F76" s="1441"/>
    </row>
    <row r="77" spans="1:6" ht="15">
      <c r="A77" s="1388"/>
      <c r="B77" s="1376"/>
      <c r="C77" s="1453"/>
      <c r="D77" s="1441"/>
      <c r="E77" s="1441"/>
      <c r="F77" s="1441"/>
    </row>
    <row r="78" spans="1:6" ht="15">
      <c r="A78" s="1388"/>
      <c r="B78" s="1376"/>
      <c r="C78" s="1478"/>
      <c r="D78" s="1441"/>
      <c r="E78" s="1441"/>
      <c r="F78" s="1441"/>
    </row>
    <row r="79" spans="1:6" ht="15">
      <c r="A79" s="1388"/>
      <c r="B79" s="1376"/>
      <c r="C79" s="1453"/>
      <c r="D79" s="1465"/>
      <c r="E79" s="1465"/>
      <c r="F79" s="1465"/>
    </row>
    <row r="80" spans="1:6" ht="15">
      <c r="A80" s="1388"/>
      <c r="B80" s="1376"/>
      <c r="C80" s="1479"/>
      <c r="D80" s="1465"/>
      <c r="E80" s="1465"/>
      <c r="F80" s="1465"/>
    </row>
    <row r="81" spans="1:6" ht="15">
      <c r="A81" s="1388"/>
      <c r="B81" s="1376"/>
      <c r="C81" s="1388"/>
      <c r="D81" s="1480"/>
      <c r="E81" s="1480"/>
      <c r="F81" s="1480"/>
    </row>
    <row r="82" spans="1:6" ht="15">
      <c r="A82" s="1388"/>
      <c r="B82" s="1376"/>
      <c r="C82" s="1388"/>
      <c r="D82" s="1465"/>
      <c r="E82" s="1465"/>
      <c r="F82" s="1465"/>
    </row>
    <row r="83" spans="1:6" ht="15">
      <c r="A83" s="1385"/>
      <c r="B83" s="1376"/>
      <c r="C83" s="1478"/>
      <c r="D83" s="1441"/>
      <c r="E83" s="1441"/>
      <c r="F83" s="1441"/>
    </row>
    <row r="84" spans="1:6" ht="15">
      <c r="A84" s="1385"/>
      <c r="B84" s="1376"/>
      <c r="C84" s="1453"/>
      <c r="D84" s="1441"/>
      <c r="E84" s="1441"/>
      <c r="F84" s="1441"/>
    </row>
    <row r="85" spans="1:6" ht="15">
      <c r="A85" s="1385"/>
      <c r="B85" s="1376"/>
      <c r="C85" s="1479"/>
      <c r="D85" s="1441"/>
      <c r="E85" s="1441"/>
      <c r="F85" s="1441"/>
    </row>
    <row r="86" spans="1:6" ht="15">
      <c r="A86" s="1388"/>
      <c r="B86" s="1376"/>
      <c r="C86" s="1388"/>
      <c r="D86" s="1465"/>
      <c r="E86" s="1465"/>
      <c r="F86" s="1465"/>
    </row>
    <row r="87" spans="1:6" ht="15">
      <c r="A87" s="1388"/>
      <c r="B87" s="1376"/>
      <c r="C87" s="1479"/>
      <c r="D87" s="1465"/>
      <c r="E87" s="1465"/>
      <c r="F87" s="1465"/>
    </row>
    <row r="88" spans="1:6" ht="15">
      <c r="A88" s="1388"/>
      <c r="B88" s="1376"/>
      <c r="C88" s="1388"/>
      <c r="D88" s="1465"/>
      <c r="E88" s="1465"/>
      <c r="F88" s="1465"/>
    </row>
    <row r="89" spans="1:6" ht="15">
      <c r="A89" s="1388"/>
      <c r="B89" s="1376"/>
      <c r="C89" s="1463"/>
      <c r="D89" s="1465"/>
      <c r="E89" s="1465"/>
      <c r="F89" s="1465"/>
    </row>
    <row r="90" spans="1:6" ht="15">
      <c r="A90" s="1385"/>
      <c r="B90" s="1376"/>
      <c r="C90" s="1479"/>
      <c r="D90" s="1441"/>
      <c r="E90" s="795"/>
      <c r="F90" s="795"/>
    </row>
    <row r="91" spans="1:6" ht="15">
      <c r="A91" s="1385"/>
      <c r="B91" s="1376"/>
      <c r="C91" s="1479"/>
      <c r="D91" s="1441"/>
      <c r="E91" s="795"/>
      <c r="F91" s="795"/>
    </row>
    <row r="92" spans="1:6" ht="15">
      <c r="A92" s="1385"/>
      <c r="B92" s="1376"/>
      <c r="C92" s="1479"/>
      <c r="D92" s="1441"/>
      <c r="E92" s="795"/>
      <c r="F92" s="795"/>
    </row>
    <row r="93" spans="1:6" ht="15">
      <c r="A93" s="1385"/>
      <c r="B93" s="1376"/>
      <c r="C93" s="1478"/>
      <c r="D93" s="1441"/>
      <c r="E93" s="795"/>
      <c r="F93" s="795"/>
    </row>
    <row r="94" spans="1:6" ht="15">
      <c r="A94" s="1388"/>
      <c r="B94" s="1376"/>
      <c r="C94" s="1463"/>
      <c r="D94" s="1465"/>
      <c r="E94" s="1465"/>
      <c r="F94" s="1465"/>
    </row>
    <row r="95" spans="1:6" ht="15">
      <c r="A95" s="1388"/>
      <c r="B95" s="1376"/>
      <c r="C95" s="1463"/>
      <c r="D95" s="1465"/>
      <c r="E95" s="1465"/>
      <c r="F95" s="1465"/>
    </row>
    <row r="96" spans="1:6" ht="15">
      <c r="A96" s="1385"/>
      <c r="B96" s="1376"/>
      <c r="C96" s="1479"/>
      <c r="D96" s="1441"/>
      <c r="E96" s="1441"/>
      <c r="F96" s="1441"/>
    </row>
    <row r="97" spans="1:6" ht="15">
      <c r="A97" s="1385"/>
      <c r="B97" s="1376"/>
      <c r="C97" s="1479"/>
      <c r="D97" s="1441"/>
      <c r="E97" s="795"/>
      <c r="F97" s="795"/>
    </row>
    <row r="98" spans="1:6" ht="15">
      <c r="A98" s="1385"/>
      <c r="B98" s="1376"/>
      <c r="C98" s="1479"/>
      <c r="D98" s="1441"/>
      <c r="E98" s="1441"/>
      <c r="F98" s="1441"/>
    </row>
    <row r="99" spans="1:6" ht="15">
      <c r="A99" s="1385"/>
      <c r="B99" s="1376"/>
      <c r="C99" s="1478"/>
      <c r="D99" s="1441"/>
      <c r="E99" s="1441"/>
      <c r="F99" s="1441"/>
    </row>
    <row r="100" spans="1:6" ht="15">
      <c r="A100" s="1388"/>
      <c r="B100" s="1376"/>
      <c r="C100" s="1463"/>
      <c r="D100" s="1465"/>
      <c r="E100" s="1465"/>
      <c r="F100" s="1465"/>
    </row>
    <row r="101" spans="1:6" ht="15">
      <c r="A101" s="1385"/>
      <c r="B101" s="1376"/>
      <c r="C101" s="1479"/>
      <c r="D101" s="795"/>
      <c r="E101" s="795"/>
      <c r="F101" s="795"/>
    </row>
    <row r="102" spans="1:6" ht="15">
      <c r="A102" s="1385"/>
      <c r="B102" s="1376"/>
      <c r="C102" s="1479"/>
      <c r="D102" s="795"/>
      <c r="E102" s="795"/>
      <c r="F102" s="795"/>
    </row>
    <row r="103" spans="1:6" ht="15">
      <c r="A103" s="1388"/>
      <c r="B103" s="1376"/>
      <c r="C103" s="1463"/>
      <c r="D103" s="1465"/>
      <c r="E103" s="1465"/>
      <c r="F103" s="1465"/>
    </row>
    <row r="104" spans="1:6" ht="15">
      <c r="A104" s="1388"/>
      <c r="B104" s="1376"/>
      <c r="C104" s="1463"/>
      <c r="D104" s="1465"/>
      <c r="E104" s="1465"/>
      <c r="F104" s="1465"/>
    </row>
    <row r="105" spans="1:6" ht="15">
      <c r="A105" s="1385"/>
      <c r="B105" s="1376"/>
      <c r="C105" s="1479"/>
      <c r="D105" s="1441"/>
      <c r="E105" s="1441"/>
      <c r="F105" s="1441"/>
    </row>
    <row r="106" spans="1:6" ht="15">
      <c r="A106" s="1388"/>
      <c r="B106" s="1453"/>
      <c r="C106" s="1385"/>
      <c r="D106" s="1441"/>
      <c r="E106" s="1441"/>
      <c r="F106" s="1441"/>
    </row>
    <row r="107" spans="1:6" ht="15">
      <c r="A107" s="1388"/>
      <c r="B107" s="1453"/>
      <c r="C107" s="1385"/>
      <c r="D107" s="1441"/>
      <c r="E107" s="1441"/>
      <c r="F107" s="1441"/>
    </row>
    <row r="108" spans="1:6" ht="15">
      <c r="A108" s="1385"/>
      <c r="B108" s="1373"/>
      <c r="C108" s="1388"/>
      <c r="D108" s="1465"/>
      <c r="E108" s="1465"/>
      <c r="F108" s="1465"/>
    </row>
    <row r="109" spans="1:6" ht="14.25">
      <c r="A109" s="1388"/>
      <c r="B109" s="1373"/>
      <c r="C109" s="1388"/>
      <c r="D109" s="1481"/>
      <c r="E109" s="1481"/>
      <c r="F109" s="1481"/>
    </row>
    <row r="110" spans="1:6" ht="14.25">
      <c r="A110" s="1388"/>
      <c r="B110" s="1373"/>
      <c r="C110" s="1475"/>
      <c r="D110" s="1481"/>
      <c r="E110" s="1481"/>
      <c r="F110" s="1481"/>
    </row>
    <row r="111" spans="1:6" ht="15">
      <c r="A111" s="1385"/>
      <c r="B111" s="1376"/>
      <c r="C111" s="1475"/>
      <c r="D111" s="1476"/>
      <c r="E111" s="1476"/>
      <c r="F111" s="1476"/>
    </row>
    <row r="112" spans="1:6" ht="15.75">
      <c r="A112" s="1385"/>
      <c r="B112" s="1482"/>
      <c r="C112" s="1464"/>
      <c r="D112" s="1466"/>
      <c r="E112" s="1483"/>
      <c r="F112" s="1484"/>
    </row>
    <row r="113" spans="1:6" ht="15">
      <c r="A113" s="1385"/>
      <c r="B113" s="1376"/>
      <c r="C113" s="1475"/>
      <c r="D113" s="1476"/>
      <c r="E113" s="1483"/>
      <c r="F113" s="1484"/>
    </row>
    <row r="114" spans="1:6" ht="15">
      <c r="A114" s="1385"/>
      <c r="B114" s="1464"/>
      <c r="C114" s="1475"/>
      <c r="D114" s="1485"/>
      <c r="E114" s="1483"/>
      <c r="F114" s="1484"/>
    </row>
    <row r="115" spans="1:6" ht="15.75">
      <c r="A115" s="1457"/>
      <c r="B115" s="1486"/>
      <c r="C115" s="1457"/>
      <c r="D115" s="1456"/>
      <c r="E115" s="1456"/>
      <c r="F115" s="1456"/>
    </row>
    <row r="116" spans="1:6" ht="12.75">
      <c r="A116" s="916"/>
      <c r="B116" s="916"/>
      <c r="C116" s="916"/>
      <c r="D116" s="1380"/>
      <c r="E116" s="1380"/>
      <c r="F116" s="1380"/>
    </row>
    <row r="117" spans="1:6" ht="12.75">
      <c r="A117" s="916"/>
      <c r="B117" s="916"/>
      <c r="C117" s="916"/>
      <c r="D117" s="1380"/>
      <c r="E117" s="1380"/>
      <c r="F117" s="1380"/>
    </row>
    <row r="118" spans="1:6" ht="12.75">
      <c r="A118" s="916"/>
      <c r="B118" s="916"/>
      <c r="C118" s="916"/>
      <c r="D118" s="1380"/>
      <c r="E118" s="1380"/>
      <c r="F118" s="1380"/>
    </row>
    <row r="119" spans="1:6" ht="12.75">
      <c r="A119" s="916"/>
      <c r="B119" s="916"/>
      <c r="C119" s="916"/>
      <c r="D119" s="1380"/>
      <c r="E119" s="1380"/>
      <c r="F119" s="1380"/>
    </row>
    <row r="120" spans="1:6" ht="12.75">
      <c r="A120" s="916"/>
      <c r="B120" s="916"/>
      <c r="C120" s="916"/>
      <c r="D120" s="1380"/>
      <c r="E120" s="1380"/>
      <c r="F120" s="1380"/>
    </row>
    <row r="121" spans="1:6" ht="12.75">
      <c r="A121" s="916"/>
      <c r="B121" s="916"/>
      <c r="C121" s="916"/>
      <c r="D121" s="1380"/>
      <c r="E121" s="1380"/>
      <c r="F121" s="1380"/>
    </row>
    <row r="122" spans="1:6" ht="12.75">
      <c r="A122" s="916"/>
      <c r="B122" s="916"/>
      <c r="C122" s="916"/>
      <c r="D122" s="1380"/>
      <c r="E122" s="1380"/>
      <c r="F122" s="1380"/>
    </row>
    <row r="123" spans="1:6" ht="12.75">
      <c r="A123" s="916"/>
      <c r="B123" s="916"/>
      <c r="C123" s="916"/>
      <c r="D123" s="1380"/>
      <c r="E123" s="1380"/>
      <c r="F123" s="1380"/>
    </row>
    <row r="124" spans="1:6" ht="12.75">
      <c r="A124" s="916"/>
      <c r="B124" s="916"/>
      <c r="C124" s="916"/>
      <c r="D124" s="1380"/>
      <c r="E124" s="1380"/>
      <c r="F124" s="1380"/>
    </row>
    <row r="125" spans="1:6" ht="12.75">
      <c r="A125" s="916"/>
      <c r="B125" s="916"/>
      <c r="C125" s="916"/>
      <c r="D125" s="1380"/>
      <c r="E125" s="1380"/>
      <c r="F125" s="1380"/>
    </row>
    <row r="126" spans="1:6" ht="12.75">
      <c r="A126" s="916"/>
      <c r="B126" s="916"/>
      <c r="C126" s="916"/>
      <c r="D126" s="1380"/>
      <c r="E126" s="1380"/>
      <c r="F126" s="1380"/>
    </row>
    <row r="127" spans="1:6" ht="12.75">
      <c r="A127" s="916"/>
      <c r="B127" s="916"/>
      <c r="C127" s="916"/>
      <c r="D127" s="1380"/>
      <c r="E127" s="1380"/>
      <c r="F127" s="1380"/>
    </row>
    <row r="128" spans="1:6" ht="12.75">
      <c r="A128" s="916"/>
      <c r="B128" s="916"/>
      <c r="C128" s="916"/>
      <c r="D128" s="1380"/>
      <c r="E128" s="1380"/>
      <c r="F128" s="1380"/>
    </row>
    <row r="129" spans="1:6" ht="12.75">
      <c r="A129" s="916"/>
      <c r="B129" s="916"/>
      <c r="C129" s="916"/>
      <c r="D129" s="1380"/>
      <c r="E129" s="1380"/>
      <c r="F129" s="1380"/>
    </row>
    <row r="130" spans="1:6" ht="12.75">
      <c r="A130" s="916"/>
      <c r="B130" s="916"/>
      <c r="C130" s="916"/>
      <c r="D130" s="1380"/>
      <c r="E130" s="1380"/>
      <c r="F130" s="1380"/>
    </row>
    <row r="131" spans="1:6" ht="12.75">
      <c r="A131" s="916"/>
      <c r="B131" s="916"/>
      <c r="C131" s="916"/>
      <c r="D131" s="1380"/>
      <c r="E131" s="1380"/>
      <c r="F131" s="1380"/>
    </row>
    <row r="132" spans="1:6" ht="12.75">
      <c r="A132" s="916"/>
      <c r="B132" s="916"/>
      <c r="C132" s="916"/>
      <c r="D132" s="1380"/>
      <c r="E132" s="1380"/>
      <c r="F132" s="1380"/>
    </row>
    <row r="133" spans="1:6" ht="12.75">
      <c r="A133" s="916"/>
      <c r="B133" s="916"/>
      <c r="C133" s="916"/>
      <c r="D133" s="1380"/>
      <c r="E133" s="1380"/>
      <c r="F133" s="1380"/>
    </row>
    <row r="134" spans="1:6" ht="12.75">
      <c r="A134" s="916"/>
      <c r="B134" s="916"/>
      <c r="C134" s="916"/>
      <c r="D134" s="1380"/>
      <c r="E134" s="1380"/>
      <c r="F134" s="1380"/>
    </row>
    <row r="135" spans="1:6" ht="12.75">
      <c r="A135" s="916"/>
      <c r="B135" s="916"/>
      <c r="C135" s="916"/>
      <c r="D135" s="1380"/>
      <c r="E135" s="1380"/>
      <c r="F135" s="1380"/>
    </row>
    <row r="136" spans="1:6" ht="12.75">
      <c r="A136" s="916"/>
      <c r="B136" s="916"/>
      <c r="C136" s="916"/>
      <c r="D136" s="1380"/>
      <c r="E136" s="1380"/>
      <c r="F136" s="1380"/>
    </row>
    <row r="137" spans="1:6" ht="12.75">
      <c r="A137" s="916"/>
      <c r="B137" s="916"/>
      <c r="C137" s="916"/>
      <c r="D137" s="1380"/>
      <c r="E137" s="1380"/>
      <c r="F137" s="1380"/>
    </row>
    <row r="138" spans="1:6" ht="12.75">
      <c r="A138" s="916"/>
      <c r="B138" s="916"/>
      <c r="C138" s="916"/>
      <c r="D138" s="1380"/>
      <c r="E138" s="1380"/>
      <c r="F138" s="1380"/>
    </row>
    <row r="139" spans="1:6" ht="12.75">
      <c r="A139" s="916"/>
      <c r="B139" s="916"/>
      <c r="C139" s="916"/>
      <c r="D139" s="1380"/>
      <c r="E139" s="1380"/>
      <c r="F139" s="1380"/>
    </row>
    <row r="140" spans="1:6" ht="12.75">
      <c r="A140" s="916"/>
      <c r="B140" s="916"/>
      <c r="C140" s="916"/>
      <c r="D140" s="1380"/>
      <c r="E140" s="1380"/>
      <c r="F140" s="1380"/>
    </row>
    <row r="141" spans="1:6" ht="12.75">
      <c r="A141" s="916"/>
      <c r="B141" s="916"/>
      <c r="C141" s="916"/>
      <c r="D141" s="1380"/>
      <c r="E141" s="1380"/>
      <c r="F141" s="1380"/>
    </row>
    <row r="142" spans="1:6" ht="12.75">
      <c r="A142" s="916"/>
      <c r="B142" s="916"/>
      <c r="C142" s="916"/>
      <c r="D142" s="1380"/>
      <c r="E142" s="1380"/>
      <c r="F142" s="1380"/>
    </row>
    <row r="143" spans="1:6" ht="12.75">
      <c r="A143" s="916"/>
      <c r="B143" s="916"/>
      <c r="C143" s="916"/>
      <c r="D143" s="1380"/>
      <c r="E143" s="1380"/>
      <c r="F143" s="1380"/>
    </row>
    <row r="144" spans="1:6" ht="12.75">
      <c r="A144" s="916"/>
      <c r="B144" s="916"/>
      <c r="C144" s="916"/>
      <c r="D144" s="1380"/>
      <c r="E144" s="1380"/>
      <c r="F144" s="1380"/>
    </row>
    <row r="145" spans="1:6" ht="12.75">
      <c r="A145" s="916"/>
      <c r="B145" s="916"/>
      <c r="C145" s="916"/>
      <c r="D145" s="1380"/>
      <c r="E145" s="1380"/>
      <c r="F145" s="1380"/>
    </row>
    <row r="146" spans="1:6" ht="12.75">
      <c r="A146" s="916"/>
      <c r="B146" s="916"/>
      <c r="C146" s="916"/>
      <c r="D146" s="1380"/>
      <c r="E146" s="1380"/>
      <c r="F146" s="1380"/>
    </row>
    <row r="147" spans="1:6" ht="12.75">
      <c r="A147" s="916"/>
      <c r="B147" s="916"/>
      <c r="C147" s="916"/>
      <c r="D147" s="1380"/>
      <c r="E147" s="1380"/>
      <c r="F147" s="1380"/>
    </row>
    <row r="148" spans="1:6" ht="12.75">
      <c r="A148" s="916"/>
      <c r="B148" s="916"/>
      <c r="C148" s="916"/>
      <c r="D148" s="1380"/>
      <c r="E148" s="1380"/>
      <c r="F148" s="1380"/>
    </row>
    <row r="149" spans="1:6" ht="12.75">
      <c r="A149" s="916"/>
      <c r="B149" s="916"/>
      <c r="C149" s="916"/>
      <c r="D149" s="1380"/>
      <c r="E149" s="1380"/>
      <c r="F149" s="1380"/>
    </row>
    <row r="150" spans="1:6" ht="12.75">
      <c r="A150" s="916"/>
      <c r="B150" s="916"/>
      <c r="C150" s="916"/>
      <c r="D150" s="1380"/>
      <c r="E150" s="1380"/>
      <c r="F150" s="1380"/>
    </row>
    <row r="151" spans="1:6" ht="12.75">
      <c r="A151" s="916"/>
      <c r="B151" s="916"/>
      <c r="C151" s="916"/>
      <c r="D151" s="1380"/>
      <c r="E151" s="1380"/>
      <c r="F151" s="1380"/>
    </row>
    <row r="152" spans="1:6" ht="19.5" customHeight="1">
      <c r="A152" s="916"/>
      <c r="B152" s="916"/>
      <c r="C152" s="916"/>
      <c r="D152" s="1380"/>
      <c r="E152" s="1380"/>
      <c r="F152" s="1380"/>
    </row>
    <row r="153" spans="1:6" ht="19.5" customHeight="1">
      <c r="A153" s="916"/>
      <c r="B153" s="916"/>
      <c r="C153" s="916"/>
      <c r="D153" s="1380"/>
      <c r="E153" s="1380"/>
      <c r="F153" s="1380"/>
    </row>
    <row r="154" spans="1:6" ht="19.5" customHeight="1">
      <c r="A154" s="916"/>
      <c r="B154" s="916"/>
      <c r="C154" s="916"/>
      <c r="D154" s="1380"/>
      <c r="E154" s="1380"/>
      <c r="F154" s="1380"/>
    </row>
    <row r="155" spans="1:6" ht="19.5" customHeight="1">
      <c r="A155" s="916"/>
      <c r="B155" s="916"/>
      <c r="C155" s="916"/>
      <c r="D155" s="1380"/>
      <c r="E155" s="1380"/>
      <c r="F155" s="1380"/>
    </row>
    <row r="156" spans="1:6" ht="19.5" customHeight="1">
      <c r="A156" s="916"/>
      <c r="B156" s="916"/>
      <c r="C156" s="916"/>
      <c r="D156" s="1380"/>
      <c r="E156" s="1380"/>
      <c r="F156" s="1380"/>
    </row>
    <row r="157" spans="1:6" ht="19.5" customHeight="1">
      <c r="A157" s="916"/>
      <c r="B157" s="916"/>
      <c r="C157" s="916"/>
      <c r="D157" s="1380"/>
      <c r="E157" s="1380"/>
      <c r="F157" s="1380"/>
    </row>
    <row r="158" spans="1:6" ht="19.5" customHeight="1">
      <c r="A158" s="916"/>
      <c r="B158" s="916"/>
      <c r="C158" s="916"/>
      <c r="D158" s="1380"/>
      <c r="E158" s="1380"/>
      <c r="F158" s="1380"/>
    </row>
    <row r="159" spans="1:6" ht="19.5" customHeight="1">
      <c r="A159" s="916"/>
      <c r="B159" s="916"/>
      <c r="C159" s="916"/>
      <c r="D159" s="1380"/>
      <c r="E159" s="1380"/>
      <c r="F159" s="1380"/>
    </row>
    <row r="160" spans="1:6" ht="19.5" customHeight="1">
      <c r="A160" s="916"/>
      <c r="B160" s="916"/>
      <c r="C160" s="916"/>
      <c r="D160" s="1380"/>
      <c r="E160" s="1380"/>
      <c r="F160" s="1380"/>
    </row>
    <row r="161" spans="1:6" ht="19.5" customHeight="1">
      <c r="A161" s="916"/>
      <c r="B161" s="916"/>
      <c r="C161" s="916"/>
      <c r="D161" s="1380"/>
      <c r="E161" s="1380"/>
      <c r="F161" s="1380"/>
    </row>
    <row r="162" spans="1:6" ht="19.5" customHeight="1">
      <c r="A162" s="916"/>
      <c r="B162" s="916"/>
      <c r="C162" s="916"/>
      <c r="D162" s="1380"/>
      <c r="E162" s="1380"/>
      <c r="F162" s="1380"/>
    </row>
    <row r="163" spans="1:6" ht="19.5" customHeight="1">
      <c r="A163" s="916"/>
      <c r="B163" s="916"/>
      <c r="C163" s="916"/>
      <c r="D163" s="1380"/>
      <c r="E163" s="1380"/>
      <c r="F163" s="1380"/>
    </row>
    <row r="164" spans="1:6" ht="19.5" customHeight="1">
      <c r="A164" s="916"/>
      <c r="B164" s="916"/>
      <c r="C164" s="916"/>
      <c r="D164" s="1380"/>
      <c r="E164" s="1380"/>
      <c r="F164" s="1380"/>
    </row>
    <row r="165" spans="1:6" ht="19.5" customHeight="1">
      <c r="A165" s="916"/>
      <c r="B165" s="916"/>
      <c r="C165" s="916"/>
      <c r="D165" s="1380"/>
      <c r="E165" s="1380"/>
      <c r="F165" s="1380"/>
    </row>
    <row r="166" spans="1:6" ht="19.5" customHeight="1">
      <c r="A166" s="916"/>
      <c r="B166" s="916"/>
      <c r="C166" s="916"/>
      <c r="D166" s="1380"/>
      <c r="E166" s="1380"/>
      <c r="F166" s="1380"/>
    </row>
    <row r="167" spans="1:6" ht="19.5" customHeight="1">
      <c r="A167" s="916"/>
      <c r="B167" s="916"/>
      <c r="C167" s="916"/>
      <c r="D167" s="1380"/>
      <c r="E167" s="1380"/>
      <c r="F167" s="1380"/>
    </row>
    <row r="168" spans="1:6" ht="19.5" customHeight="1">
      <c r="A168" s="916"/>
      <c r="B168" s="916"/>
      <c r="C168" s="916"/>
      <c r="D168" s="1380"/>
      <c r="E168" s="1380"/>
      <c r="F168" s="1380"/>
    </row>
    <row r="169" spans="1:6" ht="19.5" customHeight="1">
      <c r="A169" s="916"/>
      <c r="B169" s="916"/>
      <c r="C169" s="916"/>
      <c r="D169" s="1380"/>
      <c r="E169" s="1380"/>
      <c r="F169" s="1380"/>
    </row>
    <row r="170" spans="1:6" ht="19.5" customHeight="1">
      <c r="A170" s="916"/>
      <c r="B170" s="916"/>
      <c r="C170" s="916"/>
      <c r="D170" s="1380"/>
      <c r="E170" s="1380"/>
      <c r="F170" s="1380"/>
    </row>
    <row r="171" spans="1:6" ht="19.5" customHeight="1">
      <c r="A171" s="916"/>
      <c r="B171" s="916"/>
      <c r="C171" s="916"/>
      <c r="D171" s="1380"/>
      <c r="E171" s="1380"/>
      <c r="F171" s="1380"/>
    </row>
    <row r="172" spans="1:6" ht="19.5" customHeight="1">
      <c r="A172" s="916"/>
      <c r="B172" s="916"/>
      <c r="C172" s="916"/>
      <c r="D172" s="1380"/>
      <c r="E172" s="1380"/>
      <c r="F172" s="1380"/>
    </row>
    <row r="173" spans="1:6" ht="19.5" customHeight="1">
      <c r="A173" s="916"/>
      <c r="B173" s="916"/>
      <c r="C173" s="916"/>
      <c r="D173" s="1380"/>
      <c r="E173" s="1380"/>
      <c r="F173" s="1380"/>
    </row>
    <row r="174" spans="1:6" ht="19.5" customHeight="1">
      <c r="A174" s="916"/>
      <c r="B174" s="916"/>
      <c r="C174" s="916"/>
      <c r="D174" s="1380"/>
      <c r="E174" s="1380"/>
      <c r="F174" s="1380"/>
    </row>
    <row r="175" spans="1:6" ht="19.5" customHeight="1">
      <c r="A175" s="916"/>
      <c r="B175" s="916"/>
      <c r="C175" s="916"/>
      <c r="D175" s="1380"/>
      <c r="E175" s="1380"/>
      <c r="F175" s="1380"/>
    </row>
    <row r="176" spans="1:6" ht="19.5" customHeight="1">
      <c r="A176" s="1457"/>
      <c r="B176" s="1486"/>
      <c r="C176" s="1457"/>
      <c r="D176" s="1456"/>
      <c r="E176" s="1456"/>
      <c r="F176" s="1456"/>
    </row>
    <row r="177" spans="1:6" ht="19.5" customHeight="1">
      <c r="A177" s="1457"/>
      <c r="B177" s="1486"/>
      <c r="C177" s="1457"/>
      <c r="D177" s="1456"/>
      <c r="E177" s="1456"/>
      <c r="F177" s="1456"/>
    </row>
    <row r="178" spans="1:6" ht="19.5" customHeight="1">
      <c r="A178" s="1457"/>
      <c r="B178" s="1486"/>
      <c r="C178" s="1457"/>
      <c r="D178" s="1456"/>
      <c r="E178" s="1456"/>
      <c r="F178" s="1456"/>
    </row>
    <row r="179" spans="1:6" ht="19.5" customHeight="1">
      <c r="A179" s="1457"/>
      <c r="B179" s="1486"/>
      <c r="C179" s="1457"/>
      <c r="D179" s="1456"/>
      <c r="E179" s="1456"/>
      <c r="F179" s="1456"/>
    </row>
    <row r="180" spans="1:6" ht="19.5" customHeight="1">
      <c r="A180" s="1457"/>
      <c r="B180" s="1486"/>
      <c r="C180" s="1457"/>
      <c r="D180" s="1456"/>
      <c r="E180" s="1456"/>
      <c r="F180" s="1456"/>
    </row>
    <row r="181" spans="1:6" ht="19.5" customHeight="1">
      <c r="A181" s="1457"/>
      <c r="B181" s="1486"/>
      <c r="C181" s="1457"/>
      <c r="D181" s="1456"/>
      <c r="E181" s="1456"/>
      <c r="F181" s="1456"/>
    </row>
    <row r="182" spans="1:6" ht="19.5" customHeight="1">
      <c r="A182" s="1457"/>
      <c r="B182" s="1486"/>
      <c r="C182" s="1457"/>
      <c r="D182" s="1456"/>
      <c r="E182" s="1456"/>
      <c r="F182" s="1456"/>
    </row>
    <row r="183" spans="1:6" ht="19.5" customHeight="1">
      <c r="A183" s="1457"/>
      <c r="B183" s="1486"/>
      <c r="C183" s="1457"/>
      <c r="D183" s="1456"/>
      <c r="E183" s="1456"/>
      <c r="F183" s="1456"/>
    </row>
    <row r="184" spans="1:6" ht="19.5" customHeight="1">
      <c r="A184" s="1457"/>
      <c r="B184" s="1486"/>
      <c r="C184" s="1457"/>
      <c r="D184" s="1456"/>
      <c r="E184" s="1456"/>
      <c r="F184" s="1456"/>
    </row>
    <row r="185" spans="1:6" ht="19.5" customHeight="1">
      <c r="A185" s="1457"/>
      <c r="B185" s="1486"/>
      <c r="C185" s="1457"/>
      <c r="D185" s="1456"/>
      <c r="E185" s="1456"/>
      <c r="F185" s="1456"/>
    </row>
    <row r="186" spans="1:6" ht="19.5" customHeight="1">
      <c r="A186" s="1457"/>
      <c r="B186" s="1486"/>
      <c r="C186" s="1457"/>
      <c r="D186" s="1456"/>
      <c r="E186" s="1456"/>
      <c r="F186" s="1456"/>
    </row>
    <row r="187" spans="1:6" ht="19.5" customHeight="1">
      <c r="A187" s="1457"/>
      <c r="B187" s="1486"/>
      <c r="C187" s="1457"/>
      <c r="D187" s="1456"/>
      <c r="E187" s="1456"/>
      <c r="F187" s="1456"/>
    </row>
    <row r="188" spans="1:6" ht="19.5" customHeight="1">
      <c r="A188" s="1457"/>
      <c r="B188" s="1486"/>
      <c r="C188" s="1457"/>
      <c r="D188" s="1456"/>
      <c r="E188" s="1456"/>
      <c r="F188" s="1456"/>
    </row>
    <row r="189" spans="1:6" ht="19.5" customHeight="1">
      <c r="A189" s="1457"/>
      <c r="B189" s="1486"/>
      <c r="C189" s="1457"/>
      <c r="D189" s="1456"/>
      <c r="E189" s="1456"/>
      <c r="F189" s="1456"/>
    </row>
    <row r="190" spans="1:6" ht="19.5" customHeight="1">
      <c r="A190" s="1457"/>
      <c r="B190" s="1486"/>
      <c r="C190" s="1457"/>
      <c r="D190" s="1456"/>
      <c r="E190" s="1456"/>
      <c r="F190" s="1456"/>
    </row>
    <row r="191" spans="1:6" ht="19.5" customHeight="1">
      <c r="A191" s="1457"/>
      <c r="B191" s="1486"/>
      <c r="C191" s="1457"/>
      <c r="D191" s="1456"/>
      <c r="E191" s="1456"/>
      <c r="F191" s="1456"/>
    </row>
    <row r="192" spans="1:6" ht="19.5" customHeight="1">
      <c r="A192" s="1457"/>
      <c r="B192" s="1486"/>
      <c r="C192" s="1457"/>
      <c r="D192" s="1456"/>
      <c r="E192" s="1456"/>
      <c r="F192" s="1456"/>
    </row>
    <row r="193" spans="1:6" ht="19.5" customHeight="1">
      <c r="A193" s="1457"/>
      <c r="B193" s="1486"/>
      <c r="C193" s="1457"/>
      <c r="D193" s="1456"/>
      <c r="E193" s="1456"/>
      <c r="F193" s="1456"/>
    </row>
    <row r="194" spans="1:6" ht="19.5" customHeight="1">
      <c r="A194" s="1457"/>
      <c r="B194" s="1486"/>
      <c r="C194" s="1457"/>
      <c r="D194" s="1456"/>
      <c r="E194" s="1456"/>
      <c r="F194" s="1456"/>
    </row>
    <row r="195" spans="1:6" ht="19.5" customHeight="1">
      <c r="A195" s="1457"/>
      <c r="B195" s="1486"/>
      <c r="C195" s="1457"/>
      <c r="D195" s="1456"/>
      <c r="E195" s="1456"/>
      <c r="F195" s="1456"/>
    </row>
    <row r="196" spans="1:6" ht="19.5" customHeight="1">
      <c r="A196" s="1457"/>
      <c r="B196" s="1486"/>
      <c r="C196" s="1457"/>
      <c r="D196" s="1456"/>
      <c r="E196" s="1456"/>
      <c r="F196" s="1456"/>
    </row>
    <row r="197" spans="1:6" ht="19.5" customHeight="1">
      <c r="A197" s="1457"/>
      <c r="B197" s="1486"/>
      <c r="C197" s="1457"/>
      <c r="D197" s="1456"/>
      <c r="E197" s="1456"/>
      <c r="F197" s="1456"/>
    </row>
    <row r="198" spans="1:6" ht="19.5" customHeight="1">
      <c r="A198" s="1457"/>
      <c r="B198" s="1486"/>
      <c r="C198" s="1457"/>
      <c r="D198" s="1456"/>
      <c r="E198" s="1456"/>
      <c r="F198" s="1456"/>
    </row>
    <row r="199" spans="1:6" ht="19.5" customHeight="1">
      <c r="A199" s="1457"/>
      <c r="B199" s="1486"/>
      <c r="C199" s="1457"/>
      <c r="D199" s="1456"/>
      <c r="E199" s="1456"/>
      <c r="F199" s="1456"/>
    </row>
    <row r="200" spans="1:6" ht="19.5" customHeight="1">
      <c r="A200" s="1457"/>
      <c r="B200" s="1486"/>
      <c r="C200" s="1457"/>
      <c r="D200" s="1456"/>
      <c r="E200" s="1456"/>
      <c r="F200" s="1456"/>
    </row>
    <row r="201" spans="1:6" ht="19.5" customHeight="1">
      <c r="A201" s="1457"/>
      <c r="B201" s="1486"/>
      <c r="C201" s="1457"/>
      <c r="D201" s="1456"/>
      <c r="E201" s="1456"/>
      <c r="F201" s="1456"/>
    </row>
    <row r="202" spans="1:6" ht="19.5" customHeight="1">
      <c r="A202" s="1457"/>
      <c r="B202" s="1486"/>
      <c r="C202" s="1457"/>
      <c r="D202" s="1456"/>
      <c r="E202" s="1456"/>
      <c r="F202" s="1456"/>
    </row>
    <row r="203" spans="1:6" ht="19.5" customHeight="1">
      <c r="A203" s="1457"/>
      <c r="B203" s="1486"/>
      <c r="C203" s="1457"/>
      <c r="D203" s="1456"/>
      <c r="E203" s="1456"/>
      <c r="F203" s="1456"/>
    </row>
    <row r="204" spans="1:6" ht="19.5" customHeight="1">
      <c r="A204" s="1457"/>
      <c r="B204" s="1486"/>
      <c r="C204" s="1457"/>
      <c r="D204" s="1456"/>
      <c r="E204" s="1456"/>
      <c r="F204" s="1456"/>
    </row>
    <row r="205" spans="1:6" ht="19.5" customHeight="1">
      <c r="A205" s="1457"/>
      <c r="B205" s="1486"/>
      <c r="C205" s="1457"/>
      <c r="D205" s="1456"/>
      <c r="E205" s="1456"/>
      <c r="F205" s="1456"/>
    </row>
    <row r="206" spans="1:6" ht="19.5" customHeight="1">
      <c r="A206" s="1457"/>
      <c r="B206" s="1486"/>
      <c r="C206" s="1457"/>
      <c r="D206" s="1456"/>
      <c r="E206" s="1456"/>
      <c r="F206" s="1456"/>
    </row>
    <row r="207" spans="1:6" ht="19.5" customHeight="1">
      <c r="A207" s="1457"/>
      <c r="B207" s="1486"/>
      <c r="C207" s="1457"/>
      <c r="D207" s="1456"/>
      <c r="E207" s="1456"/>
      <c r="F207" s="1456"/>
    </row>
    <row r="208" spans="1:6" ht="19.5" customHeight="1">
      <c r="A208" s="1457"/>
      <c r="B208" s="1486"/>
      <c r="C208" s="1457"/>
      <c r="D208" s="1456"/>
      <c r="E208" s="1456"/>
      <c r="F208" s="1456"/>
    </row>
    <row r="209" spans="1:6" ht="19.5" customHeight="1">
      <c r="A209" s="1457"/>
      <c r="B209" s="1486"/>
      <c r="C209" s="1457"/>
      <c r="D209" s="1456"/>
      <c r="E209" s="1456"/>
      <c r="F209" s="1456"/>
    </row>
    <row r="210" spans="1:3" ht="19.5" customHeight="1">
      <c r="A210" s="1457"/>
      <c r="B210" s="1486"/>
      <c r="C210" s="1457"/>
    </row>
    <row r="211" spans="1:3" ht="19.5" customHeight="1">
      <c r="A211" s="1457"/>
      <c r="B211" s="1486"/>
      <c r="C211" s="1457"/>
    </row>
    <row r="212" spans="1:3" ht="19.5" customHeight="1">
      <c r="A212" s="1457"/>
      <c r="B212" s="1486"/>
      <c r="C212" s="1457"/>
    </row>
    <row r="213" spans="1:3" ht="19.5" customHeight="1">
      <c r="A213" s="1457"/>
      <c r="B213" s="1486"/>
      <c r="C213" s="1457"/>
    </row>
    <row r="214" spans="1:3" ht="19.5" customHeight="1">
      <c r="A214" s="1457"/>
      <c r="B214" s="1486"/>
      <c r="C214" s="1457"/>
    </row>
    <row r="215" spans="1:3" ht="19.5" customHeight="1">
      <c r="A215" s="1457"/>
      <c r="B215" s="1486"/>
      <c r="C215" s="1457"/>
    </row>
    <row r="216" spans="1:3" ht="19.5" customHeight="1">
      <c r="A216" s="1457"/>
      <c r="B216" s="1486"/>
      <c r="C216" s="1457"/>
    </row>
    <row r="217" spans="1:3" ht="19.5" customHeight="1">
      <c r="A217" s="1457"/>
      <c r="B217" s="1486"/>
      <c r="C217" s="1457"/>
    </row>
    <row r="218" spans="1:3" ht="19.5" customHeight="1">
      <c r="A218" s="1457"/>
      <c r="B218" s="1486"/>
      <c r="C218" s="1457"/>
    </row>
    <row r="219" spans="1:3" ht="19.5" customHeight="1">
      <c r="A219" s="1457"/>
      <c r="B219" s="1486"/>
      <c r="C219" s="1457"/>
    </row>
    <row r="220" spans="1:3" ht="19.5" customHeight="1">
      <c r="A220" s="1457"/>
      <c r="B220" s="1486"/>
      <c r="C220" s="1457"/>
    </row>
    <row r="221" spans="1:3" ht="19.5" customHeight="1">
      <c r="A221" s="1457"/>
      <c r="B221" s="1486"/>
      <c r="C221" s="1457"/>
    </row>
    <row r="222" spans="1:3" ht="19.5" customHeight="1">
      <c r="A222" s="1457"/>
      <c r="B222" s="1486"/>
      <c r="C222" s="1457"/>
    </row>
    <row r="223" spans="1:3" ht="19.5" customHeight="1">
      <c r="A223" s="1457"/>
      <c r="B223" s="1486"/>
      <c r="C223" s="1457"/>
    </row>
    <row r="224" spans="1:3" ht="19.5" customHeight="1">
      <c r="A224" s="1457"/>
      <c r="B224" s="1486"/>
      <c r="C224" s="1457"/>
    </row>
    <row r="225" spans="1:3" ht="19.5" customHeight="1">
      <c r="A225" s="1457"/>
      <c r="B225" s="1486"/>
      <c r="C225" s="1457"/>
    </row>
    <row r="226" spans="1:3" ht="19.5" customHeight="1">
      <c r="A226" s="1457"/>
      <c r="B226" s="1486"/>
      <c r="C226" s="1457"/>
    </row>
    <row r="227" spans="1:3" ht="19.5" customHeight="1">
      <c r="A227" s="1457"/>
      <c r="B227" s="1486"/>
      <c r="C227" s="1457"/>
    </row>
    <row r="228" spans="1:3" ht="19.5" customHeight="1">
      <c r="A228" s="1457"/>
      <c r="B228" s="1486"/>
      <c r="C228" s="1457"/>
    </row>
    <row r="229" spans="1:3" ht="19.5" customHeight="1">
      <c r="A229" s="1457"/>
      <c r="B229" s="1486"/>
      <c r="C229" s="1457"/>
    </row>
    <row r="230" spans="1:3" ht="19.5" customHeight="1">
      <c r="A230" s="1457"/>
      <c r="B230" s="1486"/>
      <c r="C230" s="1457"/>
    </row>
    <row r="231" spans="1:3" ht="19.5" customHeight="1">
      <c r="A231" s="1457"/>
      <c r="B231" s="1486"/>
      <c r="C231" s="1457"/>
    </row>
    <row r="232" spans="1:3" ht="19.5" customHeight="1">
      <c r="A232" s="1457"/>
      <c r="B232" s="1486"/>
      <c r="C232" s="1457"/>
    </row>
    <row r="233" spans="1:3" ht="19.5" customHeight="1">
      <c r="A233" s="1457"/>
      <c r="B233" s="1486"/>
      <c r="C233" s="1457"/>
    </row>
    <row r="234" spans="1:3" ht="19.5" customHeight="1">
      <c r="A234" s="1457"/>
      <c r="B234" s="1486"/>
      <c r="C234" s="1457"/>
    </row>
    <row r="235" spans="1:3" ht="19.5" customHeight="1">
      <c r="A235" s="1457"/>
      <c r="B235" s="1486"/>
      <c r="C235" s="1457"/>
    </row>
    <row r="236" spans="1:3" ht="19.5" customHeight="1">
      <c r="A236" s="1457"/>
      <c r="B236" s="1486"/>
      <c r="C236" s="1457"/>
    </row>
    <row r="237" spans="1:3" ht="19.5" customHeight="1">
      <c r="A237" s="1457"/>
      <c r="B237" s="1486"/>
      <c r="C237" s="1457"/>
    </row>
    <row r="238" spans="1:3" ht="19.5" customHeight="1">
      <c r="A238" s="1457"/>
      <c r="B238" s="1486"/>
      <c r="C238" s="1457"/>
    </row>
    <row r="239" spans="1:3" ht="19.5" customHeight="1">
      <c r="A239" s="1457"/>
      <c r="B239" s="1486"/>
      <c r="C239" s="1457"/>
    </row>
    <row r="240" spans="1:3" ht="19.5" customHeight="1">
      <c r="A240" s="1457"/>
      <c r="B240" s="1486"/>
      <c r="C240" s="1457"/>
    </row>
    <row r="241" spans="1:3" ht="19.5" customHeight="1">
      <c r="A241" s="1457"/>
      <c r="B241" s="1486"/>
      <c r="C241" s="1457"/>
    </row>
    <row r="242" spans="1:3" ht="19.5" customHeight="1">
      <c r="A242" s="1457"/>
      <c r="B242" s="1486"/>
      <c r="C242" s="1457"/>
    </row>
    <row r="243" spans="1:3" ht="19.5" customHeight="1">
      <c r="A243" s="1457"/>
      <c r="B243" s="1486"/>
      <c r="C243" s="1457"/>
    </row>
    <row r="244" spans="1:3" ht="19.5" customHeight="1">
      <c r="A244" s="1457"/>
      <c r="B244" s="1486"/>
      <c r="C244" s="1457"/>
    </row>
    <row r="245" spans="1:3" ht="19.5" customHeight="1">
      <c r="A245" s="1457"/>
      <c r="B245" s="1486"/>
      <c r="C245" s="1457"/>
    </row>
    <row r="246" spans="1:3" ht="19.5" customHeight="1">
      <c r="A246" s="1457"/>
      <c r="B246" s="1486"/>
      <c r="C246" s="1457"/>
    </row>
    <row r="247" spans="1:3" ht="19.5" customHeight="1">
      <c r="A247" s="1457"/>
      <c r="B247" s="1486"/>
      <c r="C247" s="1457"/>
    </row>
    <row r="248" spans="1:3" ht="19.5" customHeight="1">
      <c r="A248" s="1457"/>
      <c r="B248" s="1486"/>
      <c r="C248" s="1457"/>
    </row>
    <row r="249" spans="1:3" ht="19.5" customHeight="1">
      <c r="A249" s="1457"/>
      <c r="B249" s="1486"/>
      <c r="C249" s="1457"/>
    </row>
    <row r="250" spans="1:3" ht="19.5" customHeight="1">
      <c r="A250" s="1457"/>
      <c r="B250" s="1486"/>
      <c r="C250" s="1457"/>
    </row>
    <row r="251" spans="1:3" ht="19.5" customHeight="1">
      <c r="A251" s="1457"/>
      <c r="B251" s="1486"/>
      <c r="C251" s="1457"/>
    </row>
    <row r="252" spans="1:3" ht="19.5" customHeight="1">
      <c r="A252" s="1457"/>
      <c r="B252" s="1486"/>
      <c r="C252" s="1457"/>
    </row>
    <row r="253" spans="1:3" ht="19.5" customHeight="1">
      <c r="A253" s="1457"/>
      <c r="B253" s="1486"/>
      <c r="C253" s="1457"/>
    </row>
    <row r="254" spans="1:3" ht="19.5" customHeight="1">
      <c r="A254" s="1457"/>
      <c r="B254" s="1486"/>
      <c r="C254" s="1457"/>
    </row>
    <row r="255" spans="1:3" ht="19.5" customHeight="1">
      <c r="A255" s="1457"/>
      <c r="B255" s="1486"/>
      <c r="C255" s="1457"/>
    </row>
    <row r="256" spans="1:3" ht="19.5" customHeight="1">
      <c r="A256" s="1457"/>
      <c r="B256" s="1486"/>
      <c r="C256" s="1457"/>
    </row>
  </sheetData>
  <sheetProtection/>
  <mergeCells count="2">
    <mergeCell ref="A2:F2"/>
    <mergeCell ref="E13:F13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1"/>
  <headerFooter alignWithMargins="0">
    <oddFooter>&amp;C&amp;"Times New Roman,Normal"&amp;11 71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259"/>
  <sheetViews>
    <sheetView showGridLines="0" zoomScalePageLayoutView="0" workbookViewId="0" topLeftCell="A40">
      <selection activeCell="A1" sqref="A1"/>
    </sheetView>
  </sheetViews>
  <sheetFormatPr defaultColWidth="8.8515625" defaultRowHeight="19.5" customHeight="1"/>
  <cols>
    <col min="1" max="1" width="4.8515625" style="237" customWidth="1"/>
    <col min="2" max="2" width="4.28125" style="393" customWidth="1"/>
    <col min="3" max="3" width="50.140625" style="237" customWidth="1"/>
    <col min="4" max="4" width="17.8515625" style="237" customWidth="1"/>
    <col min="5" max="5" width="12.7109375" style="237" customWidth="1"/>
    <col min="6" max="6" width="25.421875" style="237" customWidth="1"/>
    <col min="7" max="8" width="12.7109375" style="237" customWidth="1"/>
    <col min="9" max="9" width="14.7109375" style="237" customWidth="1"/>
    <col min="10" max="10" width="4.8515625" style="237" customWidth="1"/>
    <col min="11" max="11" width="3.7109375" style="237" customWidth="1"/>
    <col min="12" max="12" width="41.8515625" style="237" customWidth="1"/>
    <col min="13" max="22" width="13.7109375" style="237" customWidth="1"/>
    <col min="23" max="16384" width="8.8515625" style="237" customWidth="1"/>
  </cols>
  <sheetData>
    <row r="1" spans="2:18" ht="18" customHeight="1">
      <c r="B1" s="238"/>
      <c r="F1" s="509"/>
      <c r="G1" s="239"/>
      <c r="H1" s="239"/>
      <c r="I1" s="239"/>
      <c r="J1" s="240"/>
      <c r="K1" s="240"/>
      <c r="L1" s="240"/>
      <c r="M1" s="240"/>
      <c r="N1" s="240"/>
      <c r="O1" s="240"/>
      <c r="P1" s="240"/>
      <c r="Q1" s="240"/>
      <c r="R1" s="239"/>
    </row>
    <row r="2" spans="2:18" s="241" customFormat="1" ht="18" customHeight="1">
      <c r="B2" s="239"/>
      <c r="C2" s="506" t="s">
        <v>137</v>
      </c>
      <c r="D2" s="592"/>
      <c r="E2" s="592"/>
      <c r="F2" s="248"/>
      <c r="G2" s="592"/>
      <c r="H2" s="592"/>
      <c r="I2" s="239"/>
      <c r="J2" s="244"/>
      <c r="K2" s="239"/>
      <c r="L2" s="239"/>
      <c r="M2" s="245"/>
      <c r="N2" s="245"/>
      <c r="O2" s="246"/>
      <c r="P2" s="244"/>
      <c r="Q2" s="244"/>
      <c r="R2" s="237"/>
    </row>
    <row r="3" spans="2:18" s="241" customFormat="1" ht="18" customHeight="1">
      <c r="B3" s="239"/>
      <c r="C3" s="239"/>
      <c r="D3" s="239"/>
      <c r="E3" s="242"/>
      <c r="F3" s="441"/>
      <c r="G3" s="239"/>
      <c r="H3" s="239"/>
      <c r="I3" s="239"/>
      <c r="J3" s="244"/>
      <c r="K3" s="239"/>
      <c r="L3" s="239"/>
      <c r="M3" s="245"/>
      <c r="N3" s="245"/>
      <c r="O3" s="246"/>
      <c r="P3" s="244"/>
      <c r="Q3" s="244"/>
      <c r="R3" s="237"/>
    </row>
    <row r="4" spans="1:18" s="241" customFormat="1" ht="18" customHeight="1">
      <c r="A4" s="513" t="s">
        <v>134</v>
      </c>
      <c r="B4" s="504"/>
      <c r="C4" s="504"/>
      <c r="D4" s="504"/>
      <c r="E4" s="512"/>
      <c r="F4" s="441"/>
      <c r="G4" s="613" t="s">
        <v>112</v>
      </c>
      <c r="H4" s="511"/>
      <c r="I4" s="239"/>
      <c r="J4" s="244"/>
      <c r="K4" s="239"/>
      <c r="L4" s="239"/>
      <c r="M4" s="245"/>
      <c r="N4" s="245"/>
      <c r="O4" s="246"/>
      <c r="P4" s="244"/>
      <c r="Q4" s="244"/>
      <c r="R4" s="237"/>
    </row>
    <row r="5" spans="1:17" s="241" customFormat="1" ht="18" customHeight="1">
      <c r="A5" s="511"/>
      <c r="B5" s="504"/>
      <c r="C5" s="504"/>
      <c r="D5" s="504"/>
      <c r="E5" s="505"/>
      <c r="F5" s="505"/>
      <c r="G5" s="287"/>
      <c r="H5" s="504"/>
      <c r="I5" s="239"/>
      <c r="J5" s="244"/>
      <c r="K5" s="239"/>
      <c r="L5" s="239"/>
      <c r="M5" s="250"/>
      <c r="N5" s="240"/>
      <c r="O5" s="244"/>
      <c r="P5" s="244"/>
      <c r="Q5" s="244"/>
    </row>
    <row r="6" spans="1:17" s="241" customFormat="1" ht="18" customHeight="1">
      <c r="A6" s="513"/>
      <c r="B6" s="395" t="s">
        <v>138</v>
      </c>
      <c r="C6" s="504"/>
      <c r="D6" s="504"/>
      <c r="E6" s="403"/>
      <c r="F6" s="513"/>
      <c r="G6" s="514"/>
      <c r="H6" s="514"/>
      <c r="I6" s="239"/>
      <c r="J6" s="244"/>
      <c r="K6" s="239"/>
      <c r="L6" s="239"/>
      <c r="M6" s="250"/>
      <c r="N6" s="240"/>
      <c r="O6" s="244"/>
      <c r="P6" s="244"/>
      <c r="Q6" s="244"/>
    </row>
    <row r="7" spans="1:16" ht="18" customHeight="1" thickBot="1">
      <c r="A7" s="514"/>
      <c r="B7" s="507"/>
      <c r="C7" s="515"/>
      <c r="D7" s="515"/>
      <c r="E7" s="513"/>
      <c r="F7" s="513"/>
      <c r="G7" s="513"/>
      <c r="H7" s="514"/>
      <c r="I7" s="239"/>
      <c r="J7" s="255"/>
      <c r="K7" s="239"/>
      <c r="L7" s="239"/>
      <c r="O7" s="239"/>
      <c r="P7" s="239"/>
    </row>
    <row r="8" spans="1:70" s="257" customFormat="1" ht="18" customHeight="1" thickBot="1">
      <c r="A8" s="515"/>
      <c r="B8" s="416" t="s">
        <v>139</v>
      </c>
      <c r="C8" s="417"/>
      <c r="D8" s="558" t="s">
        <v>208</v>
      </c>
      <c r="E8" s="412" t="s">
        <v>140</v>
      </c>
      <c r="F8" s="414"/>
      <c r="G8" s="516" t="s">
        <v>141</v>
      </c>
      <c r="H8" s="519"/>
      <c r="I8" s="239"/>
      <c r="J8" s="239"/>
      <c r="K8" s="239"/>
      <c r="L8" s="239"/>
      <c r="M8" s="239"/>
      <c r="N8" s="243"/>
      <c r="O8" s="239"/>
      <c r="P8" s="239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</row>
    <row r="9" spans="1:70" s="257" customFormat="1" ht="18" customHeight="1">
      <c r="A9" s="515"/>
      <c r="B9" s="517" t="s">
        <v>142</v>
      </c>
      <c r="C9" s="518"/>
      <c r="D9" s="518" t="s">
        <v>209</v>
      </c>
      <c r="E9" s="519" t="s">
        <v>143</v>
      </c>
      <c r="F9" s="519" t="s">
        <v>144</v>
      </c>
      <c r="G9" s="518" t="s">
        <v>145</v>
      </c>
      <c r="H9" s="559" t="s">
        <v>146</v>
      </c>
      <c r="I9" s="239"/>
      <c r="J9" s="241"/>
      <c r="K9" s="239"/>
      <c r="L9" s="239"/>
      <c r="M9" s="239"/>
      <c r="N9" s="237"/>
      <c r="O9" s="249"/>
      <c r="P9" s="239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</row>
    <row r="10" spans="1:70" s="257" customFormat="1" ht="18" customHeight="1">
      <c r="A10" s="515"/>
      <c r="B10" s="517" t="s">
        <v>147</v>
      </c>
      <c r="C10" s="518"/>
      <c r="D10" s="518"/>
      <c r="E10" s="521"/>
      <c r="F10" s="521"/>
      <c r="G10" s="520" t="s">
        <v>148</v>
      </c>
      <c r="H10" s="559"/>
      <c r="I10" s="239"/>
      <c r="J10" s="241"/>
      <c r="K10" s="239"/>
      <c r="L10" s="239"/>
      <c r="M10" s="248"/>
      <c r="N10" s="248"/>
      <c r="O10" s="249"/>
      <c r="P10" s="239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</row>
    <row r="11" spans="1:70" s="257" customFormat="1" ht="18" customHeight="1" thickBot="1">
      <c r="A11" s="515"/>
      <c r="B11" s="422" t="s">
        <v>149</v>
      </c>
      <c r="C11" s="423" t="s">
        <v>150</v>
      </c>
      <c r="D11" s="560">
        <v>1711</v>
      </c>
      <c r="E11" s="523">
        <v>1712</v>
      </c>
      <c r="F11" s="523">
        <v>1713</v>
      </c>
      <c r="G11" s="522">
        <v>1721</v>
      </c>
      <c r="H11" s="523">
        <v>1725</v>
      </c>
      <c r="I11" s="239"/>
      <c r="J11" s="251"/>
      <c r="K11" s="239"/>
      <c r="L11" s="239"/>
      <c r="M11" s="252"/>
      <c r="N11" s="251"/>
      <c r="O11" s="253"/>
      <c r="P11" s="253"/>
      <c r="Q11" s="254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</row>
    <row r="12" spans="1:70" s="257" customFormat="1" ht="18" customHeight="1">
      <c r="A12" s="515"/>
      <c r="B12" s="286"/>
      <c r="C12" s="286"/>
      <c r="D12" s="286"/>
      <c r="E12" s="286"/>
      <c r="F12" s="286"/>
      <c r="G12" s="286"/>
      <c r="H12" s="286"/>
      <c r="I12" s="239"/>
      <c r="J12" s="251"/>
      <c r="K12" s="239"/>
      <c r="L12" s="239"/>
      <c r="M12" s="252"/>
      <c r="N12" s="251"/>
      <c r="O12" s="253"/>
      <c r="P12" s="253"/>
      <c r="Q12" s="254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</row>
    <row r="13" spans="1:70" s="257" customFormat="1" ht="18" customHeight="1">
      <c r="A13" s="524" t="s">
        <v>92</v>
      </c>
      <c r="B13" s="286"/>
      <c r="C13" s="286"/>
      <c r="D13" s="508"/>
      <c r="E13" s="508"/>
      <c r="F13" s="508"/>
      <c r="G13" s="508"/>
      <c r="H13" s="508"/>
      <c r="I13" s="239"/>
      <c r="J13" s="251"/>
      <c r="K13" s="239"/>
      <c r="L13" s="239"/>
      <c r="M13" s="252"/>
      <c r="N13" s="251"/>
      <c r="O13" s="253"/>
      <c r="P13" s="253"/>
      <c r="Q13" s="254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</row>
    <row r="14" spans="1:70" s="257" customFormat="1" ht="6.75" customHeight="1" thickBot="1">
      <c r="A14" s="515"/>
      <c r="B14" s="286"/>
      <c r="C14" s="286"/>
      <c r="D14" s="286"/>
      <c r="E14" s="286"/>
      <c r="F14" s="286"/>
      <c r="G14" s="286"/>
      <c r="H14" s="286"/>
      <c r="I14" s="239"/>
      <c r="J14" s="251"/>
      <c r="K14" s="239"/>
      <c r="L14" s="239"/>
      <c r="M14" s="252"/>
      <c r="N14" s="251"/>
      <c r="O14" s="253"/>
      <c r="P14" s="253"/>
      <c r="Q14" s="254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</row>
    <row r="15" spans="1:70" s="257" customFormat="1" ht="18" customHeight="1">
      <c r="A15" s="504"/>
      <c r="B15" s="722" t="s">
        <v>151</v>
      </c>
      <c r="C15" s="529" t="s">
        <v>152</v>
      </c>
      <c r="D15" s="266"/>
      <c r="E15" s="264"/>
      <c r="F15" s="528">
        <v>3</v>
      </c>
      <c r="G15" s="281"/>
      <c r="H15" s="266"/>
      <c r="I15" s="266"/>
      <c r="J15" s="267"/>
      <c r="K15" s="266"/>
      <c r="L15" s="266"/>
      <c r="M15" s="268"/>
      <c r="N15" s="268"/>
      <c r="O15" s="268"/>
      <c r="P15" s="267"/>
      <c r="Q15" s="269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</row>
    <row r="16" spans="1:47" s="273" customFormat="1" ht="18" customHeight="1">
      <c r="A16" s="504"/>
      <c r="B16" s="723" t="s">
        <v>153</v>
      </c>
      <c r="C16" s="561" t="s">
        <v>154</v>
      </c>
      <c r="D16" s="266"/>
      <c r="E16" s="264"/>
      <c r="F16" s="280">
        <v>225</v>
      </c>
      <c r="G16" s="281"/>
      <c r="H16" s="264"/>
      <c r="I16" s="266"/>
      <c r="J16" s="268"/>
      <c r="K16" s="266"/>
      <c r="L16" s="266"/>
      <c r="M16" s="264"/>
      <c r="N16" s="264"/>
      <c r="O16" s="264"/>
      <c r="P16" s="264"/>
      <c r="Q16" s="264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</row>
    <row r="17" spans="1:47" s="276" customFormat="1" ht="18" customHeight="1">
      <c r="A17" s="504"/>
      <c r="B17" s="723" t="s">
        <v>155</v>
      </c>
      <c r="C17" s="561" t="s">
        <v>156</v>
      </c>
      <c r="D17" s="266"/>
      <c r="E17" s="274"/>
      <c r="F17" s="280">
        <v>42</v>
      </c>
      <c r="G17" s="281"/>
      <c r="H17" s="274"/>
      <c r="I17" s="266"/>
      <c r="J17" s="268"/>
      <c r="K17" s="266"/>
      <c r="L17" s="266"/>
      <c r="M17" s="264"/>
      <c r="N17" s="264"/>
      <c r="O17" s="264"/>
      <c r="P17" s="264"/>
      <c r="Q17" s="264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</row>
    <row r="18" spans="1:47" s="257" customFormat="1" ht="18" customHeight="1">
      <c r="A18" s="268"/>
      <c r="B18" s="277" t="s">
        <v>157</v>
      </c>
      <c r="C18" s="278" t="s">
        <v>158</v>
      </c>
      <c r="D18" s="457"/>
      <c r="E18" s="279"/>
      <c r="F18" s="280">
        <v>7</v>
      </c>
      <c r="G18" s="281"/>
      <c r="H18" s="279"/>
      <c r="I18" s="266"/>
      <c r="J18" s="268"/>
      <c r="K18" s="266"/>
      <c r="L18" s="266"/>
      <c r="M18" s="264"/>
      <c r="N18" s="264"/>
      <c r="O18" s="264"/>
      <c r="P18" s="264"/>
      <c r="Q18" s="264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</row>
    <row r="19" spans="1:47" s="257" customFormat="1" ht="18" customHeight="1">
      <c r="A19" s="268"/>
      <c r="B19" s="277" t="s">
        <v>159</v>
      </c>
      <c r="C19" s="278" t="s">
        <v>160</v>
      </c>
      <c r="D19" s="457"/>
      <c r="E19" s="279"/>
      <c r="F19" s="280">
        <v>7</v>
      </c>
      <c r="G19" s="281"/>
      <c r="H19" s="279"/>
      <c r="I19" s="266"/>
      <c r="J19" s="268"/>
      <c r="K19" s="266"/>
      <c r="L19" s="266"/>
      <c r="M19" s="264"/>
      <c r="N19" s="264"/>
      <c r="O19" s="264"/>
      <c r="P19" s="264"/>
      <c r="Q19" s="264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</row>
    <row r="20" spans="1:47" s="241" customFormat="1" ht="18" customHeight="1" thickBot="1">
      <c r="A20" s="282"/>
      <c r="B20" s="562"/>
      <c r="C20" s="284" t="s">
        <v>161</v>
      </c>
      <c r="D20" s="287"/>
      <c r="E20" s="282"/>
      <c r="F20" s="285">
        <v>284</v>
      </c>
      <c r="G20" s="281"/>
      <c r="H20" s="282"/>
      <c r="I20" s="266"/>
      <c r="J20" s="268"/>
      <c r="K20" s="266"/>
      <c r="L20" s="266"/>
      <c r="M20" s="286"/>
      <c r="N20" s="286"/>
      <c r="O20" s="286"/>
      <c r="P20" s="286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</row>
    <row r="21" spans="1:44" s="241" customFormat="1" ht="18" customHeight="1" thickBot="1">
      <c r="A21" s="513"/>
      <c r="B21" s="288" t="s">
        <v>162</v>
      </c>
      <c r="C21" s="563" t="s">
        <v>163</v>
      </c>
      <c r="D21" s="287"/>
      <c r="E21" s="282"/>
      <c r="F21" s="564">
        <v>172</v>
      </c>
      <c r="G21" s="282"/>
      <c r="H21" s="282"/>
      <c r="I21" s="239"/>
      <c r="J21" s="254"/>
      <c r="K21" s="239"/>
      <c r="L21" s="292"/>
      <c r="M21" s="260"/>
      <c r="N21" s="260"/>
      <c r="O21" s="260"/>
      <c r="P21" s="260"/>
      <c r="Q21" s="260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</row>
    <row r="22" spans="1:44" s="294" customFormat="1" ht="21.75" customHeight="1">
      <c r="A22" s="524" t="s">
        <v>164</v>
      </c>
      <c r="B22" s="524"/>
      <c r="C22" s="524"/>
      <c r="D22" s="524"/>
      <c r="E22" s="524"/>
      <c r="F22" s="524"/>
      <c r="G22" s="524"/>
      <c r="H22" s="524"/>
      <c r="I22" s="239"/>
      <c r="J22" s="251"/>
      <c r="K22" s="239"/>
      <c r="L22" s="292"/>
      <c r="M22" s="260"/>
      <c r="N22" s="260"/>
      <c r="O22" s="260"/>
      <c r="P22" s="260"/>
      <c r="Q22" s="260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</row>
    <row r="23" spans="1:44" s="294" customFormat="1" ht="4.5" customHeight="1" thickBot="1">
      <c r="A23" s="261"/>
      <c r="B23" s="261"/>
      <c r="C23" s="261"/>
      <c r="D23" s="261"/>
      <c r="E23" s="261"/>
      <c r="F23" s="261"/>
      <c r="G23" s="261"/>
      <c r="H23" s="261"/>
      <c r="I23" s="239"/>
      <c r="J23" s="295"/>
      <c r="K23" s="239"/>
      <c r="L23" s="292"/>
      <c r="M23" s="296"/>
      <c r="N23" s="292"/>
      <c r="O23" s="297"/>
      <c r="P23" s="297"/>
      <c r="Q23" s="298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</row>
    <row r="24" spans="1:44" s="241" customFormat="1" ht="18" customHeight="1" thickBot="1">
      <c r="A24" s="251"/>
      <c r="B24" s="299">
        <v>12</v>
      </c>
      <c r="C24" s="300" t="s">
        <v>165</v>
      </c>
      <c r="D24" s="468"/>
      <c r="E24" s="301"/>
      <c r="F24" s="302">
        <v>284</v>
      </c>
      <c r="G24" s="303"/>
      <c r="H24" s="304"/>
      <c r="I24" s="247"/>
      <c r="J24" s="251"/>
      <c r="K24" s="247"/>
      <c r="L24" s="265"/>
      <c r="M24" s="305"/>
      <c r="N24" s="265"/>
      <c r="O24" s="306"/>
      <c r="P24" s="306"/>
      <c r="Q24" s="307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</row>
    <row r="25" spans="1:30" s="241" customFormat="1" ht="18" customHeight="1">
      <c r="A25" s="251"/>
      <c r="B25" s="256">
        <v>15</v>
      </c>
      <c r="C25" s="308" t="s">
        <v>166</v>
      </c>
      <c r="D25" s="473"/>
      <c r="E25" s="308"/>
      <c r="F25" s="717"/>
      <c r="G25" s="308"/>
      <c r="H25" s="311"/>
      <c r="I25" s="265"/>
      <c r="J25" s="312"/>
      <c r="K25" s="265"/>
      <c r="L25" s="265"/>
      <c r="M25" s="312"/>
      <c r="N25" s="312"/>
      <c r="O25" s="312"/>
      <c r="P25" s="312"/>
      <c r="Q25" s="312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</row>
    <row r="26" spans="1:30" s="241" customFormat="1" ht="18" customHeight="1" thickBot="1">
      <c r="A26" s="251"/>
      <c r="B26" s="313"/>
      <c r="C26" s="314" t="s">
        <v>167</v>
      </c>
      <c r="D26" s="557">
        <v>562.3591965983916</v>
      </c>
      <c r="E26" s="317">
        <v>761</v>
      </c>
      <c r="F26" s="718"/>
      <c r="G26" s="862">
        <v>2003</v>
      </c>
      <c r="H26" s="868">
        <v>5</v>
      </c>
      <c r="I26" s="265"/>
      <c r="J26" s="312"/>
      <c r="K26" s="265"/>
      <c r="L26" s="265"/>
      <c r="M26" s="312"/>
      <c r="N26" s="312"/>
      <c r="O26" s="312"/>
      <c r="P26" s="312"/>
      <c r="Q26" s="312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</row>
    <row r="27" spans="1:19" s="241" customFormat="1" ht="18" customHeight="1">
      <c r="A27" s="251"/>
      <c r="B27" s="256">
        <v>20</v>
      </c>
      <c r="C27" s="342" t="s">
        <v>168</v>
      </c>
      <c r="D27" s="693">
        <v>36.9713</v>
      </c>
      <c r="E27" s="321">
        <v>354</v>
      </c>
      <c r="F27" s="429">
        <v>613</v>
      </c>
      <c r="G27" s="817">
        <v>178.22568</v>
      </c>
      <c r="H27" s="869">
        <v>2585.607</v>
      </c>
      <c r="I27" s="247"/>
      <c r="J27" s="251"/>
      <c r="K27" s="247"/>
      <c r="L27" s="265"/>
      <c r="M27" s="312"/>
      <c r="N27" s="312"/>
      <c r="O27" s="312"/>
      <c r="P27" s="312"/>
      <c r="Q27" s="312"/>
      <c r="R27" s="249"/>
      <c r="S27" s="249"/>
    </row>
    <row r="28" spans="1:74" s="257" customFormat="1" ht="18" customHeight="1">
      <c r="A28" s="254"/>
      <c r="B28" s="323">
        <v>25</v>
      </c>
      <c r="C28" s="346" t="s">
        <v>169</v>
      </c>
      <c r="D28" s="694">
        <v>36.792699999999996</v>
      </c>
      <c r="E28" s="326">
        <v>225</v>
      </c>
      <c r="F28" s="432">
        <v>556</v>
      </c>
      <c r="G28" s="815">
        <v>148.30382</v>
      </c>
      <c r="H28" s="870">
        <v>1491.7543</v>
      </c>
      <c r="I28" s="292"/>
      <c r="J28" s="312"/>
      <c r="K28" s="292"/>
      <c r="L28" s="292"/>
      <c r="M28" s="312"/>
      <c r="N28" s="312"/>
      <c r="O28" s="312"/>
      <c r="P28" s="312"/>
      <c r="Q28" s="312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</row>
    <row r="29" spans="1:74" s="257" customFormat="1" ht="18" customHeight="1">
      <c r="A29" s="254"/>
      <c r="B29" s="323">
        <v>200</v>
      </c>
      <c r="C29" s="346" t="s">
        <v>170</v>
      </c>
      <c r="D29" s="695"/>
      <c r="E29" s="644"/>
      <c r="F29" s="686">
        <v>613</v>
      </c>
      <c r="G29" s="815">
        <v>103.22568000000001</v>
      </c>
      <c r="H29" s="870">
        <v>2144.607</v>
      </c>
      <c r="I29" s="292"/>
      <c r="J29" s="312"/>
      <c r="K29" s="292"/>
      <c r="L29" s="292"/>
      <c r="M29" s="312"/>
      <c r="N29" s="312"/>
      <c r="O29" s="312"/>
      <c r="P29" s="312"/>
      <c r="Q29" s="312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</row>
    <row r="30" spans="1:19" s="257" customFormat="1" ht="18" customHeight="1" thickBot="1">
      <c r="A30" s="254"/>
      <c r="B30" s="330">
        <v>205</v>
      </c>
      <c r="C30" s="418" t="s">
        <v>171</v>
      </c>
      <c r="D30" s="696"/>
      <c r="E30" s="645"/>
      <c r="F30" s="687">
        <v>556</v>
      </c>
      <c r="G30" s="863">
        <v>100.30382</v>
      </c>
      <c r="H30" s="871">
        <v>1195.7543</v>
      </c>
      <c r="I30" s="239"/>
      <c r="J30" s="251"/>
      <c r="K30" s="239"/>
      <c r="L30" s="292"/>
      <c r="M30" s="312"/>
      <c r="N30" s="312"/>
      <c r="O30" s="312"/>
      <c r="P30" s="312"/>
      <c r="Q30" s="312"/>
      <c r="R30" s="273"/>
      <c r="S30" s="273"/>
    </row>
    <row r="31" spans="1:19" s="241" customFormat="1" ht="18" customHeight="1" thickBot="1">
      <c r="A31" s="251"/>
      <c r="B31" s="335">
        <v>100</v>
      </c>
      <c r="C31" s="354" t="s">
        <v>172</v>
      </c>
      <c r="D31" s="697">
        <v>0</v>
      </c>
      <c r="E31" s="435" t="s">
        <v>173</v>
      </c>
      <c r="F31" s="433">
        <v>40</v>
      </c>
      <c r="G31" s="816">
        <v>325</v>
      </c>
      <c r="H31" s="872" t="s">
        <v>173</v>
      </c>
      <c r="I31" s="247"/>
      <c r="J31" s="251"/>
      <c r="K31" s="247"/>
      <c r="L31" s="265"/>
      <c r="M31" s="312"/>
      <c r="N31" s="339"/>
      <c r="O31" s="339"/>
      <c r="P31" s="339"/>
      <c r="Q31" s="312"/>
      <c r="R31" s="249"/>
      <c r="S31" s="249"/>
    </row>
    <row r="32" spans="1:19" s="241" customFormat="1" ht="18" customHeight="1" thickBot="1">
      <c r="A32" s="251"/>
      <c r="B32" s="335">
        <v>991</v>
      </c>
      <c r="C32" s="354" t="s">
        <v>174</v>
      </c>
      <c r="D32" s="697">
        <v>599.3304965983916</v>
      </c>
      <c r="E32" s="302">
        <v>1115</v>
      </c>
      <c r="F32" s="433">
        <v>937</v>
      </c>
      <c r="G32" s="816">
        <v>2506.22568</v>
      </c>
      <c r="H32" s="873">
        <v>2590.607</v>
      </c>
      <c r="I32" s="247"/>
      <c r="J32" s="251"/>
      <c r="K32" s="247"/>
      <c r="L32" s="265"/>
      <c r="M32" s="312"/>
      <c r="N32" s="339"/>
      <c r="O32" s="339"/>
      <c r="P32" s="339"/>
      <c r="Q32" s="312"/>
      <c r="R32" s="249"/>
      <c r="S32" s="249"/>
    </row>
    <row r="33" spans="1:19" s="241" customFormat="1" ht="18" customHeight="1">
      <c r="A33" s="251"/>
      <c r="B33" s="299">
        <v>30</v>
      </c>
      <c r="C33" s="342" t="s">
        <v>175</v>
      </c>
      <c r="D33" s="693">
        <v>223.80849999999998</v>
      </c>
      <c r="E33" s="321">
        <v>59</v>
      </c>
      <c r="F33" s="452">
        <v>71</v>
      </c>
      <c r="G33" s="839">
        <v>885.2682</v>
      </c>
      <c r="H33" s="874">
        <v>321.3625</v>
      </c>
      <c r="I33" s="247"/>
      <c r="J33" s="251"/>
      <c r="K33" s="247"/>
      <c r="L33" s="265"/>
      <c r="M33" s="312"/>
      <c r="N33" s="339"/>
      <c r="O33" s="339"/>
      <c r="P33" s="339"/>
      <c r="Q33" s="312"/>
      <c r="R33" s="249"/>
      <c r="S33" s="249"/>
    </row>
    <row r="34" spans="1:19" s="257" customFormat="1" ht="18" customHeight="1">
      <c r="A34" s="254"/>
      <c r="B34" s="323">
        <v>35</v>
      </c>
      <c r="C34" s="346" t="s">
        <v>176</v>
      </c>
      <c r="D34" s="694">
        <v>208.24530000000001</v>
      </c>
      <c r="E34" s="326">
        <v>52</v>
      </c>
      <c r="F34" s="440">
        <v>49</v>
      </c>
      <c r="G34" s="864">
        <v>697.24455</v>
      </c>
      <c r="H34" s="875">
        <v>301.6764</v>
      </c>
      <c r="I34" s="239"/>
      <c r="J34" s="254"/>
      <c r="K34" s="239"/>
      <c r="L34" s="292"/>
      <c r="M34" s="349"/>
      <c r="N34" s="350"/>
      <c r="O34" s="350"/>
      <c r="P34" s="350"/>
      <c r="Q34" s="349"/>
      <c r="R34" s="273"/>
      <c r="S34" s="273"/>
    </row>
    <row r="35" spans="1:19" s="257" customFormat="1" ht="18" customHeight="1">
      <c r="A35" s="254"/>
      <c r="B35" s="323">
        <v>300</v>
      </c>
      <c r="C35" s="346" t="s">
        <v>170</v>
      </c>
      <c r="D35" s="695"/>
      <c r="E35" s="644"/>
      <c r="F35" s="688">
        <v>71</v>
      </c>
      <c r="G35" s="864">
        <v>53.26820000000001</v>
      </c>
      <c r="H35" s="875">
        <v>284.3625</v>
      </c>
      <c r="I35" s="239"/>
      <c r="J35" s="254"/>
      <c r="K35" s="239"/>
      <c r="L35" s="292"/>
      <c r="M35" s="349"/>
      <c r="N35" s="350"/>
      <c r="O35" s="350"/>
      <c r="P35" s="350"/>
      <c r="Q35" s="349"/>
      <c r="R35" s="273"/>
      <c r="S35" s="273"/>
    </row>
    <row r="36" spans="1:19" s="257" customFormat="1" ht="18" customHeight="1" thickBot="1">
      <c r="A36" s="254"/>
      <c r="B36" s="330">
        <v>305</v>
      </c>
      <c r="C36" s="418" t="s">
        <v>171</v>
      </c>
      <c r="D36" s="696"/>
      <c r="E36" s="645"/>
      <c r="F36" s="689">
        <v>49</v>
      </c>
      <c r="G36" s="865">
        <v>45.244550000000004</v>
      </c>
      <c r="H36" s="876">
        <v>284</v>
      </c>
      <c r="I36" s="239"/>
      <c r="J36" s="254"/>
      <c r="K36" s="239"/>
      <c r="L36" s="292"/>
      <c r="M36" s="349"/>
      <c r="N36" s="350"/>
      <c r="O36" s="350"/>
      <c r="P36" s="350"/>
      <c r="Q36" s="349"/>
      <c r="R36" s="273"/>
      <c r="S36" s="273"/>
    </row>
    <row r="37" spans="1:19" s="241" customFormat="1" ht="18" customHeight="1" thickBot="1">
      <c r="A37" s="251"/>
      <c r="B37" s="335">
        <v>40</v>
      </c>
      <c r="C37" s="354" t="s">
        <v>177</v>
      </c>
      <c r="D37" s="697">
        <v>0</v>
      </c>
      <c r="E37" s="435" t="s">
        <v>173</v>
      </c>
      <c r="F37" s="690">
        <v>54</v>
      </c>
      <c r="G37" s="866">
        <v>378</v>
      </c>
      <c r="H37" s="872" t="s">
        <v>173</v>
      </c>
      <c r="I37" s="247"/>
      <c r="J37" s="251"/>
      <c r="K37" s="247"/>
      <c r="L37" s="265"/>
      <c r="M37" s="312"/>
      <c r="N37" s="339"/>
      <c r="O37" s="339"/>
      <c r="P37" s="339"/>
      <c r="Q37" s="312"/>
      <c r="R37" s="249"/>
      <c r="S37" s="249"/>
    </row>
    <row r="38" spans="1:19" s="241" customFormat="1" ht="18" customHeight="1">
      <c r="A38" s="251"/>
      <c r="B38" s="299">
        <v>50</v>
      </c>
      <c r="C38" s="342" t="s">
        <v>178</v>
      </c>
      <c r="D38" s="693">
        <v>375.52199659839164</v>
      </c>
      <c r="E38" s="321">
        <v>1056</v>
      </c>
      <c r="F38" s="439">
        <v>812</v>
      </c>
      <c r="G38" s="839">
        <v>1242.95748</v>
      </c>
      <c r="H38" s="874">
        <v>2269.2445</v>
      </c>
      <c r="I38" s="247"/>
      <c r="J38" s="251"/>
      <c r="K38" s="247"/>
      <c r="L38" s="265"/>
      <c r="M38" s="312"/>
      <c r="N38" s="339"/>
      <c r="O38" s="339"/>
      <c r="P38" s="339"/>
      <c r="Q38" s="312"/>
      <c r="R38" s="249"/>
      <c r="S38" s="249"/>
    </row>
    <row r="39" spans="1:19" s="241" customFormat="1" ht="18" customHeight="1">
      <c r="A39" s="251"/>
      <c r="B39" s="356">
        <v>53</v>
      </c>
      <c r="C39" s="357" t="s">
        <v>179</v>
      </c>
      <c r="D39" s="719">
        <v>101.16948999999998</v>
      </c>
      <c r="E39" s="446">
        <v>87</v>
      </c>
      <c r="F39" s="691"/>
      <c r="G39" s="760">
        <v>190</v>
      </c>
      <c r="H39" s="877">
        <v>21</v>
      </c>
      <c r="I39" s="247"/>
      <c r="J39" s="251"/>
      <c r="K39" s="247"/>
      <c r="L39" s="265"/>
      <c r="M39" s="312"/>
      <c r="N39" s="339"/>
      <c r="O39" s="339"/>
      <c r="P39" s="339"/>
      <c r="Q39" s="312"/>
      <c r="R39" s="249"/>
      <c r="S39" s="249"/>
    </row>
    <row r="40" spans="1:19" s="241" customFormat="1" ht="18" customHeight="1">
      <c r="A40" s="251"/>
      <c r="B40" s="356">
        <v>55</v>
      </c>
      <c r="C40" s="357" t="s">
        <v>180</v>
      </c>
      <c r="D40" s="719">
        <v>5.324709999999999</v>
      </c>
      <c r="E40" s="643" t="s">
        <v>173</v>
      </c>
      <c r="F40" s="466"/>
      <c r="G40" s="760">
        <v>4</v>
      </c>
      <c r="H40" s="877"/>
      <c r="I40" s="247"/>
      <c r="J40" s="251"/>
      <c r="K40" s="247"/>
      <c r="L40" s="265"/>
      <c r="M40" s="312"/>
      <c r="N40" s="339"/>
      <c r="O40" s="339"/>
      <c r="P40" s="339"/>
      <c r="Q40" s="312"/>
      <c r="R40" s="249"/>
      <c r="S40" s="249"/>
    </row>
    <row r="41" spans="1:19" s="241" customFormat="1" ht="18" customHeight="1">
      <c r="A41" s="251"/>
      <c r="B41" s="356">
        <v>65</v>
      </c>
      <c r="C41" s="357" t="s">
        <v>181</v>
      </c>
      <c r="D41" s="719"/>
      <c r="E41" s="446">
        <v>284</v>
      </c>
      <c r="F41" s="466"/>
      <c r="G41" s="867"/>
      <c r="H41" s="878"/>
      <c r="I41" s="247"/>
      <c r="J41" s="251"/>
      <c r="K41" s="247"/>
      <c r="L41" s="265"/>
      <c r="M41" s="312"/>
      <c r="N41" s="339"/>
      <c r="O41" s="339"/>
      <c r="P41" s="339"/>
      <c r="Q41" s="312"/>
      <c r="R41" s="249"/>
      <c r="S41" s="249"/>
    </row>
    <row r="42" spans="1:19" s="241" customFormat="1" ht="18" customHeight="1">
      <c r="A42" s="251"/>
      <c r="B42" s="356">
        <v>70</v>
      </c>
      <c r="C42" s="357" t="s">
        <v>182</v>
      </c>
      <c r="D42" s="719">
        <v>269.02779659839166</v>
      </c>
      <c r="E42" s="446">
        <v>685</v>
      </c>
      <c r="F42" s="447">
        <v>812</v>
      </c>
      <c r="G42" s="760">
        <v>1048.95748</v>
      </c>
      <c r="H42" s="877">
        <v>2248.2445</v>
      </c>
      <c r="I42" s="247"/>
      <c r="J42" s="251"/>
      <c r="K42" s="247"/>
      <c r="L42" s="265"/>
      <c r="M42" s="312"/>
      <c r="N42" s="339"/>
      <c r="O42" s="339"/>
      <c r="P42" s="339"/>
      <c r="Q42" s="312"/>
      <c r="R42" s="249"/>
      <c r="S42" s="249"/>
    </row>
    <row r="43" spans="1:19" s="257" customFormat="1" ht="18" customHeight="1" thickBot="1">
      <c r="A43" s="254"/>
      <c r="B43" s="365">
        <v>73</v>
      </c>
      <c r="C43" s="366" t="s">
        <v>183</v>
      </c>
      <c r="D43" s="720">
        <v>72.84917118884053</v>
      </c>
      <c r="E43" s="646"/>
      <c r="F43" s="692">
        <v>812</v>
      </c>
      <c r="G43" s="840">
        <v>414.95748000000003</v>
      </c>
      <c r="H43" s="879">
        <v>1868.2445</v>
      </c>
      <c r="I43" s="239"/>
      <c r="J43" s="254"/>
      <c r="K43" s="239"/>
      <c r="L43" s="292"/>
      <c r="M43" s="349"/>
      <c r="N43" s="350"/>
      <c r="O43" s="350"/>
      <c r="P43" s="350"/>
      <c r="Q43" s="349"/>
      <c r="R43" s="273"/>
      <c r="S43" s="273"/>
    </row>
    <row r="44" spans="1:42" s="257" customFormat="1" ht="18" customHeight="1">
      <c r="A44" s="254"/>
      <c r="B44" s="264"/>
      <c r="C44" s="252"/>
      <c r="D44" s="339"/>
      <c r="E44" s="349"/>
      <c r="F44" s="350"/>
      <c r="G44" s="350"/>
      <c r="H44" s="350"/>
      <c r="I44" s="292"/>
      <c r="J44" s="349"/>
      <c r="K44" s="292"/>
      <c r="L44" s="292"/>
      <c r="M44" s="349"/>
      <c r="N44" s="350"/>
      <c r="O44" s="350"/>
      <c r="P44" s="350"/>
      <c r="Q44" s="349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</row>
    <row r="45" spans="1:36" s="257" customFormat="1" ht="18" customHeight="1">
      <c r="A45" s="251" t="s">
        <v>184</v>
      </c>
      <c r="B45" s="286"/>
      <c r="C45" s="307"/>
      <c r="D45" s="339"/>
      <c r="E45" s="349"/>
      <c r="F45" s="350"/>
      <c r="G45" s="350"/>
      <c r="H45" s="350"/>
      <c r="I45" s="292"/>
      <c r="J45" s="349"/>
      <c r="K45" s="292"/>
      <c r="L45" s="292"/>
      <c r="M45" s="349"/>
      <c r="N45" s="350"/>
      <c r="O45" s="350"/>
      <c r="P45" s="350"/>
      <c r="Q45" s="349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</row>
    <row r="46" spans="1:19" s="257" customFormat="1" ht="18" customHeight="1" thickBot="1">
      <c r="A46" s="349"/>
      <c r="B46" s="264"/>
      <c r="C46" s="252"/>
      <c r="D46" s="339"/>
      <c r="E46" s="349"/>
      <c r="F46" s="350"/>
      <c r="G46" s="350"/>
      <c r="H46" s="350"/>
      <c r="I46" s="292"/>
      <c r="J46" s="349"/>
      <c r="K46" s="292"/>
      <c r="L46" s="292"/>
      <c r="M46" s="349"/>
      <c r="N46" s="350"/>
      <c r="O46" s="350"/>
      <c r="P46" s="350"/>
      <c r="Q46" s="349"/>
      <c r="R46" s="273"/>
      <c r="S46" s="273"/>
    </row>
    <row r="47" spans="1:19" s="241" customFormat="1" ht="18" customHeight="1">
      <c r="A47" s="251"/>
      <c r="B47" s="299">
        <v>45</v>
      </c>
      <c r="C47" s="342" t="s">
        <v>185</v>
      </c>
      <c r="D47" s="371">
        <v>0</v>
      </c>
      <c r="E47" s="372" t="s">
        <v>173</v>
      </c>
      <c r="F47" s="451" t="s">
        <v>193</v>
      </c>
      <c r="G47" s="373" t="s">
        <v>194</v>
      </c>
      <c r="H47" s="374" t="s">
        <v>173</v>
      </c>
      <c r="I47" s="247"/>
      <c r="J47" s="251"/>
      <c r="K47" s="247"/>
      <c r="L47" s="265"/>
      <c r="M47" s="312"/>
      <c r="N47" s="339"/>
      <c r="O47" s="339"/>
      <c r="P47" s="339"/>
      <c r="Q47" s="312"/>
      <c r="R47" s="249"/>
      <c r="S47" s="249"/>
    </row>
    <row r="48" spans="1:19" s="241" customFormat="1" ht="18" customHeight="1">
      <c r="A48" s="251"/>
      <c r="B48" s="356">
        <v>80</v>
      </c>
      <c r="C48" s="375" t="s">
        <v>188</v>
      </c>
      <c r="D48" s="474">
        <v>1.497539962219087</v>
      </c>
      <c r="E48" s="640">
        <v>0.7206439393939394</v>
      </c>
      <c r="F48" s="642">
        <v>0.3497536945812808</v>
      </c>
      <c r="G48" s="681">
        <v>1.611479099027587</v>
      </c>
      <c r="H48" s="462">
        <v>0.0022033764982133924</v>
      </c>
      <c r="I48" s="247"/>
      <c r="J48" s="251"/>
      <c r="K48" s="247"/>
      <c r="L48" s="265"/>
      <c r="M48" s="312"/>
      <c r="N48" s="339"/>
      <c r="O48" s="339"/>
      <c r="P48" s="339"/>
      <c r="Q48" s="312"/>
      <c r="R48" s="249"/>
      <c r="S48" s="249"/>
    </row>
    <row r="49" spans="1:19" s="241" customFormat="1" ht="18" customHeight="1" thickBot="1">
      <c r="A49" s="251"/>
      <c r="B49" s="259">
        <v>90</v>
      </c>
      <c r="C49" s="376" t="s">
        <v>189</v>
      </c>
      <c r="D49" s="475">
        <v>4.500900030087527</v>
      </c>
      <c r="E49" s="618">
        <v>11.460215485511611</v>
      </c>
      <c r="F49" s="454">
        <v>13.584956166767048</v>
      </c>
      <c r="G49" s="379">
        <v>17.54931205246604</v>
      </c>
      <c r="H49" s="379">
        <v>37.61367362644717</v>
      </c>
      <c r="I49" s="247"/>
      <c r="J49" s="251"/>
      <c r="K49" s="247"/>
      <c r="L49" s="265"/>
      <c r="M49" s="312"/>
      <c r="N49" s="339"/>
      <c r="O49" s="339"/>
      <c r="P49" s="339"/>
      <c r="Q49" s="312"/>
      <c r="R49" s="249"/>
      <c r="S49" s="249"/>
    </row>
    <row r="50" spans="1:19" s="257" customFormat="1" ht="15" customHeight="1">
      <c r="A50" s="254"/>
      <c r="B50" s="286"/>
      <c r="C50" s="381" t="s">
        <v>190</v>
      </c>
      <c r="D50" s="339"/>
      <c r="E50" s="349"/>
      <c r="F50" s="350"/>
      <c r="G50" s="350"/>
      <c r="H50" s="350"/>
      <c r="I50" s="239"/>
      <c r="J50" s="254"/>
      <c r="K50" s="239"/>
      <c r="L50" s="292"/>
      <c r="M50" s="349"/>
      <c r="N50" s="350"/>
      <c r="O50" s="350"/>
      <c r="P50" s="350"/>
      <c r="Q50" s="349"/>
      <c r="R50" s="273"/>
      <c r="S50" s="273"/>
    </row>
    <row r="51" spans="1:19" s="257" customFormat="1" ht="19.5" customHeight="1">
      <c r="A51" s="254"/>
      <c r="B51" s="286"/>
      <c r="C51" s="261" t="s">
        <v>82</v>
      </c>
      <c r="D51" s="459">
        <v>59772</v>
      </c>
      <c r="E51" s="754">
        <v>59772</v>
      </c>
      <c r="F51" s="754">
        <v>59772</v>
      </c>
      <c r="G51" s="754">
        <v>59772</v>
      </c>
      <c r="H51" s="754">
        <v>59772</v>
      </c>
      <c r="I51" s="239"/>
      <c r="J51" s="254"/>
      <c r="K51" s="239"/>
      <c r="L51" s="292"/>
      <c r="M51" s="349"/>
      <c r="N51" s="350"/>
      <c r="O51" s="350"/>
      <c r="P51" s="350"/>
      <c r="Q51" s="349"/>
      <c r="R51" s="273"/>
      <c r="S51" s="273"/>
    </row>
    <row r="52" spans="1:19" s="257" customFormat="1" ht="18" customHeight="1">
      <c r="A52" s="254"/>
      <c r="B52" s="264"/>
      <c r="C52" s="251" t="s">
        <v>195</v>
      </c>
      <c r="E52" s="349"/>
      <c r="F52" s="307"/>
      <c r="G52" s="350"/>
      <c r="H52" s="350"/>
      <c r="I52" s="292"/>
      <c r="J52" s="349"/>
      <c r="K52" s="292"/>
      <c r="L52" s="292"/>
      <c r="M52" s="349"/>
      <c r="N52" s="350"/>
      <c r="O52" s="350"/>
      <c r="P52" s="350"/>
      <c r="Q52" s="349"/>
      <c r="R52" s="273"/>
      <c r="S52" s="273"/>
    </row>
    <row r="53" spans="1:19" s="257" customFormat="1" ht="19.5" customHeight="1">
      <c r="A53" s="254"/>
      <c r="E53" s="253"/>
      <c r="F53" s="382"/>
      <c r="G53" s="252"/>
      <c r="H53" s="383"/>
      <c r="I53" s="239"/>
      <c r="J53" s="239"/>
      <c r="K53" s="239"/>
      <c r="L53" s="292"/>
      <c r="M53" s="292"/>
      <c r="N53" s="292"/>
      <c r="O53" s="292"/>
      <c r="P53" s="292"/>
      <c r="Q53" s="292"/>
      <c r="R53" s="273"/>
      <c r="S53" s="273"/>
    </row>
    <row r="54" spans="1:19" ht="19.5" customHeight="1">
      <c r="A54" s="254"/>
      <c r="B54" s="384"/>
      <c r="E54" s="261"/>
      <c r="F54" s="382"/>
      <c r="G54" s="385"/>
      <c r="H54" s="386"/>
      <c r="I54" s="254"/>
      <c r="J54" s="254"/>
      <c r="K54" s="239"/>
      <c r="L54" s="292"/>
      <c r="M54" s="387"/>
      <c r="N54" s="382"/>
      <c r="O54" s="298"/>
      <c r="P54" s="349"/>
      <c r="Q54" s="349"/>
      <c r="R54" s="388"/>
      <c r="S54" s="388"/>
    </row>
    <row r="55" spans="1:19" ht="19.5" customHeight="1">
      <c r="A55" s="254"/>
      <c r="B55" s="253"/>
      <c r="F55" s="390"/>
      <c r="G55" s="385"/>
      <c r="H55" s="386"/>
      <c r="I55" s="254"/>
      <c r="J55" s="254"/>
      <c r="K55" s="239"/>
      <c r="L55" s="292"/>
      <c r="M55" s="387"/>
      <c r="N55" s="382"/>
      <c r="O55" s="298"/>
      <c r="P55" s="349"/>
      <c r="Q55" s="349"/>
      <c r="R55" s="388"/>
      <c r="S55" s="388"/>
    </row>
    <row r="56" spans="1:19" ht="19.5" customHeight="1">
      <c r="A56" s="254"/>
      <c r="B56" s="384"/>
      <c r="C56" s="251"/>
      <c r="D56" s="251"/>
      <c r="E56" s="254"/>
      <c r="F56" s="254"/>
      <c r="G56" s="254"/>
      <c r="H56" s="254"/>
      <c r="I56" s="254"/>
      <c r="J56" s="254"/>
      <c r="K56" s="384"/>
      <c r="L56" s="349"/>
      <c r="M56" s="349"/>
      <c r="N56" s="349"/>
      <c r="O56" s="349"/>
      <c r="P56" s="349"/>
      <c r="Q56" s="349"/>
      <c r="R56" s="388"/>
      <c r="S56" s="388"/>
    </row>
    <row r="57" spans="2:19" ht="19.5" customHeight="1">
      <c r="B57" s="238"/>
      <c r="C57" s="388"/>
      <c r="D57" s="388"/>
      <c r="E57" s="388"/>
      <c r="F57" s="409"/>
      <c r="G57" s="292"/>
      <c r="H57" s="239"/>
      <c r="I57" s="254"/>
      <c r="J57" s="254"/>
      <c r="K57" s="384"/>
      <c r="L57" s="349"/>
      <c r="M57" s="349"/>
      <c r="N57" s="349"/>
      <c r="O57" s="349"/>
      <c r="P57" s="349"/>
      <c r="Q57" s="349"/>
      <c r="R57" s="388"/>
      <c r="S57" s="388"/>
    </row>
    <row r="58" spans="1:19" ht="19.5" customHeight="1">
      <c r="A58" s="241"/>
      <c r="B58" s="239"/>
      <c r="C58" s="292"/>
      <c r="D58" s="292"/>
      <c r="E58" s="391"/>
      <c r="F58" s="441"/>
      <c r="G58" s="292"/>
      <c r="H58" s="239"/>
      <c r="I58" s="254"/>
      <c r="J58" s="254"/>
      <c r="K58" s="384"/>
      <c r="L58" s="349"/>
      <c r="M58" s="349"/>
      <c r="N58" s="349"/>
      <c r="O58" s="349"/>
      <c r="P58" s="349"/>
      <c r="Q58" s="349"/>
      <c r="R58" s="388"/>
      <c r="S58" s="388"/>
    </row>
    <row r="59" spans="1:19" ht="19.5" customHeight="1">
      <c r="A59" s="241"/>
      <c r="B59" s="392"/>
      <c r="C59" s="241"/>
      <c r="D59" s="241"/>
      <c r="E59" s="292"/>
      <c r="F59" s="409"/>
      <c r="G59" s="249"/>
      <c r="H59" s="239"/>
      <c r="K59" s="393"/>
      <c r="L59" s="349"/>
      <c r="M59" s="388"/>
      <c r="N59" s="388"/>
      <c r="O59" s="388"/>
      <c r="P59" s="388"/>
      <c r="Q59" s="388"/>
      <c r="R59" s="388"/>
      <c r="S59" s="388"/>
    </row>
    <row r="60" spans="1:19" ht="19.5" customHeight="1">
      <c r="A60" s="266"/>
      <c r="B60" s="266"/>
      <c r="C60" s="266"/>
      <c r="D60" s="266"/>
      <c r="E60" s="394"/>
      <c r="F60" s="394"/>
      <c r="G60" s="249"/>
      <c r="H60" s="239"/>
      <c r="K60" s="393"/>
      <c r="L60" s="349"/>
      <c r="M60" s="388"/>
      <c r="N60" s="388"/>
      <c r="O60" s="388"/>
      <c r="P60" s="388"/>
      <c r="Q60" s="388"/>
      <c r="R60" s="388"/>
      <c r="S60" s="388"/>
    </row>
    <row r="61" spans="1:19" ht="19.5" customHeight="1">
      <c r="A61" s="282"/>
      <c r="B61" s="395"/>
      <c r="C61" s="267"/>
      <c r="D61" s="267"/>
      <c r="E61" s="252"/>
      <c r="F61" s="312"/>
      <c r="G61" s="396"/>
      <c r="H61" s="253"/>
      <c r="K61" s="393"/>
      <c r="L61" s="349"/>
      <c r="M61" s="388"/>
      <c r="N61" s="388"/>
      <c r="O61" s="388"/>
      <c r="P61" s="388"/>
      <c r="Q61" s="388"/>
      <c r="R61" s="388"/>
      <c r="S61" s="388"/>
    </row>
    <row r="62" spans="1:19" ht="19.5" customHeight="1">
      <c r="A62" s="267"/>
      <c r="B62" s="395"/>
      <c r="C62" s="268"/>
      <c r="D62" s="268"/>
      <c r="E62" s="312"/>
      <c r="F62" s="312"/>
      <c r="G62" s="312"/>
      <c r="H62" s="396"/>
      <c r="K62" s="393"/>
      <c r="L62" s="349"/>
      <c r="M62" s="388"/>
      <c r="N62" s="388"/>
      <c r="O62" s="388"/>
      <c r="P62" s="388"/>
      <c r="Q62" s="388"/>
      <c r="R62" s="388"/>
      <c r="S62" s="388"/>
    </row>
    <row r="63" spans="1:19" ht="19.5" customHeight="1">
      <c r="A63" s="268"/>
      <c r="B63" s="286"/>
      <c r="C63" s="286"/>
      <c r="D63" s="286"/>
      <c r="E63" s="260"/>
      <c r="F63" s="260"/>
      <c r="G63" s="260"/>
      <c r="H63" s="260"/>
      <c r="K63" s="393"/>
      <c r="L63" s="349"/>
      <c r="M63" s="388"/>
      <c r="N63" s="388"/>
      <c r="O63" s="388"/>
      <c r="P63" s="388"/>
      <c r="Q63" s="388"/>
      <c r="R63" s="388"/>
      <c r="S63" s="388"/>
    </row>
    <row r="64" spans="1:19" ht="19.5" customHeight="1">
      <c r="A64" s="268"/>
      <c r="B64" s="286"/>
      <c r="C64" s="286"/>
      <c r="D64" s="286"/>
      <c r="E64" s="260"/>
      <c r="F64" s="260"/>
      <c r="G64" s="260"/>
      <c r="H64" s="260"/>
      <c r="K64" s="393"/>
      <c r="L64" s="349"/>
      <c r="M64" s="388"/>
      <c r="N64" s="388"/>
      <c r="O64" s="388"/>
      <c r="P64" s="388"/>
      <c r="Q64" s="388"/>
      <c r="R64" s="388"/>
      <c r="S64" s="388"/>
    </row>
    <row r="65" spans="1:19" ht="15.75">
      <c r="A65" s="268"/>
      <c r="B65" s="286"/>
      <c r="C65" s="286"/>
      <c r="D65" s="286"/>
      <c r="E65" s="260"/>
      <c r="F65" s="260"/>
      <c r="G65" s="260"/>
      <c r="H65" s="260"/>
      <c r="K65" s="393"/>
      <c r="L65" s="349"/>
      <c r="M65" s="388"/>
      <c r="N65" s="388"/>
      <c r="O65" s="388"/>
      <c r="P65" s="388"/>
      <c r="Q65" s="388"/>
      <c r="R65" s="388"/>
      <c r="S65" s="388"/>
    </row>
    <row r="66" spans="1:19" ht="15.75">
      <c r="A66" s="268"/>
      <c r="B66" s="286"/>
      <c r="C66" s="286"/>
      <c r="D66" s="286"/>
      <c r="E66" s="260"/>
      <c r="F66" s="260"/>
      <c r="G66" s="260"/>
      <c r="H66" s="260"/>
      <c r="K66" s="393"/>
      <c r="L66" s="349"/>
      <c r="M66" s="388"/>
      <c r="N66" s="388"/>
      <c r="O66" s="388"/>
      <c r="P66" s="388"/>
      <c r="Q66" s="388"/>
      <c r="R66" s="388"/>
      <c r="S66" s="388"/>
    </row>
    <row r="67" spans="1:19" ht="15.75">
      <c r="A67" s="282"/>
      <c r="B67" s="264"/>
      <c r="C67" s="268"/>
      <c r="D67" s="268"/>
      <c r="E67" s="260"/>
      <c r="F67" s="260"/>
      <c r="G67" s="260"/>
      <c r="H67" s="260"/>
      <c r="K67" s="393"/>
      <c r="L67" s="349"/>
      <c r="M67" s="388"/>
      <c r="N67" s="388"/>
      <c r="O67" s="388"/>
      <c r="P67" s="388"/>
      <c r="Q67" s="388"/>
      <c r="R67" s="388"/>
      <c r="S67" s="388"/>
    </row>
    <row r="68" spans="1:19" ht="15.75">
      <c r="A68" s="267"/>
      <c r="B68" s="264"/>
      <c r="C68" s="268"/>
      <c r="D68" s="268"/>
      <c r="E68" s="307"/>
      <c r="F68" s="307"/>
      <c r="G68" s="307"/>
      <c r="H68" s="307"/>
      <c r="K68" s="393"/>
      <c r="L68" s="349"/>
      <c r="M68" s="388"/>
      <c r="N68" s="388"/>
      <c r="O68" s="388"/>
      <c r="P68" s="388"/>
      <c r="Q68" s="388"/>
      <c r="R68" s="388"/>
      <c r="S68" s="388"/>
    </row>
    <row r="69" spans="1:19" ht="15.75">
      <c r="A69" s="397"/>
      <c r="B69" s="398"/>
      <c r="C69" s="296"/>
      <c r="D69" s="296"/>
      <c r="E69" s="296"/>
      <c r="F69" s="292"/>
      <c r="G69" s="297"/>
      <c r="H69" s="297"/>
      <c r="K69" s="393"/>
      <c r="L69" s="349"/>
      <c r="M69" s="388"/>
      <c r="N69" s="388"/>
      <c r="O69" s="388"/>
      <c r="P69" s="388"/>
      <c r="Q69" s="388"/>
      <c r="R69" s="388"/>
      <c r="S69" s="388"/>
    </row>
    <row r="70" spans="1:19" ht="15.75">
      <c r="A70" s="282"/>
      <c r="B70" s="286"/>
      <c r="C70" s="399"/>
      <c r="D70" s="399"/>
      <c r="E70" s="305"/>
      <c r="F70" s="292"/>
      <c r="G70" s="306"/>
      <c r="H70" s="306"/>
      <c r="K70" s="393"/>
      <c r="L70" s="349"/>
      <c r="M70" s="388"/>
      <c r="N70" s="388"/>
      <c r="O70" s="388"/>
      <c r="P70" s="388"/>
      <c r="Q70" s="388"/>
      <c r="R70" s="388"/>
      <c r="S70" s="388"/>
    </row>
    <row r="71" spans="1:19" ht="15.75">
      <c r="A71" s="282"/>
      <c r="B71" s="286"/>
      <c r="C71" s="282"/>
      <c r="D71" s="282"/>
      <c r="E71" s="282"/>
      <c r="F71" s="292"/>
      <c r="G71" s="291"/>
      <c r="H71" s="291"/>
      <c r="K71" s="393"/>
      <c r="L71" s="349"/>
      <c r="M71" s="388"/>
      <c r="N71" s="388"/>
      <c r="O71" s="388"/>
      <c r="P71" s="388"/>
      <c r="Q71" s="388"/>
      <c r="R71" s="388"/>
      <c r="S71" s="388"/>
    </row>
    <row r="72" spans="1:19" ht="15.75">
      <c r="A72" s="400"/>
      <c r="B72" s="400"/>
      <c r="C72" s="400"/>
      <c r="D72" s="400"/>
      <c r="E72" s="387"/>
      <c r="F72" s="387"/>
      <c r="G72" s="387"/>
      <c r="H72" s="387"/>
      <c r="K72" s="393"/>
      <c r="L72" s="349"/>
      <c r="M72" s="388"/>
      <c r="N72" s="388"/>
      <c r="O72" s="388"/>
      <c r="P72" s="388"/>
      <c r="Q72" s="388"/>
      <c r="R72" s="388"/>
      <c r="S72" s="388"/>
    </row>
    <row r="73" spans="1:19" ht="15.75">
      <c r="A73" s="400"/>
      <c r="B73" s="400"/>
      <c r="C73" s="400"/>
      <c r="D73" s="400"/>
      <c r="E73" s="387"/>
      <c r="F73" s="387"/>
      <c r="G73" s="387"/>
      <c r="H73" s="387"/>
      <c r="K73" s="393"/>
      <c r="L73" s="349"/>
      <c r="M73" s="388"/>
      <c r="N73" s="388"/>
      <c r="O73" s="388"/>
      <c r="P73" s="388"/>
      <c r="Q73" s="388"/>
      <c r="R73" s="388"/>
      <c r="S73" s="388"/>
    </row>
    <row r="74" spans="1:19" ht="15.75">
      <c r="A74" s="400"/>
      <c r="B74" s="400"/>
      <c r="C74" s="400"/>
      <c r="D74" s="400"/>
      <c r="E74" s="387"/>
      <c r="F74" s="387"/>
      <c r="G74" s="387"/>
      <c r="H74" s="387"/>
      <c r="K74" s="393"/>
      <c r="L74" s="349"/>
      <c r="M74" s="388"/>
      <c r="N74" s="388"/>
      <c r="O74" s="388"/>
      <c r="P74" s="388"/>
      <c r="Q74" s="388"/>
      <c r="R74" s="388"/>
      <c r="S74" s="388"/>
    </row>
    <row r="75" spans="1:19" ht="15.75">
      <c r="A75" s="282"/>
      <c r="B75" s="264"/>
      <c r="C75" s="282"/>
      <c r="D75" s="282"/>
      <c r="E75" s="312"/>
      <c r="F75" s="312"/>
      <c r="G75" s="312"/>
      <c r="H75" s="312"/>
      <c r="K75" s="393"/>
      <c r="L75" s="349"/>
      <c r="M75" s="388"/>
      <c r="N75" s="388"/>
      <c r="O75" s="388"/>
      <c r="P75" s="388"/>
      <c r="Q75" s="388"/>
      <c r="R75" s="388"/>
      <c r="S75" s="388"/>
    </row>
    <row r="76" spans="1:19" ht="15.75">
      <c r="A76" s="282"/>
      <c r="B76" s="264"/>
      <c r="C76" s="401"/>
      <c r="D76" s="401"/>
      <c r="E76" s="312"/>
      <c r="F76" s="312"/>
      <c r="G76" s="312"/>
      <c r="H76" s="312"/>
      <c r="K76" s="393"/>
      <c r="L76" s="349"/>
      <c r="M76" s="388"/>
      <c r="N76" s="388"/>
      <c r="O76" s="388"/>
      <c r="P76" s="388"/>
      <c r="Q76" s="388"/>
      <c r="R76" s="388"/>
      <c r="S76" s="388"/>
    </row>
    <row r="77" spans="1:19" ht="15.75">
      <c r="A77" s="282"/>
      <c r="B77" s="264"/>
      <c r="C77" s="401"/>
      <c r="D77" s="401"/>
      <c r="E77" s="312"/>
      <c r="F77" s="312"/>
      <c r="G77" s="312"/>
      <c r="H77" s="312"/>
      <c r="K77" s="393"/>
      <c r="L77" s="349"/>
      <c r="M77" s="388"/>
      <c r="N77" s="388"/>
      <c r="O77" s="388"/>
      <c r="P77" s="388"/>
      <c r="Q77" s="388"/>
      <c r="R77" s="388"/>
      <c r="S77" s="388"/>
    </row>
    <row r="78" spans="1:19" ht="15.75">
      <c r="A78" s="282"/>
      <c r="B78" s="264"/>
      <c r="C78" s="282"/>
      <c r="D78" s="282"/>
      <c r="E78" s="312"/>
      <c r="F78" s="312"/>
      <c r="G78" s="312"/>
      <c r="H78" s="312"/>
      <c r="K78" s="393"/>
      <c r="L78" s="349"/>
      <c r="M78" s="388"/>
      <c r="N78" s="388"/>
      <c r="O78" s="388"/>
      <c r="P78" s="388"/>
      <c r="Q78" s="388"/>
      <c r="R78" s="388"/>
      <c r="S78" s="388"/>
    </row>
    <row r="79" spans="1:19" ht="15.75">
      <c r="A79" s="282"/>
      <c r="B79" s="264"/>
      <c r="C79" s="402"/>
      <c r="D79" s="402"/>
      <c r="E79" s="349"/>
      <c r="F79" s="349"/>
      <c r="G79" s="349"/>
      <c r="H79" s="349"/>
      <c r="K79" s="393"/>
      <c r="L79" s="349"/>
      <c r="M79" s="388"/>
      <c r="N79" s="388"/>
      <c r="O79" s="388"/>
      <c r="P79" s="388"/>
      <c r="Q79" s="388"/>
      <c r="R79" s="388"/>
      <c r="S79" s="388"/>
    </row>
    <row r="80" spans="1:19" ht="15.75">
      <c r="A80" s="282"/>
      <c r="B80" s="264"/>
      <c r="C80" s="403"/>
      <c r="D80" s="403"/>
      <c r="E80" s="349"/>
      <c r="F80" s="349"/>
      <c r="G80" s="349"/>
      <c r="H80" s="349"/>
      <c r="K80" s="393"/>
      <c r="L80" s="349"/>
      <c r="M80" s="388"/>
      <c r="N80" s="388"/>
      <c r="O80" s="388"/>
      <c r="P80" s="388"/>
      <c r="Q80" s="388"/>
      <c r="R80" s="388"/>
      <c r="S80" s="388"/>
    </row>
    <row r="81" spans="1:19" ht="15.75">
      <c r="A81" s="282"/>
      <c r="B81" s="264"/>
      <c r="C81" s="402"/>
      <c r="D81" s="402"/>
      <c r="E81" s="349"/>
      <c r="F81" s="349"/>
      <c r="G81" s="349"/>
      <c r="H81" s="349"/>
      <c r="K81" s="393"/>
      <c r="L81" s="349"/>
      <c r="M81" s="388"/>
      <c r="N81" s="388"/>
      <c r="O81" s="388"/>
      <c r="P81" s="388"/>
      <c r="Q81" s="388"/>
      <c r="R81" s="388"/>
      <c r="S81" s="388"/>
    </row>
    <row r="82" spans="1:19" ht="15.75">
      <c r="A82" s="282"/>
      <c r="B82" s="264"/>
      <c r="C82" s="403"/>
      <c r="D82" s="403"/>
      <c r="E82" s="312"/>
      <c r="F82" s="312"/>
      <c r="G82" s="312"/>
      <c r="H82" s="312"/>
      <c r="K82" s="393"/>
      <c r="L82" s="349"/>
      <c r="M82" s="388"/>
      <c r="N82" s="388"/>
      <c r="O82" s="388"/>
      <c r="P82" s="388"/>
      <c r="Q82" s="388"/>
      <c r="R82" s="388"/>
      <c r="S82" s="388"/>
    </row>
    <row r="83" spans="1:19" ht="15.75">
      <c r="A83" s="282"/>
      <c r="B83" s="264"/>
      <c r="C83" s="269"/>
      <c r="D83" s="269"/>
      <c r="E83" s="312"/>
      <c r="F83" s="312"/>
      <c r="G83" s="312"/>
      <c r="H83" s="312"/>
      <c r="K83" s="393"/>
      <c r="L83" s="349"/>
      <c r="M83" s="388"/>
      <c r="N83" s="388"/>
      <c r="O83" s="388"/>
      <c r="P83" s="388"/>
      <c r="Q83" s="388"/>
      <c r="R83" s="388"/>
      <c r="S83" s="388"/>
    </row>
    <row r="84" spans="1:19" ht="15.75">
      <c r="A84" s="282"/>
      <c r="B84" s="264"/>
      <c r="C84" s="282"/>
      <c r="D84" s="282"/>
      <c r="E84" s="404"/>
      <c r="F84" s="404"/>
      <c r="G84" s="404"/>
      <c r="H84" s="312"/>
      <c r="K84" s="393"/>
      <c r="L84" s="349"/>
      <c r="M84" s="388"/>
      <c r="N84" s="388"/>
      <c r="O84" s="388"/>
      <c r="P84" s="388"/>
      <c r="Q84" s="388"/>
      <c r="R84" s="388"/>
      <c r="S84" s="388"/>
    </row>
    <row r="85" spans="1:19" ht="15.75">
      <c r="A85" s="282"/>
      <c r="B85" s="264"/>
      <c r="C85" s="282"/>
      <c r="D85" s="282"/>
      <c r="E85" s="312"/>
      <c r="F85" s="312"/>
      <c r="G85" s="312"/>
      <c r="H85" s="312"/>
      <c r="K85" s="393"/>
      <c r="L85" s="349"/>
      <c r="M85" s="388"/>
      <c r="N85" s="388"/>
      <c r="O85" s="388"/>
      <c r="P85" s="388"/>
      <c r="Q85" s="388"/>
      <c r="R85" s="388"/>
      <c r="S85" s="388"/>
    </row>
    <row r="86" spans="1:19" ht="15.75">
      <c r="A86" s="268"/>
      <c r="B86" s="264"/>
      <c r="C86" s="402"/>
      <c r="D86" s="402"/>
      <c r="E86" s="349"/>
      <c r="F86" s="349"/>
      <c r="G86" s="349"/>
      <c r="H86" s="349"/>
      <c r="K86" s="393"/>
      <c r="L86" s="349"/>
      <c r="M86" s="388"/>
      <c r="N86" s="388"/>
      <c r="O86" s="388"/>
      <c r="P86" s="388"/>
      <c r="Q86" s="388"/>
      <c r="R86" s="388"/>
      <c r="S86" s="388"/>
    </row>
    <row r="87" spans="1:19" ht="15.75">
      <c r="A87" s="268"/>
      <c r="B87" s="264"/>
      <c r="C87" s="403"/>
      <c r="D87" s="403"/>
      <c r="E87" s="349"/>
      <c r="F87" s="349"/>
      <c r="G87" s="349"/>
      <c r="H87" s="349"/>
      <c r="K87" s="393"/>
      <c r="L87" s="349"/>
      <c r="M87" s="388"/>
      <c r="N87" s="388"/>
      <c r="O87" s="388"/>
      <c r="P87" s="388"/>
      <c r="Q87" s="388"/>
      <c r="R87" s="388"/>
      <c r="S87" s="388"/>
    </row>
    <row r="88" spans="1:19" ht="15.75">
      <c r="A88" s="268"/>
      <c r="B88" s="264"/>
      <c r="C88" s="269"/>
      <c r="D88" s="269"/>
      <c r="E88" s="349"/>
      <c r="F88" s="349"/>
      <c r="G88" s="349"/>
      <c r="H88" s="349"/>
      <c r="K88" s="393"/>
      <c r="L88" s="349"/>
      <c r="M88" s="388"/>
      <c r="N88" s="388"/>
      <c r="O88" s="388"/>
      <c r="P88" s="388"/>
      <c r="Q88" s="388"/>
      <c r="R88" s="388"/>
      <c r="S88" s="388"/>
    </row>
    <row r="89" spans="1:19" ht="15.75">
      <c r="A89" s="282"/>
      <c r="B89" s="264"/>
      <c r="C89" s="282"/>
      <c r="D89" s="282"/>
      <c r="E89" s="312"/>
      <c r="F89" s="312"/>
      <c r="G89" s="312"/>
      <c r="H89" s="312"/>
      <c r="K89" s="393"/>
      <c r="L89" s="349"/>
      <c r="M89" s="388"/>
      <c r="N89" s="388"/>
      <c r="O89" s="388"/>
      <c r="P89" s="388"/>
      <c r="Q89" s="388"/>
      <c r="R89" s="388"/>
      <c r="S89" s="388"/>
    </row>
    <row r="90" spans="1:19" ht="15.75">
      <c r="A90" s="282"/>
      <c r="B90" s="264"/>
      <c r="C90" s="269"/>
      <c r="D90" s="269"/>
      <c r="E90" s="312"/>
      <c r="F90" s="312"/>
      <c r="G90" s="312"/>
      <c r="H90" s="312"/>
      <c r="K90" s="393"/>
      <c r="L90" s="349"/>
      <c r="M90" s="388"/>
      <c r="N90" s="388"/>
      <c r="O90" s="388"/>
      <c r="P90" s="388"/>
      <c r="Q90" s="388"/>
      <c r="R90" s="388"/>
      <c r="S90" s="388"/>
    </row>
    <row r="91" spans="1:19" ht="15.75">
      <c r="A91" s="282"/>
      <c r="B91" s="264"/>
      <c r="C91" s="282"/>
      <c r="D91" s="282"/>
      <c r="E91" s="312"/>
      <c r="F91" s="312"/>
      <c r="G91" s="312"/>
      <c r="H91" s="312"/>
      <c r="L91" s="388"/>
      <c r="M91" s="388"/>
      <c r="N91" s="388"/>
      <c r="O91" s="388"/>
      <c r="P91" s="388"/>
      <c r="Q91" s="388"/>
      <c r="R91" s="388"/>
      <c r="S91" s="388"/>
    </row>
    <row r="92" spans="1:19" ht="15.75">
      <c r="A92" s="282"/>
      <c r="B92" s="264"/>
      <c r="C92" s="395"/>
      <c r="D92" s="395"/>
      <c r="E92" s="312"/>
      <c r="F92" s="312"/>
      <c r="G92" s="312"/>
      <c r="H92" s="312"/>
      <c r="L92" s="388"/>
      <c r="M92" s="388"/>
      <c r="N92" s="388"/>
      <c r="O92" s="388"/>
      <c r="P92" s="388"/>
      <c r="Q92" s="388"/>
      <c r="R92" s="388"/>
      <c r="S92" s="388"/>
    </row>
    <row r="93" spans="1:19" ht="15.75">
      <c r="A93" s="268"/>
      <c r="B93" s="264"/>
      <c r="C93" s="269"/>
      <c r="D93" s="269"/>
      <c r="E93" s="349"/>
      <c r="F93" s="350"/>
      <c r="G93" s="350"/>
      <c r="H93" s="350"/>
      <c r="L93" s="388"/>
      <c r="M93" s="388"/>
      <c r="N93" s="388"/>
      <c r="O93" s="388"/>
      <c r="P93" s="388"/>
      <c r="Q93" s="388"/>
      <c r="R93" s="388"/>
      <c r="S93" s="388"/>
    </row>
    <row r="94" spans="1:19" ht="15.75">
      <c r="A94" s="268"/>
      <c r="B94" s="264"/>
      <c r="C94" s="269"/>
      <c r="D94" s="269"/>
      <c r="E94" s="349"/>
      <c r="F94" s="350"/>
      <c r="G94" s="350"/>
      <c r="H94" s="350"/>
      <c r="L94" s="388"/>
      <c r="M94" s="388"/>
      <c r="N94" s="388"/>
      <c r="O94" s="388"/>
      <c r="P94" s="388"/>
      <c r="Q94" s="388"/>
      <c r="R94" s="388"/>
      <c r="S94" s="388"/>
    </row>
    <row r="95" spans="1:19" ht="15.75">
      <c r="A95" s="268"/>
      <c r="B95" s="264"/>
      <c r="C95" s="269"/>
      <c r="D95" s="269"/>
      <c r="E95" s="349"/>
      <c r="F95" s="350"/>
      <c r="G95" s="350"/>
      <c r="H95" s="350"/>
      <c r="L95" s="388"/>
      <c r="M95" s="388"/>
      <c r="N95" s="388"/>
      <c r="O95" s="388"/>
      <c r="P95" s="388"/>
      <c r="Q95" s="388"/>
      <c r="R95" s="388"/>
      <c r="S95" s="388"/>
    </row>
    <row r="96" spans="1:19" ht="15.75">
      <c r="A96" s="268"/>
      <c r="B96" s="264"/>
      <c r="C96" s="402"/>
      <c r="D96" s="402"/>
      <c r="E96" s="349"/>
      <c r="F96" s="350"/>
      <c r="G96" s="350"/>
      <c r="H96" s="350"/>
      <c r="L96" s="388"/>
      <c r="M96" s="388"/>
      <c r="N96" s="388"/>
      <c r="O96" s="388"/>
      <c r="P96" s="388"/>
      <c r="Q96" s="388"/>
      <c r="R96" s="388"/>
      <c r="S96" s="388"/>
    </row>
    <row r="97" spans="1:19" ht="15.75">
      <c r="A97" s="282"/>
      <c r="B97" s="264"/>
      <c r="C97" s="395"/>
      <c r="D97" s="395"/>
      <c r="E97" s="312"/>
      <c r="F97" s="312"/>
      <c r="G97" s="312"/>
      <c r="H97" s="312"/>
      <c r="L97" s="388"/>
      <c r="M97" s="388"/>
      <c r="N97" s="388"/>
      <c r="O97" s="388"/>
      <c r="P97" s="388"/>
      <c r="Q97" s="388"/>
      <c r="R97" s="388"/>
      <c r="S97" s="388"/>
    </row>
    <row r="98" spans="1:8" ht="15.75">
      <c r="A98" s="282"/>
      <c r="B98" s="264"/>
      <c r="C98" s="395"/>
      <c r="D98" s="395"/>
      <c r="E98" s="312"/>
      <c r="F98" s="312"/>
      <c r="G98" s="312"/>
      <c r="H98" s="312"/>
    </row>
    <row r="99" spans="1:8" ht="15.75">
      <c r="A99" s="268"/>
      <c r="B99" s="264"/>
      <c r="C99" s="269"/>
      <c r="D99" s="269"/>
      <c r="E99" s="349"/>
      <c r="F99" s="349"/>
      <c r="G99" s="349"/>
      <c r="H99" s="349"/>
    </row>
    <row r="100" spans="1:8" ht="15.75">
      <c r="A100" s="268"/>
      <c r="B100" s="264"/>
      <c r="C100" s="269"/>
      <c r="D100" s="269"/>
      <c r="E100" s="349"/>
      <c r="F100" s="350"/>
      <c r="G100" s="350"/>
      <c r="H100" s="350"/>
    </row>
    <row r="101" spans="1:8" ht="15.75">
      <c r="A101" s="268"/>
      <c r="B101" s="264"/>
      <c r="C101" s="269"/>
      <c r="D101" s="269"/>
      <c r="E101" s="349"/>
      <c r="F101" s="349"/>
      <c r="G101" s="349"/>
      <c r="H101" s="349"/>
    </row>
    <row r="102" spans="1:8" ht="15.75">
      <c r="A102" s="268"/>
      <c r="B102" s="264"/>
      <c r="C102" s="402"/>
      <c r="D102" s="402"/>
      <c r="E102" s="349"/>
      <c r="F102" s="349"/>
      <c r="G102" s="349"/>
      <c r="H102" s="349"/>
    </row>
    <row r="103" spans="1:8" ht="15.75">
      <c r="A103" s="282"/>
      <c r="B103" s="264"/>
      <c r="C103" s="395"/>
      <c r="D103" s="395"/>
      <c r="E103" s="312"/>
      <c r="F103" s="312"/>
      <c r="G103" s="312"/>
      <c r="H103" s="312"/>
    </row>
    <row r="104" spans="1:8" ht="15.75">
      <c r="A104" s="268"/>
      <c r="B104" s="264"/>
      <c r="C104" s="269"/>
      <c r="D104" s="269"/>
      <c r="E104" s="350"/>
      <c r="F104" s="350"/>
      <c r="G104" s="350"/>
      <c r="H104" s="350"/>
    </row>
    <row r="105" spans="1:8" ht="15.75">
      <c r="A105" s="268"/>
      <c r="B105" s="264"/>
      <c r="C105" s="269"/>
      <c r="D105" s="269"/>
      <c r="E105" s="350"/>
      <c r="F105" s="350"/>
      <c r="G105" s="350"/>
      <c r="H105" s="350"/>
    </row>
    <row r="106" spans="1:8" ht="15.75">
      <c r="A106" s="282"/>
      <c r="B106" s="264"/>
      <c r="C106" s="395"/>
      <c r="D106" s="395"/>
      <c r="E106" s="312"/>
      <c r="F106" s="312"/>
      <c r="G106" s="312"/>
      <c r="H106" s="405"/>
    </row>
    <row r="107" spans="1:8" ht="15.75">
      <c r="A107" s="282"/>
      <c r="B107" s="264"/>
      <c r="C107" s="395"/>
      <c r="D107" s="395"/>
      <c r="E107" s="312"/>
      <c r="F107" s="312"/>
      <c r="G107" s="312"/>
      <c r="H107" s="312"/>
    </row>
    <row r="108" spans="1:8" ht="15.75">
      <c r="A108" s="268"/>
      <c r="B108" s="264"/>
      <c r="C108" s="269"/>
      <c r="D108" s="269"/>
      <c r="E108" s="349"/>
      <c r="F108" s="349"/>
      <c r="G108" s="349"/>
      <c r="H108" s="349"/>
    </row>
    <row r="109" spans="1:8" ht="15.75">
      <c r="A109" s="282"/>
      <c r="B109" s="403"/>
      <c r="C109" s="268"/>
      <c r="D109" s="268"/>
      <c r="E109" s="349"/>
      <c r="F109" s="349"/>
      <c r="G109" s="349"/>
      <c r="H109" s="349"/>
    </row>
    <row r="110" spans="1:8" ht="15.75">
      <c r="A110" s="282"/>
      <c r="B110" s="403"/>
      <c r="C110" s="268"/>
      <c r="D110" s="268"/>
      <c r="E110" s="349"/>
      <c r="F110" s="349"/>
      <c r="G110" s="349"/>
      <c r="H110" s="349"/>
    </row>
    <row r="111" spans="1:8" ht="15.75">
      <c r="A111" s="268"/>
      <c r="B111" s="286"/>
      <c r="C111" s="282"/>
      <c r="D111" s="282"/>
      <c r="E111" s="312"/>
      <c r="F111" s="312"/>
      <c r="G111" s="312"/>
      <c r="H111" s="312"/>
    </row>
    <row r="112" spans="1:8" ht="15.75">
      <c r="A112" s="282"/>
      <c r="B112" s="286"/>
      <c r="C112" s="282"/>
      <c r="D112" s="282"/>
      <c r="E112" s="406"/>
      <c r="F112" s="406"/>
      <c r="G112" s="406"/>
      <c r="H112" s="406"/>
    </row>
    <row r="113" spans="1:8" ht="15.75">
      <c r="A113" s="282"/>
      <c r="B113" s="286"/>
      <c r="C113" s="400"/>
      <c r="D113" s="400"/>
      <c r="E113" s="406"/>
      <c r="F113" s="406"/>
      <c r="G113" s="406"/>
      <c r="H113" s="406"/>
    </row>
    <row r="114" spans="1:8" ht="15.75">
      <c r="A114" s="268"/>
      <c r="B114" s="264"/>
      <c r="C114" s="400"/>
      <c r="D114" s="400"/>
      <c r="E114" s="387"/>
      <c r="F114" s="387"/>
      <c r="G114" s="387"/>
      <c r="H114" s="349"/>
    </row>
    <row r="115" spans="1:8" ht="15.75">
      <c r="A115" s="268"/>
      <c r="B115" s="407"/>
      <c r="C115" s="267"/>
      <c r="D115" s="267"/>
      <c r="E115" s="396"/>
      <c r="F115" s="382"/>
      <c r="G115" s="298"/>
      <c r="H115" s="349"/>
    </row>
    <row r="116" spans="1:8" ht="15.75">
      <c r="A116" s="268"/>
      <c r="B116" s="264"/>
      <c r="C116" s="400"/>
      <c r="D116" s="400"/>
      <c r="E116" s="387"/>
      <c r="F116" s="382"/>
      <c r="G116" s="298"/>
      <c r="H116" s="349"/>
    </row>
    <row r="117" spans="1:8" ht="15.75">
      <c r="A117" s="268"/>
      <c r="B117" s="267"/>
      <c r="C117" s="400"/>
      <c r="D117" s="400"/>
      <c r="E117" s="408"/>
      <c r="F117" s="382"/>
      <c r="G117" s="298"/>
      <c r="H117" s="349"/>
    </row>
    <row r="118" spans="1:8" ht="15.75">
      <c r="A118" s="409"/>
      <c r="B118" s="410"/>
      <c r="C118" s="409"/>
      <c r="D118" s="409"/>
      <c r="E118" s="388"/>
      <c r="F118" s="388"/>
      <c r="G118" s="388"/>
      <c r="H118" s="388"/>
    </row>
    <row r="119" spans="1:8" ht="15.75">
      <c r="A119" s="266"/>
      <c r="B119" s="266"/>
      <c r="C119" s="266"/>
      <c r="D119" s="266"/>
      <c r="E119" s="292"/>
      <c r="F119" s="292"/>
      <c r="G119" s="292"/>
      <c r="H119" s="292"/>
    </row>
    <row r="120" spans="1:8" ht="15.75">
      <c r="A120" s="266"/>
      <c r="B120" s="266"/>
      <c r="C120" s="266"/>
      <c r="D120" s="266"/>
      <c r="E120" s="292"/>
      <c r="F120" s="292"/>
      <c r="G120" s="292"/>
      <c r="H120" s="292"/>
    </row>
    <row r="121" spans="1:8" ht="15.75">
      <c r="A121" s="266"/>
      <c r="B121" s="266"/>
      <c r="C121" s="266"/>
      <c r="D121" s="266"/>
      <c r="E121" s="292"/>
      <c r="F121" s="292"/>
      <c r="G121" s="292"/>
      <c r="H121" s="292"/>
    </row>
    <row r="122" spans="1:8" ht="15.75">
      <c r="A122" s="266"/>
      <c r="B122" s="266"/>
      <c r="C122" s="266"/>
      <c r="D122" s="266"/>
      <c r="E122" s="292"/>
      <c r="F122" s="292"/>
      <c r="G122" s="292"/>
      <c r="H122" s="292"/>
    </row>
    <row r="123" spans="1:8" ht="15.75">
      <c r="A123" s="266"/>
      <c r="B123" s="266"/>
      <c r="C123" s="266"/>
      <c r="D123" s="266"/>
      <c r="E123" s="292"/>
      <c r="F123" s="292"/>
      <c r="G123" s="292"/>
      <c r="H123" s="292"/>
    </row>
    <row r="124" spans="1:8" ht="15.75">
      <c r="A124" s="266"/>
      <c r="B124" s="266"/>
      <c r="C124" s="266"/>
      <c r="D124" s="266"/>
      <c r="E124" s="292"/>
      <c r="F124" s="292"/>
      <c r="G124" s="292"/>
      <c r="H124" s="292"/>
    </row>
    <row r="125" spans="1:8" ht="15.75">
      <c r="A125" s="266"/>
      <c r="B125" s="266"/>
      <c r="C125" s="266"/>
      <c r="D125" s="266"/>
      <c r="E125" s="292"/>
      <c r="F125" s="292"/>
      <c r="G125" s="292"/>
      <c r="H125" s="292"/>
    </row>
    <row r="126" spans="1:8" ht="15.75">
      <c r="A126" s="266"/>
      <c r="B126" s="266"/>
      <c r="C126" s="266"/>
      <c r="D126" s="266"/>
      <c r="E126" s="292"/>
      <c r="F126" s="292"/>
      <c r="G126" s="292"/>
      <c r="H126" s="239"/>
    </row>
    <row r="127" spans="1:8" ht="15.75">
      <c r="A127" s="266"/>
      <c r="B127" s="266"/>
      <c r="C127" s="266"/>
      <c r="D127" s="266"/>
      <c r="E127" s="292"/>
      <c r="F127" s="292"/>
      <c r="G127" s="292"/>
      <c r="H127" s="239"/>
    </row>
    <row r="128" spans="1:8" ht="15.75">
      <c r="A128" s="266"/>
      <c r="B128" s="266"/>
      <c r="C128" s="266"/>
      <c r="D128" s="266"/>
      <c r="E128" s="292"/>
      <c r="F128" s="292"/>
      <c r="G128" s="292"/>
      <c r="H128" s="239"/>
    </row>
    <row r="129" spans="1:8" ht="15.75">
      <c r="A129" s="266"/>
      <c r="B129" s="266"/>
      <c r="C129" s="266"/>
      <c r="D129" s="266"/>
      <c r="E129" s="292"/>
      <c r="F129" s="292"/>
      <c r="G129" s="292"/>
      <c r="H129" s="239"/>
    </row>
    <row r="130" spans="1:8" ht="15.75">
      <c r="A130" s="266"/>
      <c r="B130" s="266"/>
      <c r="C130" s="266"/>
      <c r="D130" s="266"/>
      <c r="E130" s="292"/>
      <c r="F130" s="292"/>
      <c r="G130" s="292"/>
      <c r="H130" s="239"/>
    </row>
    <row r="131" spans="1:8" ht="15.75">
      <c r="A131" s="266"/>
      <c r="B131" s="266"/>
      <c r="C131" s="266"/>
      <c r="D131" s="266"/>
      <c r="E131" s="292"/>
      <c r="F131" s="292"/>
      <c r="G131" s="292"/>
      <c r="H131" s="239"/>
    </row>
    <row r="132" spans="1:8" ht="15.75">
      <c r="A132" s="266"/>
      <c r="B132" s="266"/>
      <c r="C132" s="266"/>
      <c r="D132" s="266"/>
      <c r="E132" s="292"/>
      <c r="F132" s="292"/>
      <c r="G132" s="292"/>
      <c r="H132" s="239"/>
    </row>
    <row r="133" spans="1:8" ht="15.75">
      <c r="A133" s="266"/>
      <c r="B133" s="266"/>
      <c r="C133" s="266"/>
      <c r="D133" s="266"/>
      <c r="E133" s="292"/>
      <c r="F133" s="292"/>
      <c r="G133" s="292"/>
      <c r="H133" s="239"/>
    </row>
    <row r="134" spans="1:8" ht="15.75">
      <c r="A134" s="266"/>
      <c r="B134" s="266"/>
      <c r="C134" s="266"/>
      <c r="D134" s="266"/>
      <c r="E134" s="292"/>
      <c r="F134" s="292"/>
      <c r="G134" s="292"/>
      <c r="H134" s="239"/>
    </row>
    <row r="135" spans="1:8" ht="15.75">
      <c r="A135" s="266"/>
      <c r="B135" s="266"/>
      <c r="C135" s="266"/>
      <c r="D135" s="266"/>
      <c r="E135" s="292"/>
      <c r="F135" s="292"/>
      <c r="G135" s="292"/>
      <c r="H135" s="239"/>
    </row>
    <row r="136" spans="1:8" ht="15.75">
      <c r="A136" s="266"/>
      <c r="B136" s="266"/>
      <c r="C136" s="266"/>
      <c r="D136" s="266"/>
      <c r="E136" s="292"/>
      <c r="F136" s="292"/>
      <c r="G136" s="292"/>
      <c r="H136" s="239"/>
    </row>
    <row r="137" spans="1:8" ht="15.75">
      <c r="A137" s="266"/>
      <c r="B137" s="266"/>
      <c r="C137" s="266"/>
      <c r="D137" s="266"/>
      <c r="E137" s="292"/>
      <c r="F137" s="292"/>
      <c r="G137" s="292"/>
      <c r="H137" s="239"/>
    </row>
    <row r="138" spans="1:8" ht="15.75">
      <c r="A138" s="266"/>
      <c r="B138" s="266"/>
      <c r="C138" s="266"/>
      <c r="D138" s="266"/>
      <c r="E138" s="292"/>
      <c r="F138" s="292"/>
      <c r="G138" s="292"/>
      <c r="H138" s="239"/>
    </row>
    <row r="139" spans="1:8" ht="15.75">
      <c r="A139" s="266"/>
      <c r="B139" s="266"/>
      <c r="C139" s="266"/>
      <c r="D139" s="266"/>
      <c r="E139" s="292"/>
      <c r="F139" s="292"/>
      <c r="G139" s="292"/>
      <c r="H139" s="239"/>
    </row>
    <row r="140" spans="1:8" ht="15.75">
      <c r="A140" s="266"/>
      <c r="B140" s="266"/>
      <c r="C140" s="266"/>
      <c r="D140" s="266"/>
      <c r="E140" s="292"/>
      <c r="F140" s="292"/>
      <c r="G140" s="292"/>
      <c r="H140" s="239"/>
    </row>
    <row r="141" spans="1:8" ht="15.75">
      <c r="A141" s="266"/>
      <c r="B141" s="266"/>
      <c r="C141" s="266"/>
      <c r="D141" s="266"/>
      <c r="E141" s="292"/>
      <c r="F141" s="292"/>
      <c r="G141" s="292"/>
      <c r="H141" s="239"/>
    </row>
    <row r="142" spans="1:8" ht="15.75">
      <c r="A142" s="266"/>
      <c r="B142" s="266"/>
      <c r="C142" s="266"/>
      <c r="D142" s="266"/>
      <c r="E142" s="292"/>
      <c r="F142" s="292"/>
      <c r="G142" s="292"/>
      <c r="H142" s="239"/>
    </row>
    <row r="143" spans="1:8" ht="15.75">
      <c r="A143" s="266"/>
      <c r="B143" s="266"/>
      <c r="C143" s="266"/>
      <c r="D143" s="266"/>
      <c r="E143" s="292"/>
      <c r="F143" s="292"/>
      <c r="G143" s="292"/>
      <c r="H143" s="239"/>
    </row>
    <row r="144" spans="1:8" ht="15.75">
      <c r="A144" s="266"/>
      <c r="B144" s="266"/>
      <c r="C144" s="266"/>
      <c r="D144" s="266"/>
      <c r="E144" s="292"/>
      <c r="F144" s="292"/>
      <c r="G144" s="292"/>
      <c r="H144" s="239"/>
    </row>
    <row r="145" spans="1:8" ht="15.75">
      <c r="A145" s="266"/>
      <c r="B145" s="266"/>
      <c r="C145" s="266"/>
      <c r="D145" s="266"/>
      <c r="E145" s="292"/>
      <c r="F145" s="292"/>
      <c r="G145" s="292"/>
      <c r="H145" s="239"/>
    </row>
    <row r="146" spans="1:8" ht="15.75">
      <c r="A146" s="266"/>
      <c r="B146" s="266"/>
      <c r="C146" s="266"/>
      <c r="D146" s="266"/>
      <c r="E146" s="292"/>
      <c r="F146" s="292"/>
      <c r="G146" s="292"/>
      <c r="H146" s="239"/>
    </row>
    <row r="147" spans="1:8" ht="15.75">
      <c r="A147" s="266"/>
      <c r="B147" s="266"/>
      <c r="C147" s="266"/>
      <c r="D147" s="266"/>
      <c r="E147" s="292"/>
      <c r="F147" s="292"/>
      <c r="G147" s="292"/>
      <c r="H147" s="239"/>
    </row>
    <row r="148" spans="1:8" ht="15.75">
      <c r="A148" s="266"/>
      <c r="B148" s="266"/>
      <c r="C148" s="266"/>
      <c r="D148" s="266"/>
      <c r="E148" s="292"/>
      <c r="F148" s="292"/>
      <c r="G148" s="292"/>
      <c r="H148" s="239"/>
    </row>
    <row r="149" spans="1:8" ht="15.75">
      <c r="A149" s="266"/>
      <c r="B149" s="266"/>
      <c r="C149" s="266"/>
      <c r="D149" s="266"/>
      <c r="E149" s="292"/>
      <c r="F149" s="292"/>
      <c r="G149" s="292"/>
      <c r="H149" s="239"/>
    </row>
    <row r="150" spans="1:8" ht="15.75">
      <c r="A150" s="266"/>
      <c r="B150" s="266"/>
      <c r="C150" s="266"/>
      <c r="D150" s="266"/>
      <c r="E150" s="292"/>
      <c r="F150" s="292"/>
      <c r="G150" s="292"/>
      <c r="H150" s="239"/>
    </row>
    <row r="151" spans="1:8" ht="15.75">
      <c r="A151" s="266"/>
      <c r="B151" s="266"/>
      <c r="C151" s="266"/>
      <c r="D151" s="266"/>
      <c r="E151" s="292"/>
      <c r="F151" s="292"/>
      <c r="G151" s="292"/>
      <c r="H151" s="239"/>
    </row>
    <row r="152" spans="1:8" ht="15.75">
      <c r="A152" s="266"/>
      <c r="B152" s="266"/>
      <c r="C152" s="266"/>
      <c r="D152" s="266"/>
      <c r="E152" s="292"/>
      <c r="F152" s="292"/>
      <c r="G152" s="292"/>
      <c r="H152" s="239"/>
    </row>
    <row r="153" spans="1:8" ht="15.75">
      <c r="A153" s="266"/>
      <c r="B153" s="266"/>
      <c r="C153" s="266"/>
      <c r="D153" s="266"/>
      <c r="E153" s="292"/>
      <c r="F153" s="292"/>
      <c r="G153" s="292"/>
      <c r="H153" s="239"/>
    </row>
    <row r="154" spans="1:8" ht="15.75">
      <c r="A154" s="266"/>
      <c r="B154" s="266"/>
      <c r="C154" s="266"/>
      <c r="D154" s="266"/>
      <c r="E154" s="292"/>
      <c r="F154" s="292"/>
      <c r="G154" s="292"/>
      <c r="H154" s="239"/>
    </row>
    <row r="155" spans="1:8" ht="15.75">
      <c r="A155" s="266"/>
      <c r="B155" s="266"/>
      <c r="C155" s="266"/>
      <c r="D155" s="266"/>
      <c r="E155" s="292"/>
      <c r="F155" s="292"/>
      <c r="G155" s="292"/>
      <c r="H155" s="239"/>
    </row>
    <row r="156" spans="1:8" ht="15.75">
      <c r="A156" s="266"/>
      <c r="B156" s="266"/>
      <c r="C156" s="266"/>
      <c r="D156" s="266"/>
      <c r="E156" s="292"/>
      <c r="F156" s="292"/>
      <c r="G156" s="292"/>
      <c r="H156" s="239"/>
    </row>
    <row r="157" spans="1:8" ht="15.75">
      <c r="A157" s="266"/>
      <c r="B157" s="266"/>
      <c r="C157" s="266"/>
      <c r="D157" s="266"/>
      <c r="E157" s="292"/>
      <c r="F157" s="292"/>
      <c r="G157" s="292"/>
      <c r="H157" s="239"/>
    </row>
    <row r="158" spans="1:8" ht="15.75">
      <c r="A158" s="266"/>
      <c r="B158" s="266"/>
      <c r="C158" s="266"/>
      <c r="D158" s="266"/>
      <c r="E158" s="292"/>
      <c r="F158" s="292"/>
      <c r="G158" s="292"/>
      <c r="H158" s="239"/>
    </row>
    <row r="159" spans="1:8" ht="15.75">
      <c r="A159" s="266"/>
      <c r="B159" s="266"/>
      <c r="C159" s="266"/>
      <c r="D159" s="266"/>
      <c r="E159" s="292"/>
      <c r="F159" s="292"/>
      <c r="G159" s="292"/>
      <c r="H159" s="239"/>
    </row>
    <row r="160" spans="1:8" ht="15.75">
      <c r="A160" s="266"/>
      <c r="B160" s="266"/>
      <c r="C160" s="266"/>
      <c r="D160" s="266"/>
      <c r="E160" s="292"/>
      <c r="F160" s="292"/>
      <c r="G160" s="292"/>
      <c r="H160" s="239"/>
    </row>
    <row r="161" spans="1:8" ht="15.75">
      <c r="A161" s="266"/>
      <c r="B161" s="266"/>
      <c r="C161" s="266"/>
      <c r="D161" s="266"/>
      <c r="E161" s="292"/>
      <c r="F161" s="292"/>
      <c r="G161" s="292"/>
      <c r="H161" s="239"/>
    </row>
    <row r="162" spans="1:8" ht="15.75">
      <c r="A162" s="266"/>
      <c r="B162" s="266"/>
      <c r="C162" s="266"/>
      <c r="D162" s="266"/>
      <c r="E162" s="292"/>
      <c r="F162" s="292"/>
      <c r="G162" s="292"/>
      <c r="H162" s="239"/>
    </row>
    <row r="163" spans="1:8" ht="15.75">
      <c r="A163" s="266"/>
      <c r="B163" s="266"/>
      <c r="C163" s="266"/>
      <c r="D163" s="266"/>
      <c r="E163" s="292"/>
      <c r="F163" s="292"/>
      <c r="G163" s="292"/>
      <c r="H163" s="239"/>
    </row>
    <row r="164" spans="1:8" ht="15.75">
      <c r="A164" s="266"/>
      <c r="B164" s="266"/>
      <c r="C164" s="266"/>
      <c r="D164" s="266"/>
      <c r="E164" s="292"/>
      <c r="F164" s="292"/>
      <c r="G164" s="292"/>
      <c r="H164" s="239"/>
    </row>
    <row r="165" spans="1:8" ht="15.75">
      <c r="A165" s="266"/>
      <c r="B165" s="266"/>
      <c r="C165" s="266"/>
      <c r="D165" s="266"/>
      <c r="E165" s="292"/>
      <c r="F165" s="292"/>
      <c r="G165" s="292"/>
      <c r="H165" s="239"/>
    </row>
    <row r="166" spans="1:8" ht="15.75">
      <c r="A166" s="266"/>
      <c r="B166" s="266"/>
      <c r="C166" s="266"/>
      <c r="D166" s="266"/>
      <c r="E166" s="292"/>
      <c r="F166" s="292"/>
      <c r="G166" s="292"/>
      <c r="H166" s="239"/>
    </row>
    <row r="167" spans="1:8" ht="15.75">
      <c r="A167" s="266"/>
      <c r="B167" s="266"/>
      <c r="C167" s="266"/>
      <c r="D167" s="266"/>
      <c r="E167" s="292"/>
      <c r="F167" s="292"/>
      <c r="G167" s="292"/>
      <c r="H167" s="239"/>
    </row>
    <row r="168" spans="1:8" ht="15.75">
      <c r="A168" s="266"/>
      <c r="B168" s="266"/>
      <c r="C168" s="266"/>
      <c r="D168" s="266"/>
      <c r="E168" s="292"/>
      <c r="F168" s="292"/>
      <c r="G168" s="292"/>
      <c r="H168" s="239"/>
    </row>
    <row r="169" spans="1:8" ht="15.75">
      <c r="A169" s="266"/>
      <c r="B169" s="266"/>
      <c r="C169" s="266"/>
      <c r="D169" s="266"/>
      <c r="E169" s="292"/>
      <c r="F169" s="292"/>
      <c r="G169" s="292"/>
      <c r="H169" s="239"/>
    </row>
    <row r="170" spans="1:8" ht="15.75">
      <c r="A170" s="266"/>
      <c r="B170" s="266"/>
      <c r="C170" s="266"/>
      <c r="D170" s="266"/>
      <c r="E170" s="292"/>
      <c r="F170" s="292"/>
      <c r="G170" s="292"/>
      <c r="H170" s="239"/>
    </row>
    <row r="171" spans="1:8" ht="15.75">
      <c r="A171" s="266"/>
      <c r="B171" s="266"/>
      <c r="C171" s="266"/>
      <c r="D171" s="266"/>
      <c r="E171" s="292"/>
      <c r="F171" s="292"/>
      <c r="G171" s="292"/>
      <c r="H171" s="239"/>
    </row>
    <row r="172" spans="1:8" ht="15.75">
      <c r="A172" s="266"/>
      <c r="B172" s="266"/>
      <c r="C172" s="266"/>
      <c r="D172" s="266"/>
      <c r="E172" s="292"/>
      <c r="F172" s="292"/>
      <c r="G172" s="292"/>
      <c r="H172" s="239"/>
    </row>
    <row r="173" spans="1:8" ht="15.75">
      <c r="A173" s="266"/>
      <c r="B173" s="266"/>
      <c r="C173" s="266"/>
      <c r="D173" s="266"/>
      <c r="E173" s="292"/>
      <c r="F173" s="292"/>
      <c r="G173" s="292"/>
      <c r="H173" s="239"/>
    </row>
    <row r="174" spans="1:8" ht="15.75">
      <c r="A174" s="266"/>
      <c r="B174" s="266"/>
      <c r="C174" s="266"/>
      <c r="D174" s="266"/>
      <c r="E174" s="292"/>
      <c r="F174" s="292"/>
      <c r="G174" s="292"/>
      <c r="H174" s="239"/>
    </row>
    <row r="175" spans="1:8" ht="15.75">
      <c r="A175" s="266"/>
      <c r="B175" s="266"/>
      <c r="C175" s="266"/>
      <c r="D175" s="266"/>
      <c r="E175" s="292"/>
      <c r="F175" s="292"/>
      <c r="G175" s="292"/>
      <c r="H175" s="239"/>
    </row>
    <row r="176" spans="1:8" ht="19.5" customHeight="1">
      <c r="A176" s="266"/>
      <c r="B176" s="266"/>
      <c r="C176" s="266"/>
      <c r="D176" s="266"/>
      <c r="E176" s="292"/>
      <c r="F176" s="292"/>
      <c r="G176" s="292"/>
      <c r="H176" s="239"/>
    </row>
    <row r="177" spans="1:8" ht="19.5" customHeight="1">
      <c r="A177" s="266"/>
      <c r="B177" s="266"/>
      <c r="C177" s="266"/>
      <c r="D177" s="266"/>
      <c r="E177" s="292"/>
      <c r="F177" s="292"/>
      <c r="G177" s="292"/>
      <c r="H177" s="239"/>
    </row>
    <row r="178" spans="1:8" ht="19.5" customHeight="1">
      <c r="A178" s="266"/>
      <c r="B178" s="266"/>
      <c r="C178" s="266"/>
      <c r="D178" s="266"/>
      <c r="E178" s="292"/>
      <c r="F178" s="292"/>
      <c r="G178" s="292"/>
      <c r="H178" s="239"/>
    </row>
    <row r="179" spans="1:7" ht="19.5" customHeight="1">
      <c r="A179" s="409"/>
      <c r="B179" s="410"/>
      <c r="C179" s="409"/>
      <c r="D179" s="409"/>
      <c r="E179" s="388"/>
      <c r="F179" s="388"/>
      <c r="G179" s="388"/>
    </row>
    <row r="180" spans="1:7" ht="19.5" customHeight="1">
      <c r="A180" s="409"/>
      <c r="B180" s="410"/>
      <c r="C180" s="409"/>
      <c r="D180" s="409"/>
      <c r="E180" s="388"/>
      <c r="F180" s="388"/>
      <c r="G180" s="388"/>
    </row>
    <row r="181" spans="1:7" ht="19.5" customHeight="1">
      <c r="A181" s="409"/>
      <c r="B181" s="410"/>
      <c r="C181" s="409"/>
      <c r="D181" s="409"/>
      <c r="E181" s="388"/>
      <c r="F181" s="388"/>
      <c r="G181" s="388"/>
    </row>
    <row r="182" spans="1:7" ht="19.5" customHeight="1">
      <c r="A182" s="409"/>
      <c r="B182" s="410"/>
      <c r="C182" s="409"/>
      <c r="D182" s="409"/>
      <c r="E182" s="388"/>
      <c r="F182" s="388"/>
      <c r="G182" s="388"/>
    </row>
    <row r="183" spans="1:7" ht="19.5" customHeight="1">
      <c r="A183" s="409"/>
      <c r="B183" s="410"/>
      <c r="C183" s="409"/>
      <c r="D183" s="409"/>
      <c r="E183" s="388"/>
      <c r="F183" s="388"/>
      <c r="G183" s="388"/>
    </row>
    <row r="184" spans="1:7" ht="19.5" customHeight="1">
      <c r="A184" s="409"/>
      <c r="B184" s="410"/>
      <c r="C184" s="409"/>
      <c r="D184" s="409"/>
      <c r="E184" s="388"/>
      <c r="F184" s="388"/>
      <c r="G184" s="388"/>
    </row>
    <row r="185" spans="1:7" ht="19.5" customHeight="1">
      <c r="A185" s="409"/>
      <c r="B185" s="410"/>
      <c r="C185" s="409"/>
      <c r="D185" s="409"/>
      <c r="E185" s="388"/>
      <c r="F185" s="388"/>
      <c r="G185" s="388"/>
    </row>
    <row r="186" spans="1:7" ht="19.5" customHeight="1">
      <c r="A186" s="409"/>
      <c r="B186" s="410"/>
      <c r="C186" s="409"/>
      <c r="D186" s="409"/>
      <c r="E186" s="388"/>
      <c r="F186" s="388"/>
      <c r="G186" s="388"/>
    </row>
    <row r="187" spans="1:7" ht="19.5" customHeight="1">
      <c r="A187" s="409"/>
      <c r="B187" s="410"/>
      <c r="C187" s="409"/>
      <c r="D187" s="409"/>
      <c r="E187" s="388"/>
      <c r="F187" s="388"/>
      <c r="G187" s="388"/>
    </row>
    <row r="188" spans="1:7" ht="19.5" customHeight="1">
      <c r="A188" s="409"/>
      <c r="B188" s="410"/>
      <c r="C188" s="409"/>
      <c r="D188" s="409"/>
      <c r="E188" s="388"/>
      <c r="F188" s="388"/>
      <c r="G188" s="388"/>
    </row>
    <row r="189" spans="1:7" ht="19.5" customHeight="1">
      <c r="A189" s="409"/>
      <c r="B189" s="410"/>
      <c r="C189" s="409"/>
      <c r="D189" s="409"/>
      <c r="E189" s="388"/>
      <c r="F189" s="388"/>
      <c r="G189" s="388"/>
    </row>
    <row r="190" spans="1:7" ht="19.5" customHeight="1">
      <c r="A190" s="409"/>
      <c r="B190" s="410"/>
      <c r="C190" s="409"/>
      <c r="D190" s="409"/>
      <c r="E190" s="388"/>
      <c r="F190" s="388"/>
      <c r="G190" s="388"/>
    </row>
    <row r="191" spans="1:7" ht="19.5" customHeight="1">
      <c r="A191" s="409"/>
      <c r="B191" s="410"/>
      <c r="C191" s="409"/>
      <c r="D191" s="409"/>
      <c r="E191" s="388"/>
      <c r="F191" s="388"/>
      <c r="G191" s="388"/>
    </row>
    <row r="192" spans="1:7" ht="19.5" customHeight="1">
      <c r="A192" s="409"/>
      <c r="B192" s="410"/>
      <c r="C192" s="409"/>
      <c r="D192" s="409"/>
      <c r="E192" s="388"/>
      <c r="F192" s="388"/>
      <c r="G192" s="388"/>
    </row>
    <row r="193" spans="1:7" ht="19.5" customHeight="1">
      <c r="A193" s="409"/>
      <c r="B193" s="410"/>
      <c r="C193" s="409"/>
      <c r="D193" s="409"/>
      <c r="E193" s="388"/>
      <c r="F193" s="388"/>
      <c r="G193" s="388"/>
    </row>
    <row r="194" spans="1:7" ht="19.5" customHeight="1">
      <c r="A194" s="409"/>
      <c r="B194" s="410"/>
      <c r="C194" s="409"/>
      <c r="D194" s="409"/>
      <c r="E194" s="388"/>
      <c r="F194" s="388"/>
      <c r="G194" s="388"/>
    </row>
    <row r="195" spans="1:7" ht="19.5" customHeight="1">
      <c r="A195" s="409"/>
      <c r="B195" s="410"/>
      <c r="C195" s="409"/>
      <c r="D195" s="409"/>
      <c r="E195" s="388"/>
      <c r="F195" s="388"/>
      <c r="G195" s="388"/>
    </row>
    <row r="196" spans="1:7" ht="19.5" customHeight="1">
      <c r="A196" s="409"/>
      <c r="B196" s="410"/>
      <c r="C196" s="409"/>
      <c r="D196" s="409"/>
      <c r="E196" s="388"/>
      <c r="F196" s="388"/>
      <c r="G196" s="388"/>
    </row>
    <row r="197" spans="1:7" ht="19.5" customHeight="1">
      <c r="A197" s="409"/>
      <c r="B197" s="410"/>
      <c r="C197" s="409"/>
      <c r="D197" s="409"/>
      <c r="E197" s="388"/>
      <c r="F197" s="388"/>
      <c r="G197" s="388"/>
    </row>
    <row r="198" spans="1:7" ht="19.5" customHeight="1">
      <c r="A198" s="409"/>
      <c r="B198" s="410"/>
      <c r="C198" s="409"/>
      <c r="D198" s="409"/>
      <c r="E198" s="388"/>
      <c r="F198" s="388"/>
      <c r="G198" s="388"/>
    </row>
    <row r="199" spans="1:7" ht="19.5" customHeight="1">
      <c r="A199" s="409"/>
      <c r="B199" s="410"/>
      <c r="C199" s="409"/>
      <c r="D199" s="409"/>
      <c r="E199" s="388"/>
      <c r="F199" s="388"/>
      <c r="G199" s="388"/>
    </row>
    <row r="200" spans="1:7" ht="19.5" customHeight="1">
      <c r="A200" s="409"/>
      <c r="B200" s="410"/>
      <c r="C200" s="409"/>
      <c r="D200" s="409"/>
      <c r="E200" s="388"/>
      <c r="F200" s="388"/>
      <c r="G200" s="388"/>
    </row>
    <row r="201" spans="1:7" ht="19.5" customHeight="1">
      <c r="A201" s="409"/>
      <c r="B201" s="410"/>
      <c r="C201" s="409"/>
      <c r="D201" s="409"/>
      <c r="E201" s="388"/>
      <c r="F201" s="388"/>
      <c r="G201" s="388"/>
    </row>
    <row r="202" spans="1:7" ht="19.5" customHeight="1">
      <c r="A202" s="409"/>
      <c r="B202" s="410"/>
      <c r="C202" s="409"/>
      <c r="D202" s="409"/>
      <c r="E202" s="388"/>
      <c r="F202" s="388"/>
      <c r="G202" s="388"/>
    </row>
    <row r="203" spans="1:7" ht="19.5" customHeight="1">
      <c r="A203" s="409"/>
      <c r="B203" s="410"/>
      <c r="C203" s="409"/>
      <c r="D203" s="409"/>
      <c r="E203" s="388"/>
      <c r="F203" s="388"/>
      <c r="G203" s="388"/>
    </row>
    <row r="204" spans="1:7" ht="19.5" customHeight="1">
      <c r="A204" s="409"/>
      <c r="B204" s="410"/>
      <c r="C204" s="409"/>
      <c r="D204" s="409"/>
      <c r="E204" s="388"/>
      <c r="F204" s="388"/>
      <c r="G204" s="388"/>
    </row>
    <row r="205" spans="1:7" ht="19.5" customHeight="1">
      <c r="A205" s="409"/>
      <c r="B205" s="410"/>
      <c r="C205" s="409"/>
      <c r="D205" s="409"/>
      <c r="E205" s="388"/>
      <c r="F205" s="388"/>
      <c r="G205" s="388"/>
    </row>
    <row r="206" spans="1:7" ht="19.5" customHeight="1">
      <c r="A206" s="409"/>
      <c r="B206" s="410"/>
      <c r="C206" s="409"/>
      <c r="D206" s="409"/>
      <c r="E206" s="388"/>
      <c r="F206" s="388"/>
      <c r="G206" s="388"/>
    </row>
    <row r="207" spans="1:7" ht="19.5" customHeight="1">
      <c r="A207" s="409"/>
      <c r="B207" s="410"/>
      <c r="C207" s="409"/>
      <c r="D207" s="409"/>
      <c r="E207" s="388"/>
      <c r="F207" s="388"/>
      <c r="G207" s="388"/>
    </row>
    <row r="208" spans="1:7" ht="19.5" customHeight="1">
      <c r="A208" s="409"/>
      <c r="B208" s="410"/>
      <c r="C208" s="409"/>
      <c r="D208" s="409"/>
      <c r="E208" s="388"/>
      <c r="F208" s="388"/>
      <c r="G208" s="388"/>
    </row>
    <row r="209" spans="1:7" ht="19.5" customHeight="1">
      <c r="A209" s="409"/>
      <c r="B209" s="410"/>
      <c r="C209" s="409"/>
      <c r="D209" s="409"/>
      <c r="E209" s="388"/>
      <c r="F209" s="388"/>
      <c r="G209" s="388"/>
    </row>
    <row r="210" spans="1:7" ht="19.5" customHeight="1">
      <c r="A210" s="409"/>
      <c r="B210" s="410"/>
      <c r="C210" s="409"/>
      <c r="D210" s="409"/>
      <c r="E210" s="388"/>
      <c r="F210" s="388"/>
      <c r="G210" s="388"/>
    </row>
    <row r="211" spans="1:7" ht="19.5" customHeight="1">
      <c r="A211" s="409"/>
      <c r="B211" s="410"/>
      <c r="C211" s="409"/>
      <c r="D211" s="409"/>
      <c r="E211" s="388"/>
      <c r="F211" s="388"/>
      <c r="G211" s="388"/>
    </row>
    <row r="212" spans="1:7" ht="19.5" customHeight="1">
      <c r="A212" s="409"/>
      <c r="B212" s="410"/>
      <c r="C212" s="409"/>
      <c r="D212" s="409"/>
      <c r="E212" s="388"/>
      <c r="F212" s="388"/>
      <c r="G212" s="388"/>
    </row>
    <row r="213" spans="1:4" ht="19.5" customHeight="1">
      <c r="A213" s="409"/>
      <c r="B213" s="410"/>
      <c r="C213" s="409"/>
      <c r="D213" s="409"/>
    </row>
    <row r="214" spans="1:4" ht="19.5" customHeight="1">
      <c r="A214" s="409"/>
      <c r="B214" s="410"/>
      <c r="C214" s="409"/>
      <c r="D214" s="409"/>
    </row>
    <row r="215" spans="1:4" ht="19.5" customHeight="1">
      <c r="A215" s="409"/>
      <c r="B215" s="410"/>
      <c r="C215" s="409"/>
      <c r="D215" s="409"/>
    </row>
    <row r="216" spans="1:4" ht="19.5" customHeight="1">
      <c r="A216" s="409"/>
      <c r="B216" s="410"/>
      <c r="C216" s="409"/>
      <c r="D216" s="409"/>
    </row>
    <row r="217" spans="1:4" ht="19.5" customHeight="1">
      <c r="A217" s="409"/>
      <c r="B217" s="410"/>
      <c r="C217" s="409"/>
      <c r="D217" s="409"/>
    </row>
    <row r="218" spans="1:4" ht="19.5" customHeight="1">
      <c r="A218" s="409"/>
      <c r="B218" s="410"/>
      <c r="C218" s="409"/>
      <c r="D218" s="409"/>
    </row>
    <row r="219" spans="1:4" ht="19.5" customHeight="1">
      <c r="A219" s="409"/>
      <c r="B219" s="410"/>
      <c r="C219" s="409"/>
      <c r="D219" s="409"/>
    </row>
    <row r="220" spans="1:4" ht="19.5" customHeight="1">
      <c r="A220" s="409"/>
      <c r="B220" s="410"/>
      <c r="C220" s="409"/>
      <c r="D220" s="409"/>
    </row>
    <row r="221" spans="1:4" ht="19.5" customHeight="1">
      <c r="A221" s="409"/>
      <c r="B221" s="410"/>
      <c r="C221" s="409"/>
      <c r="D221" s="409"/>
    </row>
    <row r="222" spans="1:4" ht="19.5" customHeight="1">
      <c r="A222" s="409"/>
      <c r="B222" s="410"/>
      <c r="C222" s="409"/>
      <c r="D222" s="409"/>
    </row>
    <row r="223" spans="1:4" ht="19.5" customHeight="1">
      <c r="A223" s="409"/>
      <c r="B223" s="410"/>
      <c r="C223" s="409"/>
      <c r="D223" s="409"/>
    </row>
    <row r="224" spans="1:4" ht="19.5" customHeight="1">
      <c r="A224" s="409"/>
      <c r="B224" s="410"/>
      <c r="C224" s="409"/>
      <c r="D224" s="409"/>
    </row>
    <row r="225" spans="1:4" ht="19.5" customHeight="1">
      <c r="A225" s="409"/>
      <c r="B225" s="410"/>
      <c r="C225" s="409"/>
      <c r="D225" s="409"/>
    </row>
    <row r="226" spans="1:4" ht="19.5" customHeight="1">
      <c r="A226" s="409"/>
      <c r="B226" s="410"/>
      <c r="C226" s="409"/>
      <c r="D226" s="409"/>
    </row>
    <row r="227" spans="1:4" ht="19.5" customHeight="1">
      <c r="A227" s="409"/>
      <c r="B227" s="410"/>
      <c r="C227" s="409"/>
      <c r="D227" s="409"/>
    </row>
    <row r="228" spans="1:4" ht="19.5" customHeight="1">
      <c r="A228" s="409"/>
      <c r="B228" s="410"/>
      <c r="C228" s="409"/>
      <c r="D228" s="409"/>
    </row>
    <row r="229" spans="1:4" ht="19.5" customHeight="1">
      <c r="A229" s="409"/>
      <c r="B229" s="410"/>
      <c r="C229" s="409"/>
      <c r="D229" s="409"/>
    </row>
    <row r="230" spans="1:4" ht="19.5" customHeight="1">
      <c r="A230" s="409"/>
      <c r="B230" s="410"/>
      <c r="C230" s="409"/>
      <c r="D230" s="409"/>
    </row>
    <row r="231" spans="1:4" ht="19.5" customHeight="1">
      <c r="A231" s="409"/>
      <c r="B231" s="410"/>
      <c r="C231" s="409"/>
      <c r="D231" s="409"/>
    </row>
    <row r="232" spans="1:4" ht="19.5" customHeight="1">
      <c r="A232" s="409"/>
      <c r="B232" s="410"/>
      <c r="C232" s="409"/>
      <c r="D232" s="409"/>
    </row>
    <row r="233" spans="1:4" ht="19.5" customHeight="1">
      <c r="A233" s="409"/>
      <c r="B233" s="410"/>
      <c r="C233" s="409"/>
      <c r="D233" s="409"/>
    </row>
    <row r="234" spans="1:4" ht="19.5" customHeight="1">
      <c r="A234" s="409"/>
      <c r="B234" s="410"/>
      <c r="C234" s="409"/>
      <c r="D234" s="409"/>
    </row>
    <row r="235" spans="1:4" ht="19.5" customHeight="1">
      <c r="A235" s="409"/>
      <c r="B235" s="410"/>
      <c r="C235" s="409"/>
      <c r="D235" s="409"/>
    </row>
    <row r="236" spans="1:4" ht="19.5" customHeight="1">
      <c r="A236" s="409"/>
      <c r="B236" s="410"/>
      <c r="C236" s="409"/>
      <c r="D236" s="409"/>
    </row>
    <row r="237" spans="1:4" ht="19.5" customHeight="1">
      <c r="A237" s="409"/>
      <c r="B237" s="410"/>
      <c r="C237" s="409"/>
      <c r="D237" s="409"/>
    </row>
    <row r="238" spans="1:4" ht="19.5" customHeight="1">
      <c r="A238" s="409"/>
      <c r="B238" s="410"/>
      <c r="C238" s="409"/>
      <c r="D238" s="409"/>
    </row>
    <row r="239" spans="1:4" ht="19.5" customHeight="1">
      <c r="A239" s="409"/>
      <c r="B239" s="410"/>
      <c r="C239" s="409"/>
      <c r="D239" s="409"/>
    </row>
    <row r="240" spans="1:4" ht="19.5" customHeight="1">
      <c r="A240" s="409"/>
      <c r="B240" s="410"/>
      <c r="C240" s="409"/>
      <c r="D240" s="409"/>
    </row>
    <row r="241" spans="1:4" ht="19.5" customHeight="1">
      <c r="A241" s="409"/>
      <c r="B241" s="410"/>
      <c r="C241" s="409"/>
      <c r="D241" s="409"/>
    </row>
    <row r="242" spans="1:4" ht="19.5" customHeight="1">
      <c r="A242" s="409"/>
      <c r="B242" s="410"/>
      <c r="C242" s="409"/>
      <c r="D242" s="409"/>
    </row>
    <row r="243" spans="1:4" ht="19.5" customHeight="1">
      <c r="A243" s="409"/>
      <c r="B243" s="410"/>
      <c r="C243" s="409"/>
      <c r="D243" s="409"/>
    </row>
    <row r="244" spans="1:4" ht="19.5" customHeight="1">
      <c r="A244" s="409"/>
      <c r="B244" s="410"/>
      <c r="C244" s="409"/>
      <c r="D244" s="409"/>
    </row>
    <row r="245" spans="1:4" ht="19.5" customHeight="1">
      <c r="A245" s="409"/>
      <c r="B245" s="410"/>
      <c r="C245" s="409"/>
      <c r="D245" s="409"/>
    </row>
    <row r="246" spans="1:4" ht="19.5" customHeight="1">
      <c r="A246" s="409"/>
      <c r="B246" s="410"/>
      <c r="C246" s="409"/>
      <c r="D246" s="409"/>
    </row>
    <row r="247" spans="1:4" ht="19.5" customHeight="1">
      <c r="A247" s="409"/>
      <c r="B247" s="410"/>
      <c r="C247" s="409"/>
      <c r="D247" s="409"/>
    </row>
    <row r="248" spans="1:4" ht="19.5" customHeight="1">
      <c r="A248" s="409"/>
      <c r="B248" s="410"/>
      <c r="C248" s="409"/>
      <c r="D248" s="409"/>
    </row>
    <row r="249" spans="1:4" ht="19.5" customHeight="1">
      <c r="A249" s="409"/>
      <c r="B249" s="410"/>
      <c r="C249" s="409"/>
      <c r="D249" s="409"/>
    </row>
    <row r="250" spans="1:4" ht="19.5" customHeight="1">
      <c r="A250" s="409"/>
      <c r="B250" s="410"/>
      <c r="C250" s="409"/>
      <c r="D250" s="409"/>
    </row>
    <row r="251" spans="1:4" ht="19.5" customHeight="1">
      <c r="A251" s="409"/>
      <c r="B251" s="410"/>
      <c r="C251" s="409"/>
      <c r="D251" s="409"/>
    </row>
    <row r="252" spans="1:4" ht="19.5" customHeight="1">
      <c r="A252" s="409"/>
      <c r="B252" s="410"/>
      <c r="C252" s="409"/>
      <c r="D252" s="409"/>
    </row>
    <row r="253" spans="1:4" ht="19.5" customHeight="1">
      <c r="A253" s="409"/>
      <c r="B253" s="410"/>
      <c r="C253" s="409"/>
      <c r="D253" s="409"/>
    </row>
    <row r="254" spans="1:4" ht="19.5" customHeight="1">
      <c r="A254" s="409"/>
      <c r="B254" s="410"/>
      <c r="C254" s="409"/>
      <c r="D254" s="409"/>
    </row>
    <row r="255" spans="1:4" ht="19.5" customHeight="1">
      <c r="A255" s="409"/>
      <c r="B255" s="410"/>
      <c r="C255" s="409"/>
      <c r="D255" s="409"/>
    </row>
    <row r="256" spans="1:4" ht="19.5" customHeight="1">
      <c r="A256" s="409"/>
      <c r="B256" s="410"/>
      <c r="C256" s="409"/>
      <c r="D256" s="409"/>
    </row>
    <row r="257" spans="1:4" ht="19.5" customHeight="1">
      <c r="A257" s="409"/>
      <c r="B257" s="410"/>
      <c r="C257" s="409"/>
      <c r="D257" s="409"/>
    </row>
    <row r="258" spans="1:4" ht="19.5" customHeight="1">
      <c r="A258" s="409"/>
      <c r="B258" s="410"/>
      <c r="C258" s="409"/>
      <c r="D258" s="409"/>
    </row>
    <row r="259" spans="1:4" ht="19.5" customHeight="1">
      <c r="A259" s="409"/>
      <c r="B259" s="410"/>
      <c r="C259" s="409"/>
      <c r="D259" s="409"/>
    </row>
  </sheetData>
  <sheetProtection/>
  <printOptions horizontalCentered="1"/>
  <pageMargins left="0" right="0" top="0.5905511811023623" bottom="1.1811023622047245" header="0.5118110236220472" footer="0.5118110236220472"/>
  <pageSetup orientation="portrait" paperSize="9" scale="74"/>
  <rowBreaks count="2" manualBreakCount="2">
    <brk id="117" max="65535" man="1"/>
    <brk id="118" max="65535" man="1"/>
  </rowBreaks>
  <colBreaks count="1" manualBreakCount="1">
    <brk id="1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5"/>
  <sheetViews>
    <sheetView showGridLines="0" zoomScalePageLayoutView="0" workbookViewId="0" topLeftCell="C10">
      <selection activeCell="C10" sqref="A1:IV16384"/>
    </sheetView>
  </sheetViews>
  <sheetFormatPr defaultColWidth="8.8515625" defaultRowHeight="19.5" customHeight="1"/>
  <cols>
    <col min="1" max="2" width="4.7109375" style="3" customWidth="1"/>
    <col min="3" max="3" width="35.28125" style="3" customWidth="1"/>
    <col min="4" max="5" width="12.421875" style="3" customWidth="1"/>
    <col min="6" max="6" width="18.8515625" style="3" customWidth="1"/>
    <col min="7" max="8" width="12.421875" style="3" customWidth="1"/>
    <col min="9" max="9" width="19.57421875" style="3" customWidth="1"/>
    <col min="10" max="13" width="15.7109375" style="3" customWidth="1"/>
    <col min="14" max="23" width="13.7109375" style="3" customWidth="1"/>
    <col min="24" max="16384" width="8.8515625" style="3" customWidth="1"/>
  </cols>
  <sheetData>
    <row r="2" spans="3:9" ht="19.5" customHeight="1">
      <c r="C2" s="605" t="s">
        <v>196</v>
      </c>
      <c r="D2" s="606"/>
      <c r="E2" s="606"/>
      <c r="F2" s="606"/>
      <c r="G2" s="606"/>
      <c r="H2" s="606"/>
      <c r="I2" s="606"/>
    </row>
    <row r="3" ht="19.5" customHeight="1">
      <c r="C3" s="26"/>
    </row>
    <row r="4" spans="1:8" ht="19.5" customHeight="1">
      <c r="A4" s="25" t="s">
        <v>135</v>
      </c>
      <c r="H4" s="1126" t="s">
        <v>113</v>
      </c>
    </row>
    <row r="5" spans="3:45" s="14" customFormat="1" ht="18" customHeight="1">
      <c r="C5" s="18"/>
      <c r="D5" s="18"/>
      <c r="E5" s="18"/>
      <c r="F5" s="18"/>
      <c r="G5" s="18"/>
      <c r="H5"/>
      <c r="I5" s="18"/>
      <c r="J5"/>
      <c r="K5" s="29"/>
      <c r="L5"/>
      <c r="M5" s="45"/>
      <c r="N5" s="162"/>
      <c r="O5" s="45"/>
      <c r="P5" s="170"/>
      <c r="Q5" s="170"/>
      <c r="R5" s="171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</row>
    <row r="6" spans="3:45" s="14" customFormat="1" ht="18" customHeight="1">
      <c r="C6"/>
      <c r="D6" s="18"/>
      <c r="E6" s="18"/>
      <c r="F6" s="18"/>
      <c r="G6"/>
      <c r="H6" s="191"/>
      <c r="I6" s="18"/>
      <c r="J6"/>
      <c r="K6" s="29"/>
      <c r="L6"/>
      <c r="M6" s="45"/>
      <c r="N6" s="162"/>
      <c r="O6" s="45"/>
      <c r="P6" s="170"/>
      <c r="Q6" s="170"/>
      <c r="R6" s="171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3:45" s="14" customFormat="1" ht="18" customHeight="1" thickBot="1">
      <c r="C7"/>
      <c r="D7" s="18"/>
      <c r="E7" s="18"/>
      <c r="F7" s="18"/>
      <c r="G7" s="18"/>
      <c r="H7"/>
      <c r="I7" s="18"/>
      <c r="J7"/>
      <c r="K7" s="29"/>
      <c r="L7"/>
      <c r="M7" s="45"/>
      <c r="N7" s="162"/>
      <c r="O7" s="45"/>
      <c r="P7" s="170"/>
      <c r="Q7" s="170"/>
      <c r="R7" s="171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2:45" s="5" customFormat="1" ht="18" customHeight="1" thickBot="1">
      <c r="B8" s="192" t="s">
        <v>139</v>
      </c>
      <c r="C8" s="122"/>
      <c r="D8" s="1681" t="s">
        <v>210</v>
      </c>
      <c r="E8" s="1682"/>
      <c r="F8" s="1683"/>
      <c r="G8" s="1681" t="s">
        <v>146</v>
      </c>
      <c r="H8" s="1682"/>
      <c r="I8" s="1683"/>
      <c r="J8"/>
      <c r="K8" s="26"/>
      <c r="L8"/>
      <c r="M8" s="45"/>
      <c r="N8" s="118"/>
      <c r="O8" s="63"/>
      <c r="P8" s="118"/>
      <c r="Q8" s="118"/>
      <c r="R8" s="159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2:45" s="15" customFormat="1" ht="18" customHeight="1">
      <c r="B9" s="193" t="s">
        <v>142</v>
      </c>
      <c r="C9" s="193"/>
      <c r="D9" s="648" t="s">
        <v>197</v>
      </c>
      <c r="E9" s="648" t="s">
        <v>143</v>
      </c>
      <c r="F9" s="648" t="s">
        <v>144</v>
      </c>
      <c r="G9" s="648" t="s">
        <v>197</v>
      </c>
      <c r="H9" s="648" t="s">
        <v>143</v>
      </c>
      <c r="I9" s="194" t="s">
        <v>144</v>
      </c>
      <c r="J9"/>
      <c r="K9" s="26"/>
      <c r="L9"/>
      <c r="M9" s="45"/>
      <c r="N9" s="69"/>
      <c r="O9" s="69"/>
      <c r="P9" s="69"/>
      <c r="Q9" s="69"/>
      <c r="R9" s="69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</row>
    <row r="10" spans="2:45" s="15" customFormat="1" ht="18" customHeight="1" thickBot="1">
      <c r="B10" s="193" t="s">
        <v>147</v>
      </c>
      <c r="C10" s="195"/>
      <c r="D10" s="231"/>
      <c r="E10" s="231"/>
      <c r="F10" s="649"/>
      <c r="G10" s="649"/>
      <c r="H10" s="231"/>
      <c r="I10" s="196"/>
      <c r="J10"/>
      <c r="K10" s="26"/>
      <c r="L10"/>
      <c r="M10" s="45"/>
      <c r="N10" s="165"/>
      <c r="O10" s="165"/>
      <c r="P10" s="165"/>
      <c r="Q10" s="69"/>
      <c r="R10" s="69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2:45" s="15" customFormat="1" ht="18" customHeight="1" thickBot="1">
      <c r="B11" s="197" t="s">
        <v>149</v>
      </c>
      <c r="C11" s="198" t="s">
        <v>150</v>
      </c>
      <c r="D11" s="649" t="s">
        <v>219</v>
      </c>
      <c r="E11" s="650" t="s">
        <v>200</v>
      </c>
      <c r="F11" s="651" t="s">
        <v>201</v>
      </c>
      <c r="G11" s="649" t="s">
        <v>220</v>
      </c>
      <c r="H11" s="652" t="s">
        <v>202</v>
      </c>
      <c r="I11" s="199" t="s">
        <v>203</v>
      </c>
      <c r="J11"/>
      <c r="K11" s="26"/>
      <c r="L11"/>
      <c r="M11" s="45"/>
      <c r="N11" s="200"/>
      <c r="O11" s="200"/>
      <c r="P11" s="200"/>
      <c r="Q11" s="69"/>
      <c r="R11" s="69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s="5" customFormat="1" ht="12.75" customHeight="1">
      <c r="A12" s="23"/>
      <c r="B12" s="159"/>
      <c r="C12" s="159"/>
      <c r="D12" s="159"/>
      <c r="E12" s="159"/>
      <c r="F12" s="159"/>
      <c r="G12" s="159"/>
      <c r="H12" s="159"/>
      <c r="I12" s="159"/>
      <c r="J12"/>
      <c r="K12" s="23"/>
      <c r="L12"/>
      <c r="M12" s="45"/>
      <c r="N12" s="200"/>
      <c r="O12" s="200"/>
      <c r="P12" s="200"/>
      <c r="Q12" s="200"/>
      <c r="R12" s="165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s="15" customFormat="1" ht="12.75" customHeight="1">
      <c r="A13" s="69"/>
      <c r="B13" s="70"/>
      <c r="C13" s="165"/>
      <c r="D13" s="159"/>
      <c r="E13" s="159"/>
      <c r="F13" s="159"/>
      <c r="G13" s="159"/>
      <c r="H13" s="159"/>
      <c r="I13" s="63"/>
      <c r="J13" t="s">
        <v>204</v>
      </c>
      <c r="K13" s="23"/>
      <c r="L13"/>
      <c r="M13" s="45"/>
      <c r="N13" s="200"/>
      <c r="O13" s="200"/>
      <c r="P13" s="200"/>
      <c r="Q13" s="69"/>
      <c r="R13" s="69"/>
      <c r="S13" s="69"/>
      <c r="T13" s="69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4" spans="1:45" s="15" customFormat="1" ht="3" customHeight="1">
      <c r="A14" s="64"/>
      <c r="B14" s="159"/>
      <c r="C14" s="184"/>
      <c r="D14" s="118"/>
      <c r="E14" s="118"/>
      <c r="F14" s="201"/>
      <c r="G14" s="63"/>
      <c r="H14" s="118"/>
      <c r="I14" s="118"/>
      <c r="J14"/>
      <c r="K14" s="23"/>
      <c r="L14"/>
      <c r="M14" s="45"/>
      <c r="N14" s="200"/>
      <c r="O14" s="200"/>
      <c r="P14" s="200"/>
      <c r="Q14" s="81"/>
      <c r="R14" s="165"/>
      <c r="S14" s="165"/>
      <c r="T14" s="165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</row>
    <row r="15" spans="1:45" s="15" customFormat="1" ht="3" customHeight="1">
      <c r="A15" s="64"/>
      <c r="B15" s="159"/>
      <c r="C15" s="69"/>
      <c r="D15" s="69"/>
      <c r="E15" s="69"/>
      <c r="F15" s="202"/>
      <c r="G15" s="63"/>
      <c r="H15" s="69"/>
      <c r="I15" s="69"/>
      <c r="J15"/>
      <c r="K15" s="23"/>
      <c r="L15"/>
      <c r="M15" s="45"/>
      <c r="N15" s="200"/>
      <c r="O15" s="200"/>
      <c r="P15" s="200"/>
      <c r="Q15" s="186"/>
      <c r="R15" s="165"/>
      <c r="S15" s="165"/>
      <c r="T15" s="165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s="15" customFormat="1" ht="3" customHeight="1">
      <c r="A16" s="26"/>
      <c r="B16" s="159"/>
      <c r="C16" s="69"/>
      <c r="D16" s="69"/>
      <c r="E16" s="69"/>
      <c r="F16" s="69"/>
      <c r="G16" s="63"/>
      <c r="H16" s="69"/>
      <c r="I16" s="69"/>
      <c r="J16"/>
      <c r="K16" s="23"/>
      <c r="L16"/>
      <c r="M16" s="45"/>
      <c r="N16" s="200"/>
      <c r="O16" s="200"/>
      <c r="P16" s="200"/>
      <c r="Q16" s="186"/>
      <c r="R16" s="165"/>
      <c r="S16" s="165"/>
      <c r="T16" s="165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s="15" customFormat="1" ht="18" customHeight="1">
      <c r="A17" s="18" t="s">
        <v>222</v>
      </c>
      <c r="B17" s="568"/>
      <c r="C17" s="568"/>
      <c r="D17" s="568"/>
      <c r="E17" s="568"/>
      <c r="F17" s="568"/>
      <c r="G17" s="568"/>
      <c r="H17" s="568"/>
      <c r="I17" s="568"/>
      <c r="J17"/>
      <c r="K17" s="23"/>
      <c r="L17"/>
      <c r="M17" s="45"/>
      <c r="N17" s="200"/>
      <c r="O17" s="200"/>
      <c r="P17" s="200"/>
      <c r="Q17" s="186"/>
      <c r="R17" s="165"/>
      <c r="S17" s="165"/>
      <c r="T17" s="165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s="15" customFormat="1" ht="17.25" customHeight="1" thickBot="1">
      <c r="A18" s="1148" t="s">
        <v>28</v>
      </c>
      <c r="B18" s="18"/>
      <c r="C18" s="18"/>
      <c r="D18" s="18"/>
      <c r="E18" s="18"/>
      <c r="F18" s="18"/>
      <c r="G18" s="18"/>
      <c r="H18"/>
      <c r="I18" s="18"/>
      <c r="J18"/>
      <c r="K18" s="23"/>
      <c r="L18"/>
      <c r="M18" s="45"/>
      <c r="N18" s="200"/>
      <c r="O18" s="200"/>
      <c r="P18" s="200"/>
      <c r="Q18" s="81"/>
      <c r="R18" s="165"/>
      <c r="S18" s="165"/>
      <c r="T18" s="165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s="5" customFormat="1" ht="18" customHeight="1" thickBot="1">
      <c r="A19" s="18"/>
      <c r="B19" s="112">
        <v>12</v>
      </c>
      <c r="C19" s="203" t="s">
        <v>205</v>
      </c>
      <c r="D19" s="1288">
        <v>365</v>
      </c>
      <c r="E19" s="216"/>
      <c r="F19" s="1508">
        <v>365</v>
      </c>
      <c r="G19" s="1288">
        <v>8</v>
      </c>
      <c r="H19" s="217"/>
      <c r="I19" s="1510">
        <v>8</v>
      </c>
      <c r="J19" s="105"/>
      <c r="K19" s="26"/>
      <c r="L19" s="105"/>
      <c r="M19" s="106"/>
      <c r="N19" s="188"/>
      <c r="O19" s="188"/>
      <c r="P19" s="188"/>
      <c r="Q19" s="81"/>
      <c r="R19" s="69"/>
      <c r="S19" s="69"/>
      <c r="T19" s="69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</row>
    <row r="20" spans="1:45" s="5" customFormat="1" ht="18" customHeight="1">
      <c r="A20" s="26"/>
      <c r="B20" s="121">
        <v>15</v>
      </c>
      <c r="C20" s="122" t="s">
        <v>166</v>
      </c>
      <c r="D20" s="1280"/>
      <c r="E20" s="122"/>
      <c r="F20" s="667"/>
      <c r="G20" s="1280"/>
      <c r="H20" s="122"/>
      <c r="I20" s="653"/>
      <c r="J20" s="105"/>
      <c r="K20" s="26"/>
      <c r="L20" s="105"/>
      <c r="M20" s="106"/>
      <c r="N20" s="188"/>
      <c r="O20" s="188"/>
      <c r="P20" s="188"/>
      <c r="Q20" s="82"/>
      <c r="R20" s="69"/>
      <c r="S20" s="69"/>
      <c r="T20" s="69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</row>
    <row r="21" spans="1:45" s="5" customFormat="1" ht="18" customHeight="1" thickBot="1">
      <c r="A21" s="26"/>
      <c r="B21" s="125"/>
      <c r="C21" s="126" t="s">
        <v>167</v>
      </c>
      <c r="D21" s="1284">
        <v>2003</v>
      </c>
      <c r="E21" s="127">
        <v>2003</v>
      </c>
      <c r="F21" s="668"/>
      <c r="G21" s="1284">
        <v>5</v>
      </c>
      <c r="H21" s="127">
        <v>5</v>
      </c>
      <c r="I21" s="654"/>
      <c r="J21" s="105"/>
      <c r="K21" s="26"/>
      <c r="L21" s="105"/>
      <c r="M21" s="106"/>
      <c r="N21" s="188"/>
      <c r="O21" s="188"/>
      <c r="P21" s="188"/>
      <c r="Q21" s="82"/>
      <c r="R21" s="69"/>
      <c r="S21" s="69"/>
      <c r="T21" s="69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1:45" s="5" customFormat="1" ht="18" customHeight="1" thickBot="1">
      <c r="A22" s="26"/>
      <c r="B22" s="121">
        <v>20</v>
      </c>
      <c r="C22" s="129" t="s">
        <v>168</v>
      </c>
      <c r="D22" s="1288">
        <v>178.22568</v>
      </c>
      <c r="E22" s="130">
        <v>75</v>
      </c>
      <c r="F22" s="820">
        <v>103.22568000000001</v>
      </c>
      <c r="G22" s="1288">
        <v>2585.607</v>
      </c>
      <c r="H22" s="130">
        <v>441</v>
      </c>
      <c r="I22" s="841">
        <v>2144.607</v>
      </c>
      <c r="J22" s="105"/>
      <c r="K22" s="26"/>
      <c r="L22" s="105"/>
      <c r="M22" s="106"/>
      <c r="N22" s="188"/>
      <c r="O22" s="188"/>
      <c r="P22" s="188"/>
      <c r="Q22" s="81"/>
      <c r="R22" s="69"/>
      <c r="S22" s="69"/>
      <c r="T22" s="69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</row>
    <row r="23" spans="1:45" s="15" customFormat="1" ht="18" customHeight="1" thickBot="1">
      <c r="A23" s="23"/>
      <c r="B23" s="1594">
        <v>25</v>
      </c>
      <c r="C23" s="172" t="s">
        <v>169</v>
      </c>
      <c r="D23" s="1338">
        <v>148.30382</v>
      </c>
      <c r="E23" s="173">
        <v>48</v>
      </c>
      <c r="F23" s="821">
        <v>100.30382</v>
      </c>
      <c r="G23" s="1338">
        <v>1491.7543</v>
      </c>
      <c r="H23" s="173">
        <v>296</v>
      </c>
      <c r="I23" s="842">
        <v>1195.7543</v>
      </c>
      <c r="J23"/>
      <c r="K23" s="23"/>
      <c r="L23"/>
      <c r="M23" s="45"/>
      <c r="N23" s="200"/>
      <c r="O23" s="200"/>
      <c r="P23" s="200"/>
      <c r="Q23" s="81"/>
      <c r="R23" s="165"/>
      <c r="S23" s="165"/>
      <c r="T23" s="165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5" customFormat="1" ht="18" customHeight="1" thickBot="1">
      <c r="A24" s="23"/>
      <c r="B24" s="1594">
        <v>200</v>
      </c>
      <c r="C24" s="172" t="s">
        <v>170</v>
      </c>
      <c r="D24" s="1338">
        <v>103.22568000000001</v>
      </c>
      <c r="E24" s="669"/>
      <c r="F24" s="822">
        <v>103.22568000000001</v>
      </c>
      <c r="G24" s="1338">
        <v>2144.607</v>
      </c>
      <c r="H24" s="669"/>
      <c r="I24" s="843">
        <v>2144.607</v>
      </c>
      <c r="J24" s="106"/>
      <c r="K24" s="90"/>
      <c r="L24" s="106"/>
      <c r="M24" s="106"/>
      <c r="N24" s="200"/>
      <c r="O24" s="200"/>
      <c r="P24" s="200"/>
      <c r="Q24" s="82"/>
      <c r="R24" s="165"/>
      <c r="S24" s="165"/>
      <c r="T24" s="16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1:45" s="15" customFormat="1" ht="18" customHeight="1" thickBot="1">
      <c r="A25" s="23"/>
      <c r="B25" s="1595">
        <v>205</v>
      </c>
      <c r="C25" s="174" t="s">
        <v>171</v>
      </c>
      <c r="D25" s="1338">
        <v>100.30382</v>
      </c>
      <c r="E25" s="670"/>
      <c r="F25" s="823">
        <v>100.30382</v>
      </c>
      <c r="G25" s="1338">
        <v>1195.7543</v>
      </c>
      <c r="H25" s="670"/>
      <c r="I25" s="843">
        <v>1195.7543</v>
      </c>
      <c r="J25"/>
      <c r="K25" s="23"/>
      <c r="L25"/>
      <c r="M25" s="45"/>
      <c r="N25" s="159"/>
      <c r="O25" s="200"/>
      <c r="P25" s="200"/>
      <c r="Q25" s="82"/>
      <c r="R25" s="69"/>
      <c r="S25" s="69"/>
      <c r="T25" s="69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s="5" customFormat="1" ht="18" customHeight="1" thickBot="1">
      <c r="A26" s="26"/>
      <c r="B26" s="132">
        <v>100</v>
      </c>
      <c r="C26" s="91" t="s">
        <v>172</v>
      </c>
      <c r="D26" s="1296">
        <v>325</v>
      </c>
      <c r="E26" s="1490">
        <v>325</v>
      </c>
      <c r="F26" s="824" t="s">
        <v>173</v>
      </c>
      <c r="G26" s="1296" t="s">
        <v>173</v>
      </c>
      <c r="H26" s="229" t="s">
        <v>173</v>
      </c>
      <c r="I26" s="658" t="s">
        <v>173</v>
      </c>
      <c r="J26" s="105"/>
      <c r="K26" s="26"/>
      <c r="L26" s="105"/>
      <c r="M26" s="106"/>
      <c r="N26" s="182"/>
      <c r="O26" s="205"/>
      <c r="P26" s="218"/>
      <c r="Q26" s="82"/>
      <c r="R26" s="69"/>
      <c r="S26" s="69"/>
      <c r="T26" s="69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1:45" s="5" customFormat="1" ht="18" customHeight="1" thickBot="1">
      <c r="A27" s="26"/>
      <c r="B27" s="132">
        <v>991</v>
      </c>
      <c r="C27" s="91" t="s">
        <v>174</v>
      </c>
      <c r="D27" s="1296">
        <v>2871.22568</v>
      </c>
      <c r="E27" s="135">
        <v>2403</v>
      </c>
      <c r="F27" s="825">
        <v>468.22568</v>
      </c>
      <c r="G27" s="1296">
        <v>2598.607</v>
      </c>
      <c r="H27" s="135">
        <v>446</v>
      </c>
      <c r="I27" s="844">
        <v>2152.607</v>
      </c>
      <c r="J27" s="105"/>
      <c r="K27" s="26"/>
      <c r="L27" s="105"/>
      <c r="M27" s="106"/>
      <c r="N27" s="182"/>
      <c r="O27" s="206"/>
      <c r="P27" s="205"/>
      <c r="Q27" s="82"/>
      <c r="R27" s="69"/>
      <c r="S27" s="69"/>
      <c r="T27" s="69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</row>
    <row r="28" spans="1:45" s="5" customFormat="1" ht="18" customHeight="1" thickBot="1">
      <c r="A28" s="26"/>
      <c r="B28" s="112">
        <v>30</v>
      </c>
      <c r="C28" s="137" t="s">
        <v>175</v>
      </c>
      <c r="D28" s="1288">
        <v>885.2682</v>
      </c>
      <c r="E28" s="130">
        <v>832</v>
      </c>
      <c r="F28" s="820">
        <v>53.2682</v>
      </c>
      <c r="G28" s="1288">
        <v>321.3625</v>
      </c>
      <c r="H28" s="138">
        <v>37</v>
      </c>
      <c r="I28" s="845">
        <v>284.3625</v>
      </c>
      <c r="J28" s="106"/>
      <c r="K28" s="90"/>
      <c r="L28" s="106"/>
      <c r="M28" s="106"/>
      <c r="N28" s="182"/>
      <c r="O28" s="206"/>
      <c r="P28" s="205"/>
      <c r="Q28" s="82"/>
      <c r="R28" s="69"/>
      <c r="S28" s="69"/>
      <c r="T28" s="69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1:45" s="15" customFormat="1" ht="19.5" customHeight="1" thickBot="1">
      <c r="A29" s="23"/>
      <c r="B29" s="1594">
        <v>35</v>
      </c>
      <c r="C29" s="147" t="s">
        <v>176</v>
      </c>
      <c r="D29" s="1338">
        <v>697.24455</v>
      </c>
      <c r="E29" s="173">
        <v>652</v>
      </c>
      <c r="F29" s="821">
        <v>45.244550000000004</v>
      </c>
      <c r="G29" s="1338">
        <v>301.6764</v>
      </c>
      <c r="H29" s="148">
        <v>35</v>
      </c>
      <c r="I29" s="846">
        <v>266.6764</v>
      </c>
      <c r="J29"/>
      <c r="K29"/>
      <c r="L29"/>
      <c r="M29" s="45"/>
      <c r="N29" s="68"/>
      <c r="O29" s="68"/>
      <c r="P29" s="68"/>
      <c r="Q29" s="81"/>
      <c r="R29" s="165"/>
      <c r="S29" s="165"/>
      <c r="T29" s="165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9.5" customHeight="1">
      <c r="A30" s="23"/>
      <c r="B30" s="1594">
        <v>300</v>
      </c>
      <c r="C30" s="172" t="s">
        <v>170</v>
      </c>
      <c r="D30" s="1342">
        <v>53.2682</v>
      </c>
      <c r="E30" s="669"/>
      <c r="F30" s="822">
        <v>53.2682</v>
      </c>
      <c r="G30" s="1342">
        <v>284.3625</v>
      </c>
      <c r="H30" s="671"/>
      <c r="I30" s="847">
        <v>284.3625</v>
      </c>
      <c r="J30" s="23"/>
      <c r="K30" s="23"/>
      <c r="L30"/>
      <c r="M30" s="45"/>
      <c r="N30" s="207"/>
      <c r="O30" s="63"/>
      <c r="P30" s="63"/>
      <c r="Q30" s="66"/>
      <c r="R30" s="66"/>
      <c r="S30" s="66"/>
      <c r="T30" s="66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1:45" ht="19.5" customHeight="1" thickBot="1">
      <c r="A31" s="23"/>
      <c r="B31" s="1595">
        <v>305</v>
      </c>
      <c r="C31" s="174" t="s">
        <v>171</v>
      </c>
      <c r="D31" s="1290">
        <v>45.244550000000004</v>
      </c>
      <c r="E31" s="670"/>
      <c r="F31" s="823">
        <v>45.244550000000004</v>
      </c>
      <c r="G31" s="1290">
        <v>266.6764</v>
      </c>
      <c r="H31" s="672"/>
      <c r="I31" s="848">
        <v>284</v>
      </c>
      <c r="J31" s="23"/>
      <c r="K31" s="23"/>
      <c r="L31"/>
      <c r="M31" s="45"/>
      <c r="N31" s="208"/>
      <c r="O31" s="63"/>
      <c r="P31" s="63"/>
      <c r="Q31" s="75"/>
      <c r="R31" s="75"/>
      <c r="S31" s="75"/>
      <c r="T31" s="75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</row>
    <row r="32" spans="1:45" s="215" customFormat="1" ht="19.5" customHeight="1" thickBot="1">
      <c r="A32" s="26"/>
      <c r="B32" s="132">
        <v>40</v>
      </c>
      <c r="C32" s="140" t="s">
        <v>177</v>
      </c>
      <c r="D32" s="1296">
        <v>378</v>
      </c>
      <c r="E32" s="135">
        <v>378</v>
      </c>
      <c r="F32" s="229" t="s">
        <v>173</v>
      </c>
      <c r="G32" s="1296" t="s">
        <v>173</v>
      </c>
      <c r="H32" s="229" t="s">
        <v>173</v>
      </c>
      <c r="I32" s="658" t="s">
        <v>173</v>
      </c>
      <c r="J32" s="26"/>
      <c r="K32" s="26"/>
      <c r="L32" s="220"/>
      <c r="M32" s="90"/>
      <c r="N32" s="221"/>
      <c r="O32" s="209"/>
      <c r="P32" s="160"/>
      <c r="Q32" s="75"/>
      <c r="R32" s="210"/>
      <c r="S32" s="210"/>
      <c r="T32" s="210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</row>
    <row r="33" spans="1:45" s="215" customFormat="1" ht="19.5" customHeight="1">
      <c r="A33" s="26"/>
      <c r="B33" s="112">
        <v>50</v>
      </c>
      <c r="C33" s="137" t="s">
        <v>178</v>
      </c>
      <c r="D33" s="1288">
        <v>1607.95748</v>
      </c>
      <c r="E33" s="130">
        <v>1193</v>
      </c>
      <c r="F33" s="826">
        <v>414.95748000000003</v>
      </c>
      <c r="G33" s="1288">
        <v>2277.2445</v>
      </c>
      <c r="H33" s="138">
        <v>409</v>
      </c>
      <c r="I33" s="849">
        <v>1868.2445</v>
      </c>
      <c r="J33" s="26"/>
      <c r="K33" s="26"/>
      <c r="L33" s="220"/>
      <c r="M33" s="90"/>
      <c r="N33" s="211"/>
      <c r="O33" s="209"/>
      <c r="P33" s="160"/>
      <c r="Q33" s="64"/>
      <c r="R33" s="64"/>
      <c r="S33" s="64"/>
      <c r="T33" s="64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</row>
    <row r="34" spans="1:45" s="215" customFormat="1" ht="19.5" customHeight="1">
      <c r="A34" s="26"/>
      <c r="B34" s="141">
        <v>53</v>
      </c>
      <c r="C34" s="142" t="s">
        <v>179</v>
      </c>
      <c r="D34" s="1303">
        <v>190</v>
      </c>
      <c r="E34" s="230">
        <v>190</v>
      </c>
      <c r="F34" s="673" t="s">
        <v>173</v>
      </c>
      <c r="G34" s="1303">
        <v>21</v>
      </c>
      <c r="H34" s="143">
        <v>21</v>
      </c>
      <c r="I34" s="663" t="s">
        <v>173</v>
      </c>
      <c r="J34" s="26"/>
      <c r="K34" s="26"/>
      <c r="L34" s="220"/>
      <c r="M34" s="90"/>
      <c r="N34" s="69"/>
      <c r="O34" s="161"/>
      <c r="P34" s="161"/>
      <c r="Q34" s="221"/>
      <c r="R34" s="221"/>
      <c r="S34" s="221"/>
      <c r="T34" s="221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</row>
    <row r="35" spans="1:45" s="215" customFormat="1" ht="19.5" customHeight="1">
      <c r="A35" s="26"/>
      <c r="B35" s="141">
        <v>55</v>
      </c>
      <c r="C35" s="142" t="s">
        <v>180</v>
      </c>
      <c r="D35" s="1303">
        <v>4</v>
      </c>
      <c r="E35" s="232">
        <v>4</v>
      </c>
      <c r="F35" s="236" t="s">
        <v>173</v>
      </c>
      <c r="G35" s="1303" t="s">
        <v>173</v>
      </c>
      <c r="H35" s="674" t="s">
        <v>173</v>
      </c>
      <c r="I35" s="663" t="s">
        <v>173</v>
      </c>
      <c r="L35" s="224"/>
      <c r="M35" s="90"/>
      <c r="N35" s="69"/>
      <c r="O35" s="69"/>
      <c r="P35" s="161"/>
      <c r="Q35" s="160"/>
      <c r="R35" s="225"/>
      <c r="S35" s="225"/>
      <c r="T35" s="225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</row>
    <row r="36" spans="1:45" s="215" customFormat="1" ht="19.5" customHeight="1">
      <c r="A36" s="26"/>
      <c r="B36" s="141">
        <v>65</v>
      </c>
      <c r="C36" s="142" t="s">
        <v>181</v>
      </c>
      <c r="D36" s="1303">
        <v>365</v>
      </c>
      <c r="E36" s="832">
        <v>365</v>
      </c>
      <c r="F36" s="233"/>
      <c r="G36" s="1303">
        <v>8</v>
      </c>
      <c r="H36" s="675">
        <v>8</v>
      </c>
      <c r="I36" s="664"/>
      <c r="L36" s="224"/>
      <c r="M36" s="90"/>
      <c r="N36" s="159"/>
      <c r="O36" s="159"/>
      <c r="P36" s="159"/>
      <c r="Q36" s="108"/>
      <c r="R36" s="160"/>
      <c r="S36" s="160"/>
      <c r="T36" s="160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</row>
    <row r="37" spans="1:45" s="215" customFormat="1" ht="19.5" customHeight="1">
      <c r="A37" s="26"/>
      <c r="B37" s="141">
        <v>70</v>
      </c>
      <c r="C37" s="142" t="s">
        <v>182</v>
      </c>
      <c r="D37" s="1303">
        <v>1048.95748</v>
      </c>
      <c r="E37" s="230">
        <v>634</v>
      </c>
      <c r="F37" s="827">
        <v>414.95748000000003</v>
      </c>
      <c r="G37" s="1303">
        <v>2248.2445</v>
      </c>
      <c r="H37" s="143">
        <v>380</v>
      </c>
      <c r="I37" s="850">
        <v>1868.2445</v>
      </c>
      <c r="L37" s="224"/>
      <c r="M37" s="90"/>
      <c r="N37" s="159"/>
      <c r="O37" s="159"/>
      <c r="P37" s="159"/>
      <c r="Q37" s="160"/>
      <c r="R37" s="211"/>
      <c r="S37" s="211"/>
      <c r="T37" s="211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</row>
    <row r="38" spans="1:45" ht="19.5" customHeight="1" thickBot="1">
      <c r="A38" s="23"/>
      <c r="B38" s="175">
        <v>73</v>
      </c>
      <c r="C38" s="176" t="s">
        <v>183</v>
      </c>
      <c r="D38" s="1293">
        <v>414.95748000000003</v>
      </c>
      <c r="E38" s="676"/>
      <c r="F38" s="828">
        <v>414.95748000000003</v>
      </c>
      <c r="G38" s="1293">
        <v>1868.2445</v>
      </c>
      <c r="H38" s="677"/>
      <c r="I38" s="851">
        <v>1868.2445</v>
      </c>
      <c r="L38" s="7"/>
      <c r="M38" s="34"/>
      <c r="N38" s="159"/>
      <c r="O38" s="159"/>
      <c r="P38" s="159"/>
      <c r="Q38" s="66"/>
      <c r="R38" s="81"/>
      <c r="S38" s="81"/>
      <c r="T38" s="81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</row>
    <row r="39" spans="1:45" ht="19.5" customHeight="1">
      <c r="A39" s="23"/>
      <c r="B39" s="70"/>
      <c r="C39" s="169"/>
      <c r="D39" s="111"/>
      <c r="E39" s="829"/>
      <c r="F39" s="111"/>
      <c r="G39" s="146"/>
      <c r="H39" s="146"/>
      <c r="I39" s="146"/>
      <c r="L39" s="7"/>
      <c r="M39" s="34"/>
      <c r="N39" s="159"/>
      <c r="O39" s="159"/>
      <c r="P39" s="159"/>
      <c r="Q39" s="165"/>
      <c r="R39" s="69"/>
      <c r="S39" s="69"/>
      <c r="T39" s="69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</row>
    <row r="40" spans="1:45" ht="19.5" customHeight="1">
      <c r="A40" s="1126" t="s">
        <v>184</v>
      </c>
      <c r="B40" s="159"/>
      <c r="C40" s="120"/>
      <c r="D40" s="111"/>
      <c r="E40" s="111"/>
      <c r="F40" s="111"/>
      <c r="G40" s="146"/>
      <c r="H40" s="146"/>
      <c r="I40" s="146"/>
      <c r="L40" s="7"/>
      <c r="M40" s="34"/>
      <c r="N40" s="159"/>
      <c r="O40" s="159"/>
      <c r="P40" s="159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</row>
    <row r="41" spans="1:45" ht="16.5" thickBot="1">
      <c r="A41" s="34"/>
      <c r="B41" s="70"/>
      <c r="C41" s="169"/>
      <c r="D41" s="111"/>
      <c r="E41" s="111"/>
      <c r="F41" s="111"/>
      <c r="G41" s="146"/>
      <c r="H41" s="146"/>
      <c r="I41" s="146"/>
      <c r="L41" s="7"/>
      <c r="M41" s="34"/>
      <c r="N41" s="159"/>
      <c r="O41" s="159"/>
      <c r="P41" s="159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</row>
    <row r="42" spans="1:45" s="215" customFormat="1" ht="15.75">
      <c r="A42" s="26"/>
      <c r="B42" s="112">
        <v>45</v>
      </c>
      <c r="C42" s="137" t="s">
        <v>185</v>
      </c>
      <c r="D42" s="680" t="s">
        <v>194</v>
      </c>
      <c r="E42" s="680" t="s">
        <v>194</v>
      </c>
      <c r="F42" s="680" t="s">
        <v>173</v>
      </c>
      <c r="G42" s="680" t="s">
        <v>173</v>
      </c>
      <c r="H42" s="149" t="s">
        <v>173</v>
      </c>
      <c r="I42" s="678" t="s">
        <v>173</v>
      </c>
      <c r="L42" s="224"/>
      <c r="M42" s="90"/>
      <c r="N42" s="160"/>
      <c r="O42" s="162"/>
      <c r="P42" s="16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</row>
    <row r="43" spans="1:45" s="215" customFormat="1" ht="15.75">
      <c r="A43" s="26"/>
      <c r="B43" s="141">
        <v>80</v>
      </c>
      <c r="C43" s="151" t="s">
        <v>188</v>
      </c>
      <c r="D43" s="1327">
        <v>1.611479099027587</v>
      </c>
      <c r="E43" s="681">
        <v>1.6789606035205364</v>
      </c>
      <c r="F43" s="674" t="s">
        <v>173</v>
      </c>
      <c r="G43" s="1328">
        <v>0.0022033764982133924</v>
      </c>
      <c r="H43" s="681">
        <v>0.012224938875305624</v>
      </c>
      <c r="I43" s="663" t="s">
        <v>173</v>
      </c>
      <c r="L43" s="224"/>
      <c r="M43" s="90"/>
      <c r="N43" s="160"/>
      <c r="O43" s="118"/>
      <c r="P43" s="118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</row>
    <row r="44" spans="1:45" s="215" customFormat="1" ht="16.5" thickBot="1">
      <c r="A44" s="26"/>
      <c r="B44" s="152">
        <v>90</v>
      </c>
      <c r="C44" s="153" t="s">
        <v>189</v>
      </c>
      <c r="D44" s="700">
        <v>17.54931205246604</v>
      </c>
      <c r="E44" s="700">
        <v>10.606973164692498</v>
      </c>
      <c r="F44" s="700">
        <v>6.9423388877735395</v>
      </c>
      <c r="G44" s="679">
        <v>37.61367362644717</v>
      </c>
      <c r="H44" s="679">
        <v>6.357491802181624</v>
      </c>
      <c r="I44" s="679">
        <v>31.256181824265546</v>
      </c>
      <c r="L44" s="224"/>
      <c r="M44" s="90"/>
      <c r="N44" s="160"/>
      <c r="O44" s="69"/>
      <c r="P44" s="69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</row>
    <row r="45" spans="1:45" ht="15.75">
      <c r="A45" s="23"/>
      <c r="B45" s="159"/>
      <c r="C45" s="1128" t="s">
        <v>190</v>
      </c>
      <c r="D45" s="111"/>
      <c r="E45" s="111"/>
      <c r="F45" s="111"/>
      <c r="G45" s="146"/>
      <c r="H45" s="146"/>
      <c r="I45" s="146"/>
      <c r="L45" s="7"/>
      <c r="M45" s="34"/>
      <c r="N45" s="75"/>
      <c r="O45" s="75"/>
      <c r="P45" s="75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</row>
    <row r="46" spans="1:45" ht="15.75">
      <c r="A46" s="23"/>
      <c r="B46" s="159"/>
      <c r="C46" s="18" t="s">
        <v>82</v>
      </c>
      <c r="D46" s="464">
        <v>59772</v>
      </c>
      <c r="E46" s="754">
        <v>59772</v>
      </c>
      <c r="F46" s="754">
        <v>59772</v>
      </c>
      <c r="G46" s="754">
        <v>59772</v>
      </c>
      <c r="H46" s="754">
        <v>59772</v>
      </c>
      <c r="I46" s="754">
        <v>59772</v>
      </c>
      <c r="L46" s="7"/>
      <c r="M46" s="34"/>
      <c r="N46" s="75"/>
      <c r="O46" s="75"/>
      <c r="P46" s="75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</row>
    <row r="47" spans="1:45" ht="15.75">
      <c r="A47" s="23"/>
      <c r="B47" s="70"/>
      <c r="C47" s="1126" t="s">
        <v>195</v>
      </c>
      <c r="D47" s="111"/>
      <c r="E47" s="111"/>
      <c r="F47" s="111"/>
      <c r="G47" s="120"/>
      <c r="H47" s="146"/>
      <c r="I47" s="146"/>
      <c r="L47" s="7"/>
      <c r="M47" s="34"/>
      <c r="N47" s="75"/>
      <c r="O47" s="75"/>
      <c r="P47" s="75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</row>
    <row r="48" spans="1:45" ht="15.75">
      <c r="A48" s="23"/>
      <c r="B48" s="593"/>
      <c r="C48" s="19"/>
      <c r="D48" s="19"/>
      <c r="E48" s="19"/>
      <c r="F48" s="19"/>
      <c r="G48" s="178"/>
      <c r="H48" s="100"/>
      <c r="I48" s="98"/>
      <c r="L48" s="7"/>
      <c r="M48" s="34"/>
      <c r="N48" s="69"/>
      <c r="O48" s="69"/>
      <c r="P48" s="69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</row>
    <row r="49" spans="1:45" ht="15.75">
      <c r="A49" s="23"/>
      <c r="B49" s="597"/>
      <c r="C49" s="18"/>
      <c r="D49" s="18"/>
      <c r="E49" s="18"/>
      <c r="F49" s="18"/>
      <c r="G49" s="178"/>
      <c r="H49" s="179"/>
      <c r="I49" s="99"/>
      <c r="L49" s="7"/>
      <c r="M49" s="34"/>
      <c r="N49" s="69"/>
      <c r="O49" s="69"/>
      <c r="P49" s="69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</row>
    <row r="50" spans="1:45" ht="15.75">
      <c r="A50" s="23"/>
      <c r="B50" s="595"/>
      <c r="E50" s="181"/>
      <c r="F50" s="181"/>
      <c r="G50" s="182"/>
      <c r="H50" s="179"/>
      <c r="I50" s="99"/>
      <c r="L50" s="7"/>
      <c r="M50" s="34"/>
      <c r="N50" s="69"/>
      <c r="O50" s="69"/>
      <c r="P50" s="69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5" ht="15.75">
      <c r="A51" s="23"/>
      <c r="B51" s="597"/>
      <c r="D51" s="23"/>
      <c r="E51" s="23"/>
      <c r="F51" s="23"/>
      <c r="G51" s="23"/>
      <c r="H51" s="23"/>
      <c r="I51" s="23"/>
      <c r="L51" s="7"/>
      <c r="M51" s="34"/>
      <c r="N51" s="69"/>
      <c r="O51" s="69"/>
      <c r="P51" s="69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</row>
    <row r="52" spans="2:45" ht="15.75">
      <c r="B52" s="601"/>
      <c r="C52" s="57"/>
      <c r="D52" s="57"/>
      <c r="E52" s="57"/>
      <c r="F52" s="57"/>
      <c r="G52" s="207"/>
      <c r="H52" s="45"/>
      <c r="I52"/>
      <c r="L52" s="7"/>
      <c r="M52" s="34"/>
      <c r="N52" s="165"/>
      <c r="O52" s="165"/>
      <c r="P52" s="165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</row>
    <row r="53" spans="1:45" ht="18.75">
      <c r="A53" s="5"/>
      <c r="B53" s="527"/>
      <c r="C53" s="45"/>
      <c r="D53" s="58"/>
      <c r="E53" s="58"/>
      <c r="F53" s="58"/>
      <c r="G53" s="208"/>
      <c r="H53" s="45"/>
      <c r="I53"/>
      <c r="L53" s="7"/>
      <c r="M53" s="34"/>
      <c r="N53" s="165"/>
      <c r="O53" s="165"/>
      <c r="P53" s="165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</row>
    <row r="54" spans="1:45" ht="15.75">
      <c r="A54" s="5"/>
      <c r="B54" s="604"/>
      <c r="C54" s="5"/>
      <c r="D54" s="45"/>
      <c r="E54" s="45"/>
      <c r="F54" s="45"/>
      <c r="G54" s="57"/>
      <c r="H54" s="16"/>
      <c r="I54"/>
      <c r="L54" s="7"/>
      <c r="M54" s="34"/>
      <c r="N54" s="165"/>
      <c r="O54" s="165"/>
      <c r="P54" s="165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</row>
    <row r="55" spans="1:45" ht="15.75">
      <c r="A55" s="63"/>
      <c r="B55" s="63"/>
      <c r="C55" s="63"/>
      <c r="D55" s="59"/>
      <c r="E55" s="59"/>
      <c r="F55" s="59"/>
      <c r="G55" s="59"/>
      <c r="H55" s="16"/>
      <c r="I55"/>
      <c r="L55" s="7"/>
      <c r="M55" s="34"/>
      <c r="N55" s="69"/>
      <c r="O55" s="69"/>
      <c r="P55" s="69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</row>
    <row r="56" spans="1:45" ht="15.75">
      <c r="A56" s="64"/>
      <c r="B56" s="82"/>
      <c r="C56" s="66"/>
      <c r="D56" s="169"/>
      <c r="E56" s="169"/>
      <c r="F56" s="169"/>
      <c r="G56" s="124"/>
      <c r="H56" s="46"/>
      <c r="I56" s="19"/>
      <c r="L56" s="7"/>
      <c r="M56" s="34"/>
      <c r="N56" s="69"/>
      <c r="O56" s="69"/>
      <c r="P56" s="69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</row>
    <row r="57" spans="1:45" ht="15.75">
      <c r="A57" s="66"/>
      <c r="B57" s="82"/>
      <c r="C57" s="165"/>
      <c r="D57" s="69"/>
      <c r="E57" s="69"/>
      <c r="F57" s="69"/>
      <c r="G57" s="69"/>
      <c r="H57" s="69"/>
      <c r="I57" s="66"/>
      <c r="L57" s="7"/>
      <c r="M57" s="34"/>
      <c r="N57" s="69"/>
      <c r="O57" s="69"/>
      <c r="P57" s="69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</row>
    <row r="58" spans="1:45" ht="15.75">
      <c r="A58" s="68"/>
      <c r="B58" s="159"/>
      <c r="C58" s="159"/>
      <c r="D58" s="159"/>
      <c r="E58" s="159"/>
      <c r="F58" s="159"/>
      <c r="G58" s="159"/>
      <c r="H58" s="159"/>
      <c r="I58" s="159"/>
      <c r="L58" s="7"/>
      <c r="M58" s="34"/>
      <c r="N58" s="69"/>
      <c r="O58" s="69"/>
      <c r="P58" s="69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</row>
    <row r="59" spans="1:45" ht="15.75">
      <c r="A59" s="68"/>
      <c r="B59" s="159"/>
      <c r="C59" s="159"/>
      <c r="D59" s="159"/>
      <c r="E59" s="159"/>
      <c r="F59" s="159"/>
      <c r="G59" s="159"/>
      <c r="H59" s="159"/>
      <c r="I59" s="159"/>
      <c r="L59" s="7"/>
      <c r="M59" s="34"/>
      <c r="N59" s="165"/>
      <c r="O59" s="165"/>
      <c r="P59" s="165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</row>
    <row r="60" spans="1:45" ht="15.75">
      <c r="A60" s="68"/>
      <c r="B60" s="159"/>
      <c r="C60" s="159"/>
      <c r="D60" s="159"/>
      <c r="E60" s="159"/>
      <c r="F60" s="159"/>
      <c r="G60" s="159"/>
      <c r="H60" s="159"/>
      <c r="I60" s="159"/>
      <c r="L60" s="7"/>
      <c r="M60" s="34"/>
      <c r="N60" s="165"/>
      <c r="O60" s="165"/>
      <c r="P60" s="165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</row>
    <row r="61" spans="1:45" ht="15.75">
      <c r="A61" s="68"/>
      <c r="B61" s="159"/>
      <c r="C61" s="159"/>
      <c r="D61" s="159"/>
      <c r="E61" s="159"/>
      <c r="F61" s="159"/>
      <c r="G61" s="159"/>
      <c r="H61" s="159"/>
      <c r="I61" s="159"/>
      <c r="L61" s="7"/>
      <c r="M61" s="34"/>
      <c r="N61" s="165"/>
      <c r="O61" s="165"/>
      <c r="P61" s="165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</row>
    <row r="62" spans="1:45" ht="15.75">
      <c r="A62" s="69"/>
      <c r="B62" s="70"/>
      <c r="C62" s="165"/>
      <c r="D62" s="159"/>
      <c r="E62" s="159"/>
      <c r="F62" s="159"/>
      <c r="G62" s="159"/>
      <c r="H62" s="159"/>
      <c r="I62" s="159"/>
      <c r="L62" s="7"/>
      <c r="M62" s="34"/>
      <c r="N62" s="69"/>
      <c r="O62" s="69"/>
      <c r="P62" s="69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</row>
    <row r="63" spans="1:45" ht="15.75">
      <c r="A63" s="66"/>
      <c r="B63" s="70"/>
      <c r="C63" s="165"/>
      <c r="D63" s="159"/>
      <c r="E63" s="159"/>
      <c r="F63" s="159"/>
      <c r="G63" s="159"/>
      <c r="H63" s="159"/>
      <c r="I63" s="159"/>
      <c r="L63" s="7"/>
      <c r="M63" s="34"/>
      <c r="N63" s="69"/>
      <c r="O63" s="69"/>
      <c r="P63" s="69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</row>
    <row r="64" spans="1:45" ht="15.75">
      <c r="A64" s="72"/>
      <c r="B64" s="183"/>
      <c r="C64" s="162"/>
      <c r="D64" s="162"/>
      <c r="E64" s="162"/>
      <c r="F64" s="162"/>
      <c r="G64" s="63"/>
      <c r="H64" s="162"/>
      <c r="I64" s="162"/>
      <c r="L64" s="7"/>
      <c r="M64" s="34"/>
      <c r="N64" s="69"/>
      <c r="O64" s="69"/>
      <c r="P64" s="69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</row>
    <row r="65" spans="1:45" ht="15.75">
      <c r="A65" s="64"/>
      <c r="B65" s="159"/>
      <c r="C65" s="184"/>
      <c r="D65" s="118"/>
      <c r="E65" s="118"/>
      <c r="F65" s="118"/>
      <c r="G65" s="63"/>
      <c r="H65" s="118"/>
      <c r="I65" s="118"/>
      <c r="L65" s="7"/>
      <c r="M65" s="34"/>
      <c r="N65" s="69"/>
      <c r="O65" s="69"/>
      <c r="P65" s="69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</row>
    <row r="66" spans="1:45" ht="15.75">
      <c r="A66" s="64"/>
      <c r="B66" s="159"/>
      <c r="C66" s="69"/>
      <c r="D66" s="69"/>
      <c r="E66" s="69"/>
      <c r="F66" s="69"/>
      <c r="G66" s="63"/>
      <c r="H66" s="69"/>
      <c r="I66" s="69"/>
      <c r="L66" s="7"/>
      <c r="M66" s="34"/>
      <c r="N66" s="200"/>
      <c r="O66" s="200"/>
      <c r="P66" s="200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</row>
    <row r="67" spans="1:45" ht="15.75">
      <c r="A67" s="75"/>
      <c r="B67" s="75"/>
      <c r="C67" s="75"/>
      <c r="D67" s="75"/>
      <c r="E67" s="75"/>
      <c r="F67" s="75"/>
      <c r="G67" s="75"/>
      <c r="H67" s="75"/>
      <c r="I67" s="75"/>
      <c r="M67" s="55"/>
      <c r="N67" s="200"/>
      <c r="O67" s="200"/>
      <c r="P67" s="200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</row>
    <row r="68" spans="1:45" ht="15.75">
      <c r="A68" s="75"/>
      <c r="B68" s="75"/>
      <c r="C68" s="75"/>
      <c r="D68" s="75"/>
      <c r="E68" s="75"/>
      <c r="F68" s="75"/>
      <c r="G68" s="75"/>
      <c r="H68" s="75"/>
      <c r="I68" s="75"/>
      <c r="M68" s="55"/>
      <c r="N68" s="200"/>
      <c r="O68" s="200"/>
      <c r="P68" s="20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</row>
    <row r="69" spans="1:45" ht="15.75">
      <c r="A69" s="75"/>
      <c r="B69" s="75"/>
      <c r="C69" s="75"/>
      <c r="D69" s="180"/>
      <c r="E69" s="180"/>
      <c r="F69" s="180"/>
      <c r="G69" s="180"/>
      <c r="H69" s="180"/>
      <c r="I69" s="180"/>
      <c r="M69" s="55"/>
      <c r="N69" s="200"/>
      <c r="O69" s="200"/>
      <c r="P69" s="20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</row>
    <row r="70" spans="1:45" ht="15.75">
      <c r="A70" s="64"/>
      <c r="B70" s="70"/>
      <c r="C70" s="69"/>
      <c r="D70" s="124"/>
      <c r="E70" s="124"/>
      <c r="F70" s="124"/>
      <c r="G70" s="124"/>
      <c r="H70" s="124"/>
      <c r="I70" s="124"/>
      <c r="M70" s="55"/>
      <c r="N70" s="69"/>
      <c r="O70" s="69"/>
      <c r="P70" s="69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</row>
    <row r="71" spans="1:45" ht="15.75">
      <c r="A71" s="64"/>
      <c r="B71" s="70"/>
      <c r="C71" s="185"/>
      <c r="D71" s="124"/>
      <c r="E71" s="124"/>
      <c r="F71" s="124"/>
      <c r="G71" s="124"/>
      <c r="H71" s="124"/>
      <c r="I71" s="124"/>
      <c r="M71" s="55"/>
      <c r="N71" s="69"/>
      <c r="O71" s="69"/>
      <c r="P71" s="69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</row>
    <row r="72" spans="1:45" ht="15.75">
      <c r="A72" s="64"/>
      <c r="B72" s="70"/>
      <c r="C72" s="185"/>
      <c r="D72" s="124"/>
      <c r="E72" s="124"/>
      <c r="F72" s="124"/>
      <c r="G72" s="124"/>
      <c r="H72" s="124"/>
      <c r="I72" s="124"/>
      <c r="M72" s="55"/>
      <c r="N72" s="165"/>
      <c r="O72" s="165"/>
      <c r="P72" s="165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</row>
    <row r="73" spans="1:45" ht="15.75">
      <c r="A73" s="64"/>
      <c r="B73" s="70"/>
      <c r="C73" s="69"/>
      <c r="D73" s="124"/>
      <c r="E73" s="124"/>
      <c r="F73" s="124"/>
      <c r="G73" s="124"/>
      <c r="H73" s="124"/>
      <c r="I73" s="124"/>
      <c r="M73" s="55"/>
      <c r="N73" s="200"/>
      <c r="O73" s="200"/>
      <c r="P73" s="20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</row>
    <row r="74" spans="1:45" ht="15.75">
      <c r="A74" s="64"/>
      <c r="B74" s="70"/>
      <c r="C74" s="186"/>
      <c r="D74" s="111"/>
      <c r="E74" s="111"/>
      <c r="F74" s="111"/>
      <c r="G74" s="111"/>
      <c r="H74" s="111"/>
      <c r="I74" s="111"/>
      <c r="N74" s="165"/>
      <c r="O74" s="165"/>
      <c r="P74" s="165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</row>
    <row r="75" spans="1:45" ht="15.75">
      <c r="A75" s="64"/>
      <c r="B75" s="70"/>
      <c r="C75" s="81"/>
      <c r="D75" s="111"/>
      <c r="E75" s="111"/>
      <c r="F75" s="111"/>
      <c r="G75" s="111"/>
      <c r="H75" s="111"/>
      <c r="I75" s="111"/>
      <c r="N75" s="165"/>
      <c r="O75" s="165"/>
      <c r="P75" s="165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</row>
    <row r="76" spans="1:45" ht="15.75">
      <c r="A76" s="64"/>
      <c r="B76" s="70"/>
      <c r="C76" s="186"/>
      <c r="D76" s="111"/>
      <c r="E76" s="111"/>
      <c r="F76" s="111"/>
      <c r="G76" s="111"/>
      <c r="H76" s="111"/>
      <c r="I76" s="111"/>
      <c r="N76" s="69"/>
      <c r="O76" s="69"/>
      <c r="P76" s="69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45" ht="15.75">
      <c r="A77" s="64"/>
      <c r="B77" s="70"/>
      <c r="C77" s="81"/>
      <c r="D77" s="124"/>
      <c r="E77" s="124"/>
      <c r="F77" s="124"/>
      <c r="G77" s="124"/>
      <c r="H77" s="124"/>
      <c r="I77" s="124"/>
      <c r="N77" s="200"/>
      <c r="O77" s="200"/>
      <c r="P77" s="200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</row>
    <row r="78" spans="1:45" ht="15.75">
      <c r="A78" s="64"/>
      <c r="B78" s="70"/>
      <c r="C78" s="80"/>
      <c r="D78" s="124"/>
      <c r="E78" s="124"/>
      <c r="F78" s="124"/>
      <c r="G78" s="124"/>
      <c r="H78" s="124"/>
      <c r="I78" s="124"/>
      <c r="N78" s="200"/>
      <c r="O78" s="200"/>
      <c r="P78" s="200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  <row r="79" spans="1:45" ht="15.75">
      <c r="A79" s="64"/>
      <c r="B79" s="70"/>
      <c r="C79" s="69"/>
      <c r="D79" s="187"/>
      <c r="E79" s="187"/>
      <c r="F79" s="187"/>
      <c r="G79" s="187"/>
      <c r="H79" s="187"/>
      <c r="I79" s="124"/>
      <c r="N79" s="69"/>
      <c r="O79" s="69"/>
      <c r="P79" s="1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45" ht="15.75">
      <c r="A80" s="64"/>
      <c r="B80" s="70"/>
      <c r="C80" s="69"/>
      <c r="D80" s="124"/>
      <c r="E80" s="124"/>
      <c r="F80" s="124"/>
      <c r="G80" s="124"/>
      <c r="H80" s="124"/>
      <c r="I80" s="124"/>
      <c r="N80" s="69"/>
      <c r="O80" s="69"/>
      <c r="P80" s="69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45" ht="15.75">
      <c r="A81" s="68"/>
      <c r="B81" s="70"/>
      <c r="C81" s="186"/>
      <c r="D81" s="111"/>
      <c r="E81" s="111"/>
      <c r="F81" s="111"/>
      <c r="G81" s="111"/>
      <c r="H81" s="111"/>
      <c r="I81" s="111"/>
      <c r="N81" s="165"/>
      <c r="O81" s="165"/>
      <c r="P81" s="165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45" ht="15.75">
      <c r="A82" s="68"/>
      <c r="B82" s="70"/>
      <c r="C82" s="81"/>
      <c r="D82" s="111"/>
      <c r="E82" s="111"/>
      <c r="F82" s="111"/>
      <c r="G82" s="111"/>
      <c r="H82" s="111"/>
      <c r="I82" s="111"/>
      <c r="N82" s="212"/>
      <c r="O82" s="165"/>
      <c r="P82" s="6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</row>
    <row r="83" spans="1:45" ht="15.75">
      <c r="A83" s="68"/>
      <c r="B83" s="70"/>
      <c r="C83" s="80"/>
      <c r="D83" s="111"/>
      <c r="E83" s="111"/>
      <c r="F83" s="111"/>
      <c r="G83" s="111"/>
      <c r="H83" s="111"/>
      <c r="I83" s="111"/>
      <c r="N83" s="212"/>
      <c r="O83" s="165"/>
      <c r="P83" s="6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</row>
    <row r="84" spans="1:45" ht="15.75">
      <c r="A84" s="64"/>
      <c r="B84" s="70"/>
      <c r="C84" s="69"/>
      <c r="D84" s="124"/>
      <c r="E84" s="124"/>
      <c r="F84" s="124"/>
      <c r="G84" s="124"/>
      <c r="H84" s="124"/>
      <c r="I84" s="124"/>
      <c r="N84" s="69"/>
      <c r="O84" s="69"/>
      <c r="P84" s="69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</row>
    <row r="85" spans="1:45" ht="15.75">
      <c r="A85" s="64"/>
      <c r="B85" s="70"/>
      <c r="C85" s="80"/>
      <c r="D85" s="124"/>
      <c r="E85" s="124"/>
      <c r="F85" s="124"/>
      <c r="G85" s="124"/>
      <c r="H85" s="124"/>
      <c r="I85" s="124"/>
      <c r="N85" s="213"/>
      <c r="O85" s="213"/>
      <c r="P85" s="213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</row>
    <row r="86" spans="1:45" ht="15.75">
      <c r="A86" s="64"/>
      <c r="B86" s="70"/>
      <c r="C86" s="69"/>
      <c r="D86" s="124"/>
      <c r="E86" s="124"/>
      <c r="F86" s="124"/>
      <c r="G86" s="124"/>
      <c r="H86" s="124"/>
      <c r="I86" s="124"/>
      <c r="N86" s="213"/>
      <c r="O86" s="213"/>
      <c r="P86" s="213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</row>
    <row r="87" spans="1:45" ht="15.75">
      <c r="A87" s="64"/>
      <c r="B87" s="70"/>
      <c r="C87" s="82"/>
      <c r="D87" s="124"/>
      <c r="E87" s="124"/>
      <c r="F87" s="124"/>
      <c r="G87" s="124"/>
      <c r="H87" s="124"/>
      <c r="I87" s="124"/>
      <c r="N87" s="75"/>
      <c r="O87" s="75"/>
      <c r="P87" s="6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</row>
    <row r="88" spans="1:45" ht="15.75">
      <c r="A88" s="68"/>
      <c r="B88" s="70"/>
      <c r="C88" s="80"/>
      <c r="D88" s="111"/>
      <c r="E88" s="111"/>
      <c r="F88" s="111"/>
      <c r="G88" s="146"/>
      <c r="H88" s="146"/>
      <c r="I88" s="146"/>
      <c r="N88" s="182"/>
      <c r="O88" s="214"/>
      <c r="P88" s="6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</row>
    <row r="89" spans="1:45" ht="15.75">
      <c r="A89" s="68"/>
      <c r="B89" s="70"/>
      <c r="C89" s="80"/>
      <c r="D89" s="111"/>
      <c r="E89" s="111"/>
      <c r="F89" s="111"/>
      <c r="G89" s="146"/>
      <c r="H89" s="146"/>
      <c r="I89" s="146"/>
      <c r="N89" s="182"/>
      <c r="O89" s="214"/>
      <c r="P89" s="6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</row>
    <row r="90" spans="1:45" ht="15.75">
      <c r="A90" s="68"/>
      <c r="B90" s="70"/>
      <c r="C90" s="80"/>
      <c r="D90" s="111"/>
      <c r="E90" s="111"/>
      <c r="F90" s="111"/>
      <c r="G90" s="146"/>
      <c r="H90" s="146"/>
      <c r="I90" s="146"/>
      <c r="N90" s="182"/>
      <c r="O90" s="214"/>
      <c r="P90" s="6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</row>
    <row r="91" spans="1:45" ht="15.75">
      <c r="A91" s="68"/>
      <c r="B91" s="70"/>
      <c r="C91" s="186"/>
      <c r="D91" s="111"/>
      <c r="E91" s="111"/>
      <c r="F91" s="111"/>
      <c r="G91" s="146"/>
      <c r="H91" s="146"/>
      <c r="I91" s="146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</row>
    <row r="92" spans="1:45" ht="15.75">
      <c r="A92" s="64"/>
      <c r="B92" s="70"/>
      <c r="C92" s="82"/>
      <c r="D92" s="124"/>
      <c r="E92" s="124"/>
      <c r="F92" s="124"/>
      <c r="G92" s="124"/>
      <c r="H92" s="124"/>
      <c r="I92" s="124"/>
      <c r="N92" s="63"/>
      <c r="O92" s="63"/>
      <c r="P92" s="63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</row>
    <row r="93" spans="1:45" ht="15.75">
      <c r="A93" s="64"/>
      <c r="B93" s="70"/>
      <c r="C93" s="82"/>
      <c r="D93" s="124"/>
      <c r="E93" s="124"/>
      <c r="F93" s="124"/>
      <c r="G93" s="124"/>
      <c r="H93" s="124"/>
      <c r="I93" s="124"/>
      <c r="N93" s="63"/>
      <c r="O93" s="63"/>
      <c r="P93" s="63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</row>
    <row r="94" spans="1:45" ht="15.75">
      <c r="A94" s="68"/>
      <c r="B94" s="70"/>
      <c r="C94" s="80"/>
      <c r="D94" s="111"/>
      <c r="E94" s="111"/>
      <c r="F94" s="111"/>
      <c r="G94" s="111"/>
      <c r="H94" s="111"/>
      <c r="I94" s="111"/>
      <c r="N94" s="63"/>
      <c r="O94" s="63"/>
      <c r="P94" s="63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</row>
    <row r="95" spans="1:45" ht="15.75">
      <c r="A95" s="68"/>
      <c r="B95" s="70"/>
      <c r="C95" s="80"/>
      <c r="D95" s="111"/>
      <c r="E95" s="111"/>
      <c r="F95" s="111"/>
      <c r="G95" s="146"/>
      <c r="H95" s="146"/>
      <c r="I95" s="146"/>
      <c r="N95" s="63"/>
      <c r="O95" s="63"/>
      <c r="P95" s="63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</row>
    <row r="96" spans="1:45" ht="15.75">
      <c r="A96" s="68"/>
      <c r="B96" s="70"/>
      <c r="C96" s="80"/>
      <c r="D96" s="111"/>
      <c r="E96" s="111"/>
      <c r="F96" s="111"/>
      <c r="G96" s="111"/>
      <c r="H96" s="111"/>
      <c r="I96" s="111"/>
      <c r="N96" s="63"/>
      <c r="O96" s="63"/>
      <c r="P96" s="63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</row>
    <row r="97" spans="1:45" ht="15.75">
      <c r="A97" s="68"/>
      <c r="B97" s="70"/>
      <c r="C97" s="186"/>
      <c r="D97" s="111"/>
      <c r="E97" s="111"/>
      <c r="F97" s="111"/>
      <c r="G97" s="111"/>
      <c r="H97" s="111"/>
      <c r="I97" s="111"/>
      <c r="N97" s="63"/>
      <c r="O97" s="63"/>
      <c r="P97" s="63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</row>
    <row r="98" spans="1:45" ht="15.75">
      <c r="A98" s="64"/>
      <c r="B98" s="70"/>
      <c r="C98" s="82"/>
      <c r="D98" s="124"/>
      <c r="E98" s="124"/>
      <c r="F98" s="124"/>
      <c r="G98" s="124"/>
      <c r="H98" s="124"/>
      <c r="I98" s="124"/>
      <c r="N98" s="63"/>
      <c r="O98" s="63"/>
      <c r="P98" s="63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</row>
    <row r="99" spans="1:45" ht="15.75">
      <c r="A99" s="68"/>
      <c r="B99" s="70"/>
      <c r="C99" s="80"/>
      <c r="D99" s="146"/>
      <c r="E99" s="146"/>
      <c r="F99" s="146"/>
      <c r="G99" s="146"/>
      <c r="H99" s="146"/>
      <c r="I99" s="146"/>
      <c r="N99" s="63"/>
      <c r="O99" s="63"/>
      <c r="P99" s="63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</row>
    <row r="100" spans="1:45" ht="15.75">
      <c r="A100" s="68"/>
      <c r="B100" s="70"/>
      <c r="C100" s="80"/>
      <c r="D100" s="146"/>
      <c r="E100" s="146"/>
      <c r="F100" s="146"/>
      <c r="G100" s="146"/>
      <c r="H100" s="146"/>
      <c r="I100" s="146"/>
      <c r="N100" s="63"/>
      <c r="O100" s="63"/>
      <c r="P100" s="63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</row>
    <row r="101" spans="1:45" ht="15.75">
      <c r="A101" s="64"/>
      <c r="B101" s="70"/>
      <c r="C101" s="82"/>
      <c r="D101" s="124"/>
      <c r="E101" s="124"/>
      <c r="F101" s="124"/>
      <c r="G101" s="124"/>
      <c r="H101" s="124"/>
      <c r="I101" s="188"/>
      <c r="N101" s="63"/>
      <c r="O101" s="63"/>
      <c r="P101" s="63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</row>
    <row r="102" spans="1:45" ht="15.75">
      <c r="A102" s="64"/>
      <c r="B102" s="70"/>
      <c r="C102" s="82"/>
      <c r="D102" s="124"/>
      <c r="E102" s="124"/>
      <c r="F102" s="124"/>
      <c r="G102" s="124"/>
      <c r="H102" s="124"/>
      <c r="I102" s="124"/>
      <c r="N102" s="63"/>
      <c r="O102" s="63"/>
      <c r="P102" s="63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</row>
    <row r="103" spans="1:45" ht="15.75">
      <c r="A103" s="68"/>
      <c r="B103" s="70"/>
      <c r="C103" s="80"/>
      <c r="D103" s="111"/>
      <c r="E103" s="111"/>
      <c r="F103" s="111"/>
      <c r="G103" s="111"/>
      <c r="H103" s="111"/>
      <c r="I103" s="111"/>
      <c r="N103" s="63"/>
      <c r="O103" s="63"/>
      <c r="P103" s="63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</row>
    <row r="104" spans="1:45" ht="15.75">
      <c r="A104" s="69"/>
      <c r="B104" s="84"/>
      <c r="C104" s="68"/>
      <c r="D104" s="34"/>
      <c r="E104" s="34"/>
      <c r="F104" s="34"/>
      <c r="G104" s="60"/>
      <c r="H104" s="111"/>
      <c r="I104" s="34"/>
      <c r="N104" s="63"/>
      <c r="O104" s="63"/>
      <c r="P104" s="63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</row>
    <row r="105" spans="1:45" ht="15.75">
      <c r="A105" s="69"/>
      <c r="B105" s="84"/>
      <c r="C105" s="68"/>
      <c r="D105" s="34"/>
      <c r="E105" s="34"/>
      <c r="F105" s="34"/>
      <c r="G105" s="60"/>
      <c r="H105" s="111"/>
      <c r="I105" s="34"/>
      <c r="N105" s="63"/>
      <c r="O105" s="63"/>
      <c r="P105" s="63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</row>
    <row r="106" spans="1:45" ht="15.75">
      <c r="A106" s="68"/>
      <c r="B106" s="159"/>
      <c r="C106" s="69"/>
      <c r="D106" s="124"/>
      <c r="E106" s="124"/>
      <c r="F106" s="124"/>
      <c r="G106" s="124"/>
      <c r="H106" s="124"/>
      <c r="I106" s="124"/>
      <c r="N106" s="63"/>
      <c r="O106" s="63"/>
      <c r="P106" s="63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</row>
    <row r="107" spans="1:45" ht="15.75">
      <c r="A107" s="64"/>
      <c r="B107" s="85"/>
      <c r="C107" s="69"/>
      <c r="D107" s="189"/>
      <c r="E107" s="189"/>
      <c r="F107" s="189"/>
      <c r="G107" s="189"/>
      <c r="H107" s="189"/>
      <c r="I107" s="189"/>
      <c r="N107" s="63"/>
      <c r="O107" s="63"/>
      <c r="P107" s="63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</row>
    <row r="108" spans="1:45" ht="15.75">
      <c r="A108" s="64"/>
      <c r="B108" s="85"/>
      <c r="C108" s="75"/>
      <c r="D108" s="189"/>
      <c r="E108" s="189"/>
      <c r="F108" s="189"/>
      <c r="G108" s="189"/>
      <c r="H108" s="189"/>
      <c r="I108" s="189"/>
      <c r="N108" s="63"/>
      <c r="O108" s="63"/>
      <c r="P108" s="63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</row>
    <row r="109" spans="1:45" ht="15.75">
      <c r="A109" s="68"/>
      <c r="B109" s="86"/>
      <c r="C109" s="75"/>
      <c r="D109" s="180"/>
      <c r="E109" s="180"/>
      <c r="F109" s="180"/>
      <c r="G109" s="180"/>
      <c r="H109" s="180"/>
      <c r="I109" s="34"/>
      <c r="N109" s="63"/>
      <c r="O109" s="63"/>
      <c r="P109" s="6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</row>
    <row r="110" spans="1:45" ht="15.75">
      <c r="A110" s="68"/>
      <c r="B110" s="87"/>
      <c r="C110" s="66"/>
      <c r="D110" s="46"/>
      <c r="E110" s="46"/>
      <c r="F110" s="46"/>
      <c r="G110" s="178"/>
      <c r="H110" s="171"/>
      <c r="I110" s="34"/>
      <c r="N110" s="63"/>
      <c r="O110" s="63"/>
      <c r="P110" s="63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</row>
    <row r="111" spans="1:45" ht="15.75">
      <c r="A111" s="68"/>
      <c r="B111" s="86"/>
      <c r="C111" s="75"/>
      <c r="D111" s="180"/>
      <c r="E111" s="180"/>
      <c r="F111" s="180"/>
      <c r="G111" s="178"/>
      <c r="H111" s="171"/>
      <c r="I111" s="34"/>
      <c r="N111" s="63"/>
      <c r="O111" s="63"/>
      <c r="P111" s="63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</row>
    <row r="112" spans="1:45" ht="15.75">
      <c r="A112" s="68"/>
      <c r="B112" s="66"/>
      <c r="C112" s="75"/>
      <c r="D112" s="190"/>
      <c r="E112" s="190"/>
      <c r="F112" s="190"/>
      <c r="G112" s="178"/>
      <c r="H112" s="171"/>
      <c r="I112" s="34"/>
      <c r="N112" s="63"/>
      <c r="O112" s="63"/>
      <c r="P112" s="63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</row>
    <row r="113" spans="1:45" ht="15.75">
      <c r="A113" s="88"/>
      <c r="B113" s="89"/>
      <c r="C113" s="88"/>
      <c r="D113" s="55"/>
      <c r="E113" s="55"/>
      <c r="F113" s="55"/>
      <c r="G113" s="55"/>
      <c r="H113" s="55"/>
      <c r="I113" s="55"/>
      <c r="N113" s="63"/>
      <c r="O113" s="63"/>
      <c r="P113" s="63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</row>
    <row r="114" spans="1:45" ht="15.75">
      <c r="A114" s="63"/>
      <c r="B114" s="63"/>
      <c r="C114" s="63"/>
      <c r="D114" s="45"/>
      <c r="E114" s="45"/>
      <c r="F114" s="45"/>
      <c r="G114" s="45"/>
      <c r="H114" s="45"/>
      <c r="I114" s="45"/>
      <c r="N114" s="63"/>
      <c r="O114" s="63"/>
      <c r="P114" s="63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</row>
    <row r="115" spans="1:45" ht="15.75">
      <c r="A115" s="63"/>
      <c r="B115" s="63"/>
      <c r="C115" s="63"/>
      <c r="D115" s="45"/>
      <c r="E115" s="45"/>
      <c r="F115" s="45"/>
      <c r="G115" s="45"/>
      <c r="H115" s="45"/>
      <c r="I115" s="45"/>
      <c r="N115" s="63"/>
      <c r="O115" s="63"/>
      <c r="P115" s="63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</row>
    <row r="116" spans="1:45" ht="15.75">
      <c r="A116" s="63"/>
      <c r="B116" s="63"/>
      <c r="C116" s="63"/>
      <c r="D116" s="45"/>
      <c r="E116" s="45"/>
      <c r="F116" s="45"/>
      <c r="G116" s="45"/>
      <c r="H116" s="45"/>
      <c r="I116" s="45"/>
      <c r="N116" s="63"/>
      <c r="O116" s="63"/>
      <c r="P116" s="63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</row>
    <row r="117" spans="1:45" ht="15.75">
      <c r="A117" s="63"/>
      <c r="B117" s="63"/>
      <c r="C117" s="63"/>
      <c r="D117" s="45"/>
      <c r="E117" s="45"/>
      <c r="F117" s="45"/>
      <c r="G117" s="45"/>
      <c r="H117" s="45"/>
      <c r="I117" s="45"/>
      <c r="N117" s="63"/>
      <c r="O117" s="63"/>
      <c r="P117" s="63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</row>
    <row r="118" spans="1:45" ht="15.75">
      <c r="A118" s="63"/>
      <c r="B118" s="63"/>
      <c r="C118" s="63"/>
      <c r="D118" s="45"/>
      <c r="E118" s="45"/>
      <c r="F118" s="45"/>
      <c r="G118" s="45"/>
      <c r="H118" s="45"/>
      <c r="I118" s="45"/>
      <c r="N118" s="63"/>
      <c r="O118" s="63"/>
      <c r="P118" s="63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</row>
    <row r="119" spans="1:45" ht="15.75">
      <c r="A119" s="63"/>
      <c r="B119" s="63"/>
      <c r="C119" s="63"/>
      <c r="D119" s="45"/>
      <c r="E119" s="45"/>
      <c r="F119" s="45"/>
      <c r="G119" s="45"/>
      <c r="H119" s="45"/>
      <c r="I119" s="45"/>
      <c r="N119" s="63"/>
      <c r="O119" s="63"/>
      <c r="P119" s="63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</row>
    <row r="120" spans="1:45" ht="15.75">
      <c r="A120" s="63"/>
      <c r="B120" s="63"/>
      <c r="C120" s="63"/>
      <c r="D120" s="45"/>
      <c r="E120" s="45"/>
      <c r="F120" s="45"/>
      <c r="G120" s="45"/>
      <c r="H120" s="45"/>
      <c r="I120" s="45"/>
      <c r="N120" s="63"/>
      <c r="O120" s="63"/>
      <c r="P120" s="63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</row>
    <row r="121" spans="1:45" ht="15.75">
      <c r="A121" s="63"/>
      <c r="B121" s="63"/>
      <c r="C121" s="63"/>
      <c r="D121" s="45"/>
      <c r="E121" s="45"/>
      <c r="F121" s="45"/>
      <c r="G121" s="45"/>
      <c r="H121" s="45"/>
      <c r="I121"/>
      <c r="N121" s="63"/>
      <c r="O121" s="63"/>
      <c r="P121" s="63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</row>
    <row r="122" spans="1:45" ht="15.75">
      <c r="A122" s="63"/>
      <c r="B122" s="63"/>
      <c r="C122" s="63"/>
      <c r="D122" s="45"/>
      <c r="E122" s="45"/>
      <c r="F122" s="45"/>
      <c r="G122" s="45"/>
      <c r="H122" s="45"/>
      <c r="I122"/>
      <c r="N122" s="63"/>
      <c r="O122" s="63"/>
      <c r="P122" s="63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</row>
    <row r="123" spans="1:45" ht="15.75">
      <c r="A123" s="63"/>
      <c r="B123" s="63"/>
      <c r="C123" s="63"/>
      <c r="D123" s="45"/>
      <c r="E123" s="45"/>
      <c r="F123" s="45"/>
      <c r="G123" s="45"/>
      <c r="H123" s="45"/>
      <c r="I123"/>
      <c r="N123" s="63"/>
      <c r="O123" s="63"/>
      <c r="P123" s="63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</row>
    <row r="124" spans="1:45" ht="15.75">
      <c r="A124" s="63"/>
      <c r="B124" s="63"/>
      <c r="C124" s="63"/>
      <c r="D124" s="45"/>
      <c r="E124" s="45"/>
      <c r="F124" s="45"/>
      <c r="G124" s="45"/>
      <c r="H124" s="45"/>
      <c r="I124"/>
      <c r="N124" s="63"/>
      <c r="O124" s="63"/>
      <c r="P124" s="63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</row>
    <row r="125" spans="1:45" ht="15.75">
      <c r="A125" s="63"/>
      <c r="B125" s="63"/>
      <c r="C125" s="63"/>
      <c r="D125" s="45"/>
      <c r="E125" s="45"/>
      <c r="F125" s="45"/>
      <c r="G125" s="45"/>
      <c r="H125" s="45"/>
      <c r="I125"/>
      <c r="N125" s="63"/>
      <c r="O125" s="63"/>
      <c r="P125" s="63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</row>
    <row r="126" spans="1:45" ht="15.75">
      <c r="A126" s="63"/>
      <c r="B126" s="63"/>
      <c r="C126" s="63"/>
      <c r="D126" s="45"/>
      <c r="E126" s="45"/>
      <c r="F126" s="45"/>
      <c r="G126" s="45"/>
      <c r="H126" s="45"/>
      <c r="I126"/>
      <c r="N126" s="63"/>
      <c r="O126" s="63"/>
      <c r="P126" s="63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</row>
    <row r="127" spans="1:45" ht="15.75">
      <c r="A127" s="63"/>
      <c r="B127" s="63"/>
      <c r="C127" s="63"/>
      <c r="D127" s="45"/>
      <c r="E127" s="45"/>
      <c r="F127" s="45"/>
      <c r="G127" s="45"/>
      <c r="H127" s="45"/>
      <c r="I127"/>
      <c r="N127" s="63"/>
      <c r="O127" s="63"/>
      <c r="P127" s="63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</row>
    <row r="128" spans="1:45" ht="15.75">
      <c r="A128" s="63"/>
      <c r="B128" s="63"/>
      <c r="C128" s="63"/>
      <c r="D128" s="45"/>
      <c r="E128" s="45"/>
      <c r="F128" s="45"/>
      <c r="G128" s="45"/>
      <c r="H128" s="45"/>
      <c r="I128"/>
      <c r="N128" s="63"/>
      <c r="O128" s="63"/>
      <c r="P128" s="63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</row>
    <row r="129" spans="1:45" ht="15.75">
      <c r="A129" s="63"/>
      <c r="B129" s="63"/>
      <c r="C129" s="63"/>
      <c r="D129" s="45"/>
      <c r="E129" s="45"/>
      <c r="F129" s="45"/>
      <c r="G129" s="45"/>
      <c r="H129" s="45"/>
      <c r="I129"/>
      <c r="N129" s="63"/>
      <c r="O129" s="63"/>
      <c r="P129" s="63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</row>
    <row r="130" spans="1:45" ht="15.75">
      <c r="A130" s="63"/>
      <c r="B130" s="63"/>
      <c r="C130" s="63"/>
      <c r="D130" s="45"/>
      <c r="E130" s="45"/>
      <c r="F130" s="45"/>
      <c r="G130" s="45"/>
      <c r="H130" s="45"/>
      <c r="I130"/>
      <c r="N130" s="63"/>
      <c r="O130" s="63"/>
      <c r="P130" s="63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</row>
    <row r="131" spans="1:45" ht="15.75">
      <c r="A131" s="63"/>
      <c r="B131" s="63"/>
      <c r="C131" s="63"/>
      <c r="D131" s="45"/>
      <c r="E131" s="45"/>
      <c r="F131" s="45"/>
      <c r="G131" s="45"/>
      <c r="H131" s="45"/>
      <c r="I131"/>
      <c r="N131" s="63"/>
      <c r="O131" s="63"/>
      <c r="P131" s="63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</row>
    <row r="132" spans="1:45" ht="15.75">
      <c r="A132" s="63"/>
      <c r="B132" s="63"/>
      <c r="C132" s="63"/>
      <c r="D132" s="45"/>
      <c r="E132" s="45"/>
      <c r="F132" s="45"/>
      <c r="G132" s="45"/>
      <c r="H132" s="45"/>
      <c r="I132"/>
      <c r="N132" s="63"/>
      <c r="O132" s="63"/>
      <c r="P132" s="63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</row>
    <row r="133" spans="1:45" ht="15.75">
      <c r="A133" s="63"/>
      <c r="B133" s="63"/>
      <c r="C133" s="63"/>
      <c r="D133" s="45"/>
      <c r="E133" s="45"/>
      <c r="F133" s="45"/>
      <c r="G133" s="45"/>
      <c r="H133" s="45"/>
      <c r="I133"/>
      <c r="N133" s="63"/>
      <c r="O133" s="63"/>
      <c r="P133" s="63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</row>
    <row r="134" spans="1:45" ht="15.75">
      <c r="A134" s="63"/>
      <c r="B134" s="63"/>
      <c r="C134" s="63"/>
      <c r="D134" s="45"/>
      <c r="E134" s="45"/>
      <c r="F134" s="45"/>
      <c r="G134" s="45"/>
      <c r="H134" s="45"/>
      <c r="I134"/>
      <c r="N134" s="63"/>
      <c r="O134" s="63"/>
      <c r="P134" s="63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</row>
    <row r="135" spans="1:45" ht="15.75">
      <c r="A135" s="63"/>
      <c r="B135" s="63"/>
      <c r="C135" s="63"/>
      <c r="D135" s="45"/>
      <c r="E135" s="45"/>
      <c r="F135" s="45"/>
      <c r="G135" s="45"/>
      <c r="H135" s="45"/>
      <c r="I135"/>
      <c r="N135" s="63"/>
      <c r="O135" s="63"/>
      <c r="P135" s="63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</row>
    <row r="136" spans="1:45" ht="15.75">
      <c r="A136" s="63"/>
      <c r="B136" s="63"/>
      <c r="C136" s="63"/>
      <c r="D136" s="45"/>
      <c r="E136" s="45"/>
      <c r="F136" s="45"/>
      <c r="G136" s="45"/>
      <c r="H136" s="45"/>
      <c r="I136"/>
      <c r="N136" s="63"/>
      <c r="O136" s="63"/>
      <c r="P136" s="63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</row>
    <row r="137" spans="1:45" ht="15.75">
      <c r="A137" s="63"/>
      <c r="B137" s="63"/>
      <c r="C137" s="63"/>
      <c r="D137" s="45"/>
      <c r="E137" s="45"/>
      <c r="F137" s="45"/>
      <c r="G137" s="45"/>
      <c r="H137" s="45"/>
      <c r="I137"/>
      <c r="N137" s="63"/>
      <c r="O137" s="63"/>
      <c r="P137" s="63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</row>
    <row r="138" spans="1:45" ht="15.75">
      <c r="A138" s="63"/>
      <c r="B138" s="63"/>
      <c r="C138" s="63"/>
      <c r="D138" s="45"/>
      <c r="E138" s="45"/>
      <c r="F138" s="45"/>
      <c r="G138" s="45"/>
      <c r="H138" s="45"/>
      <c r="I138"/>
      <c r="N138" s="63"/>
      <c r="O138" s="63"/>
      <c r="P138" s="63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</row>
    <row r="139" spans="1:45" ht="15.75">
      <c r="A139" s="63"/>
      <c r="B139" s="63"/>
      <c r="C139" s="63"/>
      <c r="D139" s="45"/>
      <c r="E139" s="45"/>
      <c r="F139" s="45"/>
      <c r="G139" s="45"/>
      <c r="H139" s="45"/>
      <c r="I139"/>
      <c r="N139" s="63"/>
      <c r="O139" s="63"/>
      <c r="P139" s="63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</row>
    <row r="140" spans="1:45" ht="15.75">
      <c r="A140" s="63"/>
      <c r="B140" s="63"/>
      <c r="C140" s="63"/>
      <c r="D140" s="45"/>
      <c r="E140" s="45"/>
      <c r="F140" s="45"/>
      <c r="G140" s="45"/>
      <c r="H140" s="45"/>
      <c r="I140"/>
      <c r="N140" s="63"/>
      <c r="O140" s="63"/>
      <c r="P140" s="63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</row>
    <row r="141" spans="1:45" ht="15.75">
      <c r="A141" s="63"/>
      <c r="B141" s="63"/>
      <c r="C141" s="63"/>
      <c r="D141" s="45"/>
      <c r="E141" s="45"/>
      <c r="F141" s="45"/>
      <c r="G141" s="45"/>
      <c r="H141" s="45"/>
      <c r="I141"/>
      <c r="N141" s="63"/>
      <c r="O141" s="63"/>
      <c r="P141" s="63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</row>
    <row r="142" spans="1:45" ht="15.75">
      <c r="A142" s="63"/>
      <c r="B142" s="63"/>
      <c r="C142" s="63"/>
      <c r="D142" s="45"/>
      <c r="E142" s="45"/>
      <c r="F142" s="45"/>
      <c r="G142" s="45"/>
      <c r="H142" s="45"/>
      <c r="I142"/>
      <c r="N142" s="63"/>
      <c r="O142" s="63"/>
      <c r="P142" s="63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</row>
    <row r="143" spans="1:45" ht="15.75">
      <c r="A143" s="63"/>
      <c r="B143" s="63"/>
      <c r="C143" s="63"/>
      <c r="D143" s="45"/>
      <c r="E143" s="45"/>
      <c r="F143" s="45"/>
      <c r="G143" s="45"/>
      <c r="H143" s="45"/>
      <c r="I143"/>
      <c r="N143" s="63"/>
      <c r="O143" s="63"/>
      <c r="P143" s="63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</row>
    <row r="144" spans="1:45" ht="15.75">
      <c r="A144" s="63"/>
      <c r="B144" s="63"/>
      <c r="C144" s="63"/>
      <c r="D144" s="45"/>
      <c r="E144" s="45"/>
      <c r="F144" s="45"/>
      <c r="G144" s="45"/>
      <c r="H144" s="45"/>
      <c r="I144"/>
      <c r="N144" s="63"/>
      <c r="O144" s="63"/>
      <c r="P144" s="63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</row>
    <row r="145" spans="1:45" ht="15.75">
      <c r="A145" s="63"/>
      <c r="B145" s="63"/>
      <c r="C145" s="63"/>
      <c r="D145" s="45"/>
      <c r="E145" s="45"/>
      <c r="F145" s="45"/>
      <c r="G145" s="45"/>
      <c r="H145" s="45"/>
      <c r="I145"/>
      <c r="N145" s="63"/>
      <c r="O145" s="63"/>
      <c r="P145" s="63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</row>
    <row r="146" spans="1:45" ht="15.75">
      <c r="A146" s="63"/>
      <c r="B146" s="63"/>
      <c r="C146" s="63"/>
      <c r="D146" s="45"/>
      <c r="E146" s="45"/>
      <c r="F146" s="45"/>
      <c r="G146" s="45"/>
      <c r="H146" s="45"/>
      <c r="I146"/>
      <c r="N146" s="63"/>
      <c r="O146" s="63"/>
      <c r="P146" s="63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</row>
    <row r="147" spans="1:45" ht="15.75">
      <c r="A147" s="63"/>
      <c r="B147" s="63"/>
      <c r="C147" s="63"/>
      <c r="D147" s="45"/>
      <c r="E147" s="45"/>
      <c r="F147" s="45"/>
      <c r="G147" s="45"/>
      <c r="H147" s="45"/>
      <c r="I147"/>
      <c r="N147" s="63"/>
      <c r="O147" s="63"/>
      <c r="P147" s="63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</row>
    <row r="148" spans="1:45" ht="15.75">
      <c r="A148" s="63"/>
      <c r="B148" s="63"/>
      <c r="C148" s="63"/>
      <c r="D148" s="45"/>
      <c r="E148" s="45"/>
      <c r="F148" s="45"/>
      <c r="G148" s="45"/>
      <c r="H148" s="45"/>
      <c r="I148"/>
      <c r="N148" s="63"/>
      <c r="O148" s="63"/>
      <c r="P148" s="63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</row>
    <row r="149" spans="1:45" ht="15.75">
      <c r="A149" s="63"/>
      <c r="B149" s="63"/>
      <c r="C149" s="63"/>
      <c r="D149" s="45"/>
      <c r="E149" s="45"/>
      <c r="F149" s="45"/>
      <c r="G149" s="45"/>
      <c r="H149" s="45"/>
      <c r="I149"/>
      <c r="N149" s="63"/>
      <c r="O149" s="63"/>
      <c r="P149" s="63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</row>
    <row r="150" spans="1:45" ht="15.75">
      <c r="A150" s="63"/>
      <c r="B150" s="63"/>
      <c r="C150" s="63"/>
      <c r="D150" s="45"/>
      <c r="E150" s="45"/>
      <c r="F150" s="45"/>
      <c r="G150" s="45"/>
      <c r="H150" s="45"/>
      <c r="I150"/>
      <c r="N150" s="63"/>
      <c r="O150" s="63"/>
      <c r="P150" s="63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</row>
    <row r="151" spans="1:45" ht="15.75">
      <c r="A151" s="63"/>
      <c r="B151" s="63"/>
      <c r="C151" s="63"/>
      <c r="D151" s="45"/>
      <c r="E151" s="45"/>
      <c r="F151" s="45"/>
      <c r="G151" s="45"/>
      <c r="H151" s="45"/>
      <c r="I151"/>
      <c r="N151" s="63"/>
      <c r="O151" s="63"/>
      <c r="P151" s="63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</row>
    <row r="152" spans="1:45" ht="19.5" customHeight="1">
      <c r="A152" s="63"/>
      <c r="B152" s="63"/>
      <c r="C152" s="63"/>
      <c r="D152" s="45"/>
      <c r="E152" s="45"/>
      <c r="F152" s="45"/>
      <c r="G152" s="45"/>
      <c r="H152" s="45"/>
      <c r="I152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</row>
    <row r="153" spans="1:45" ht="19.5" customHeight="1">
      <c r="A153" s="63"/>
      <c r="B153" s="63"/>
      <c r="C153" s="63"/>
      <c r="D153" s="45"/>
      <c r="E153" s="45"/>
      <c r="F153" s="45"/>
      <c r="G153" s="45"/>
      <c r="H153" s="45"/>
      <c r="I153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</row>
    <row r="154" spans="1:45" ht="19.5" customHeight="1">
      <c r="A154" s="63"/>
      <c r="B154" s="63"/>
      <c r="C154" s="63"/>
      <c r="D154" s="45"/>
      <c r="E154" s="45"/>
      <c r="F154" s="45"/>
      <c r="G154" s="45"/>
      <c r="H154" s="45"/>
      <c r="I154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</row>
    <row r="155" spans="1:45" ht="19.5" customHeight="1">
      <c r="A155" s="63"/>
      <c r="B155" s="63"/>
      <c r="C155" s="63"/>
      <c r="D155" s="45"/>
      <c r="E155" s="45"/>
      <c r="F155" s="45"/>
      <c r="G155" s="45"/>
      <c r="H155" s="45"/>
      <c r="I155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</row>
    <row r="156" spans="1:45" ht="19.5" customHeight="1">
      <c r="A156" s="63"/>
      <c r="B156" s="63"/>
      <c r="C156" s="63"/>
      <c r="D156" s="45"/>
      <c r="E156" s="45"/>
      <c r="F156" s="45"/>
      <c r="G156" s="45"/>
      <c r="H156" s="45"/>
      <c r="I156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</row>
    <row r="157" spans="1:45" ht="19.5" customHeight="1">
      <c r="A157" s="63"/>
      <c r="B157" s="63"/>
      <c r="C157" s="63"/>
      <c r="D157" s="45"/>
      <c r="E157" s="45"/>
      <c r="F157" s="45"/>
      <c r="G157" s="45"/>
      <c r="H157" s="45"/>
      <c r="I157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</row>
    <row r="158" spans="1:45" ht="19.5" customHeight="1">
      <c r="A158" s="63"/>
      <c r="B158" s="63"/>
      <c r="C158" s="63"/>
      <c r="D158" s="45"/>
      <c r="E158" s="45"/>
      <c r="F158" s="45"/>
      <c r="G158" s="45"/>
      <c r="H158" s="45"/>
      <c r="I15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</row>
    <row r="159" spans="1:45" ht="19.5" customHeight="1">
      <c r="A159" s="63"/>
      <c r="B159" s="63"/>
      <c r="C159" s="63"/>
      <c r="D159" s="45"/>
      <c r="E159" s="45"/>
      <c r="F159" s="45"/>
      <c r="G159" s="45"/>
      <c r="H159" s="45"/>
      <c r="I159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</row>
    <row r="160" spans="1:45" ht="19.5" customHeight="1">
      <c r="A160" s="63"/>
      <c r="B160" s="63"/>
      <c r="C160" s="63"/>
      <c r="D160" s="45"/>
      <c r="E160" s="45"/>
      <c r="F160" s="45"/>
      <c r="G160" s="45"/>
      <c r="H160" s="45"/>
      <c r="I160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</row>
    <row r="161" spans="1:45" ht="19.5" customHeight="1">
      <c r="A161" s="63"/>
      <c r="B161" s="63"/>
      <c r="C161" s="63"/>
      <c r="D161" s="45"/>
      <c r="E161" s="45"/>
      <c r="F161" s="45"/>
      <c r="G161" s="45"/>
      <c r="H161" s="45"/>
      <c r="I161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</row>
    <row r="162" spans="1:45" ht="19.5" customHeight="1">
      <c r="A162" s="63"/>
      <c r="B162" s="63"/>
      <c r="C162" s="63"/>
      <c r="D162" s="45"/>
      <c r="E162" s="45"/>
      <c r="F162" s="45"/>
      <c r="G162" s="45"/>
      <c r="H162" s="45"/>
      <c r="I162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</row>
    <row r="163" spans="1:45" ht="19.5" customHeight="1">
      <c r="A163" s="63"/>
      <c r="B163" s="63"/>
      <c r="C163" s="63"/>
      <c r="D163" s="45"/>
      <c r="E163" s="45"/>
      <c r="F163" s="45"/>
      <c r="G163" s="45"/>
      <c r="H163" s="45"/>
      <c r="I163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</row>
    <row r="164" spans="1:45" ht="19.5" customHeight="1">
      <c r="A164" s="63"/>
      <c r="B164" s="63"/>
      <c r="C164" s="63"/>
      <c r="D164" s="45"/>
      <c r="E164" s="45"/>
      <c r="F164" s="45"/>
      <c r="G164" s="45"/>
      <c r="H164" s="45"/>
      <c r="I164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</row>
    <row r="165" spans="1:45" ht="19.5" customHeight="1">
      <c r="A165" s="63"/>
      <c r="B165" s="63"/>
      <c r="C165" s="63"/>
      <c r="D165" s="45"/>
      <c r="E165" s="45"/>
      <c r="F165" s="45"/>
      <c r="G165" s="45"/>
      <c r="H165" s="45"/>
      <c r="I165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</row>
    <row r="166" spans="1:45" ht="19.5" customHeight="1">
      <c r="A166" s="63"/>
      <c r="B166" s="63"/>
      <c r="C166" s="63"/>
      <c r="D166" s="45"/>
      <c r="E166" s="45"/>
      <c r="F166" s="45"/>
      <c r="G166" s="45"/>
      <c r="H166" s="45"/>
      <c r="I166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</row>
    <row r="167" spans="1:45" ht="19.5" customHeight="1">
      <c r="A167" s="63"/>
      <c r="B167" s="63"/>
      <c r="C167" s="63"/>
      <c r="D167" s="45"/>
      <c r="E167" s="45"/>
      <c r="F167" s="45"/>
      <c r="G167" s="45"/>
      <c r="H167" s="45"/>
      <c r="I167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</row>
    <row r="168" spans="1:45" ht="19.5" customHeight="1">
      <c r="A168" s="63"/>
      <c r="B168" s="63"/>
      <c r="C168" s="63"/>
      <c r="D168" s="45"/>
      <c r="E168" s="45"/>
      <c r="F168" s="45"/>
      <c r="G168" s="45"/>
      <c r="H168" s="45"/>
      <c r="I16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</row>
    <row r="169" spans="1:45" ht="19.5" customHeight="1">
      <c r="A169" s="63"/>
      <c r="B169" s="63"/>
      <c r="C169" s="63"/>
      <c r="D169" s="45"/>
      <c r="E169" s="45"/>
      <c r="F169" s="45"/>
      <c r="G169" s="45"/>
      <c r="H169" s="45"/>
      <c r="I169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</row>
    <row r="170" spans="1:9" ht="19.5" customHeight="1">
      <c r="A170" s="63"/>
      <c r="B170" s="63"/>
      <c r="C170" s="63"/>
      <c r="D170" s="45"/>
      <c r="E170" s="45"/>
      <c r="F170" s="45"/>
      <c r="G170" s="45"/>
      <c r="H170" s="45"/>
      <c r="I170"/>
    </row>
    <row r="171" spans="1:9" ht="19.5" customHeight="1">
      <c r="A171" s="63"/>
      <c r="B171" s="63"/>
      <c r="C171" s="63"/>
      <c r="D171" s="45"/>
      <c r="E171" s="45"/>
      <c r="F171" s="45"/>
      <c r="G171" s="45"/>
      <c r="H171" s="45"/>
      <c r="I171"/>
    </row>
    <row r="172" spans="1:9" ht="19.5" customHeight="1">
      <c r="A172" s="63"/>
      <c r="B172" s="63"/>
      <c r="C172" s="63"/>
      <c r="D172" s="45"/>
      <c r="E172" s="45"/>
      <c r="F172" s="45"/>
      <c r="G172" s="45"/>
      <c r="H172" s="45"/>
      <c r="I172"/>
    </row>
    <row r="173" spans="1:9" ht="19.5" customHeight="1">
      <c r="A173" s="63"/>
      <c r="B173" s="63"/>
      <c r="C173" s="63"/>
      <c r="D173" s="45"/>
      <c r="E173" s="45"/>
      <c r="F173" s="45"/>
      <c r="G173" s="45"/>
      <c r="H173" s="45"/>
      <c r="I173"/>
    </row>
    <row r="174" spans="1:8" ht="19.5" customHeight="1">
      <c r="A174" s="88"/>
      <c r="B174" s="89"/>
      <c r="C174" s="88"/>
      <c r="D174" s="55"/>
      <c r="E174" s="55"/>
      <c r="F174" s="55"/>
      <c r="G174" s="55"/>
      <c r="H174" s="55"/>
    </row>
    <row r="175" spans="1:8" ht="19.5" customHeight="1">
      <c r="A175" s="88"/>
      <c r="B175" s="89"/>
      <c r="C175" s="88"/>
      <c r="D175" s="55"/>
      <c r="E175" s="55"/>
      <c r="F175" s="55"/>
      <c r="G175" s="55"/>
      <c r="H175" s="55"/>
    </row>
    <row r="176" spans="1:8" ht="19.5" customHeight="1">
      <c r="A176" s="88"/>
      <c r="B176" s="89"/>
      <c r="C176" s="88"/>
      <c r="D176" s="55"/>
      <c r="E176" s="55"/>
      <c r="F176" s="55"/>
      <c r="G176" s="55"/>
      <c r="H176" s="55"/>
    </row>
    <row r="177" spans="1:8" ht="19.5" customHeight="1">
      <c r="A177" s="88"/>
      <c r="B177" s="89"/>
      <c r="C177" s="88"/>
      <c r="D177" s="55"/>
      <c r="E177" s="55"/>
      <c r="F177" s="55"/>
      <c r="G177" s="55"/>
      <c r="H177" s="55"/>
    </row>
    <row r="178" spans="1:8" ht="19.5" customHeight="1">
      <c r="A178" s="88"/>
      <c r="B178" s="89"/>
      <c r="C178" s="88"/>
      <c r="D178" s="55"/>
      <c r="E178" s="55"/>
      <c r="F178" s="55"/>
      <c r="G178" s="55"/>
      <c r="H178" s="55"/>
    </row>
    <row r="179" spans="1:8" ht="19.5" customHeight="1">
      <c r="A179" s="88"/>
      <c r="B179" s="89"/>
      <c r="C179" s="88"/>
      <c r="D179" s="55"/>
      <c r="E179" s="55"/>
      <c r="F179" s="55"/>
      <c r="G179" s="55"/>
      <c r="H179" s="55"/>
    </row>
    <row r="180" spans="1:8" ht="19.5" customHeight="1">
      <c r="A180" s="88"/>
      <c r="B180" s="89"/>
      <c r="C180" s="88"/>
      <c r="D180" s="55"/>
      <c r="E180" s="55"/>
      <c r="F180" s="55"/>
      <c r="G180" s="55"/>
      <c r="H180" s="55"/>
    </row>
    <row r="181" spans="1:8" ht="19.5" customHeight="1">
      <c r="A181" s="88"/>
      <c r="B181" s="89"/>
      <c r="C181" s="88"/>
      <c r="D181" s="55"/>
      <c r="E181" s="55"/>
      <c r="F181" s="55"/>
      <c r="G181" s="55"/>
      <c r="H181" s="55"/>
    </row>
    <row r="182" spans="1:8" ht="19.5" customHeight="1">
      <c r="A182" s="88"/>
      <c r="B182" s="89"/>
      <c r="C182" s="88"/>
      <c r="D182" s="55"/>
      <c r="E182" s="55"/>
      <c r="F182" s="55"/>
      <c r="G182" s="55"/>
      <c r="H182" s="55"/>
    </row>
    <row r="183" spans="1:8" ht="19.5" customHeight="1">
      <c r="A183" s="88"/>
      <c r="B183" s="89"/>
      <c r="C183" s="88"/>
      <c r="D183" s="55"/>
      <c r="E183" s="55"/>
      <c r="F183" s="55"/>
      <c r="G183" s="55"/>
      <c r="H183" s="55"/>
    </row>
    <row r="184" spans="1:8" ht="19.5" customHeight="1">
      <c r="A184" s="88"/>
      <c r="B184" s="89"/>
      <c r="C184" s="88"/>
      <c r="D184" s="55"/>
      <c r="E184" s="55"/>
      <c r="F184" s="55"/>
      <c r="G184" s="55"/>
      <c r="H184" s="55"/>
    </row>
    <row r="185" spans="1:8" ht="19.5" customHeight="1">
      <c r="A185" s="88"/>
      <c r="B185" s="89"/>
      <c r="C185" s="88"/>
      <c r="D185" s="55"/>
      <c r="E185" s="55"/>
      <c r="F185" s="55"/>
      <c r="G185" s="55"/>
      <c r="H185" s="55"/>
    </row>
    <row r="186" spans="1:8" ht="19.5" customHeight="1">
      <c r="A186" s="88"/>
      <c r="B186" s="89"/>
      <c r="C186" s="88"/>
      <c r="D186" s="55"/>
      <c r="E186" s="55"/>
      <c r="F186" s="55"/>
      <c r="G186" s="55"/>
      <c r="H186" s="55"/>
    </row>
    <row r="187" spans="1:8" ht="19.5" customHeight="1">
      <c r="A187" s="88"/>
      <c r="B187" s="89"/>
      <c r="C187" s="88"/>
      <c r="D187" s="55"/>
      <c r="E187" s="55"/>
      <c r="F187" s="55"/>
      <c r="G187" s="55"/>
      <c r="H187" s="55"/>
    </row>
    <row r="188" spans="3:8" ht="19.5" customHeight="1">
      <c r="C188" s="88"/>
      <c r="D188" s="55"/>
      <c r="E188" s="55"/>
      <c r="F188" s="55"/>
      <c r="G188" s="55"/>
      <c r="H188" s="55"/>
    </row>
    <row r="189" ht="19.5" customHeight="1">
      <c r="C189" s="88"/>
    </row>
    <row r="190" ht="19.5" customHeight="1">
      <c r="C190" s="88"/>
    </row>
    <row r="191" ht="19.5" customHeight="1">
      <c r="C191" s="88"/>
    </row>
    <row r="192" ht="19.5" customHeight="1">
      <c r="C192" s="88"/>
    </row>
    <row r="193" ht="19.5" customHeight="1">
      <c r="C193" s="88"/>
    </row>
    <row r="194" ht="19.5" customHeight="1">
      <c r="C194" s="88"/>
    </row>
    <row r="195" ht="19.5" customHeight="1">
      <c r="C195" s="88"/>
    </row>
    <row r="196" ht="19.5" customHeight="1">
      <c r="C196" s="88"/>
    </row>
    <row r="197" ht="19.5" customHeight="1">
      <c r="C197" s="88"/>
    </row>
    <row r="198" ht="19.5" customHeight="1">
      <c r="C198" s="88"/>
    </row>
    <row r="199" ht="19.5" customHeight="1">
      <c r="C199" s="88"/>
    </row>
    <row r="200" ht="19.5" customHeight="1">
      <c r="C200" s="88"/>
    </row>
    <row r="201" ht="19.5" customHeight="1">
      <c r="C201" s="88"/>
    </row>
    <row r="202" ht="19.5" customHeight="1">
      <c r="C202" s="88"/>
    </row>
    <row r="203" ht="19.5" customHeight="1">
      <c r="C203" s="88"/>
    </row>
    <row r="204" ht="19.5" customHeight="1">
      <c r="C204" s="88"/>
    </row>
    <row r="205" ht="19.5" customHeight="1">
      <c r="C205" s="88"/>
    </row>
    <row r="206" ht="19.5" customHeight="1">
      <c r="C206" s="88"/>
    </row>
    <row r="207" ht="19.5" customHeight="1">
      <c r="C207" s="88"/>
    </row>
    <row r="208" ht="19.5" customHeight="1">
      <c r="C208" s="88"/>
    </row>
    <row r="209" ht="19.5" customHeight="1">
      <c r="C209" s="88"/>
    </row>
    <row r="210" ht="19.5" customHeight="1">
      <c r="C210" s="88"/>
    </row>
    <row r="211" ht="19.5" customHeight="1">
      <c r="C211" s="88"/>
    </row>
    <row r="212" ht="19.5" customHeight="1">
      <c r="C212" s="88"/>
    </row>
    <row r="213" ht="19.5" customHeight="1">
      <c r="C213" s="88"/>
    </row>
    <row r="214" ht="19.5" customHeight="1">
      <c r="C214" s="88"/>
    </row>
    <row r="215" ht="19.5" customHeight="1">
      <c r="C215" s="88"/>
    </row>
    <row r="216" ht="19.5" customHeight="1">
      <c r="C216" s="88"/>
    </row>
    <row r="217" ht="19.5" customHeight="1">
      <c r="C217" s="88"/>
    </row>
    <row r="218" ht="19.5" customHeight="1">
      <c r="C218" s="88"/>
    </row>
    <row r="219" ht="19.5" customHeight="1">
      <c r="C219" s="88"/>
    </row>
    <row r="220" ht="19.5" customHeight="1">
      <c r="C220" s="88"/>
    </row>
    <row r="221" ht="19.5" customHeight="1">
      <c r="C221" s="88"/>
    </row>
    <row r="222" ht="19.5" customHeight="1">
      <c r="C222" s="88"/>
    </row>
    <row r="223" ht="19.5" customHeight="1">
      <c r="C223" s="88"/>
    </row>
    <row r="224" ht="19.5" customHeight="1">
      <c r="C224" s="88"/>
    </row>
    <row r="225" ht="19.5" customHeight="1">
      <c r="C225" s="88"/>
    </row>
    <row r="226" ht="19.5" customHeight="1">
      <c r="C226" s="88"/>
    </row>
    <row r="227" ht="19.5" customHeight="1">
      <c r="C227" s="88"/>
    </row>
    <row r="228" ht="19.5" customHeight="1">
      <c r="C228" s="88"/>
    </row>
    <row r="229" ht="19.5" customHeight="1">
      <c r="C229" s="88"/>
    </row>
    <row r="230" ht="19.5" customHeight="1">
      <c r="C230" s="88"/>
    </row>
    <row r="231" ht="19.5" customHeight="1">
      <c r="C231" s="88"/>
    </row>
    <row r="232" ht="19.5" customHeight="1">
      <c r="C232" s="88"/>
    </row>
    <row r="233" ht="19.5" customHeight="1">
      <c r="C233" s="88"/>
    </row>
    <row r="234" ht="19.5" customHeight="1">
      <c r="C234" s="88"/>
    </row>
    <row r="235" ht="19.5" customHeight="1">
      <c r="C235" s="88"/>
    </row>
  </sheetData>
  <sheetProtection/>
  <mergeCells count="2">
    <mergeCell ref="G8:I8"/>
    <mergeCell ref="D8:F8"/>
  </mergeCells>
  <printOptions horizontalCentered="1" verticalCentered="1"/>
  <pageMargins left="0" right="0" top="0.5905511811023623" bottom="1.1811023622047245" header="0.5118110236220472" footer="0.5118110236220472"/>
  <pageSetup horizontalDpi="300" verticalDpi="300" orientation="portrait" paperSize="9" scale="76"/>
  <rowBreaks count="2" manualBreakCount="2">
    <brk id="93" max="65535" man="1"/>
    <brk id="94" max="65535" man="1"/>
  </rowBreaks>
  <colBreaks count="1" manualBreakCount="1"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259"/>
  <sheetViews>
    <sheetView showGridLines="0" zoomScalePageLayoutView="0" workbookViewId="0" topLeftCell="C25">
      <selection activeCell="A1" sqref="A1"/>
    </sheetView>
  </sheetViews>
  <sheetFormatPr defaultColWidth="8.8515625" defaultRowHeight="19.5" customHeight="1"/>
  <cols>
    <col min="1" max="1" width="4.00390625" style="237" customWidth="1"/>
    <col min="2" max="2" width="4.28125" style="393" customWidth="1"/>
    <col min="3" max="3" width="49.8515625" style="237" customWidth="1"/>
    <col min="4" max="4" width="10.28125" style="237" customWidth="1"/>
    <col min="5" max="5" width="13.7109375" style="237" customWidth="1"/>
    <col min="6" max="6" width="19.7109375" style="237" customWidth="1"/>
    <col min="7" max="7" width="21.7109375" style="237" customWidth="1"/>
    <col min="8" max="8" width="21.8515625" style="237" customWidth="1"/>
    <col min="9" max="9" width="18.7109375" style="237" customWidth="1"/>
    <col min="10" max="10" width="14.7109375" style="237" customWidth="1"/>
    <col min="11" max="11" width="4.8515625" style="237" customWidth="1"/>
    <col min="12" max="12" width="3.7109375" style="237" customWidth="1"/>
    <col min="13" max="13" width="41.8515625" style="237" customWidth="1"/>
    <col min="14" max="23" width="13.7109375" style="237" customWidth="1"/>
    <col min="24" max="16384" width="8.8515625" style="237" customWidth="1"/>
  </cols>
  <sheetData>
    <row r="1" spans="2:19" ht="18" customHeight="1">
      <c r="B1" s="238"/>
      <c r="H1" s="239"/>
      <c r="I1" s="239"/>
      <c r="J1" s="239"/>
      <c r="K1" s="240"/>
      <c r="L1" s="240"/>
      <c r="M1" s="240"/>
      <c r="N1" s="240"/>
      <c r="O1" s="240"/>
      <c r="P1" s="240"/>
      <c r="Q1" s="240"/>
      <c r="R1" s="240"/>
      <c r="S1" s="239"/>
    </row>
    <row r="2" spans="2:19" s="241" customFormat="1" ht="18" customHeight="1">
      <c r="B2" s="506" t="s">
        <v>218</v>
      </c>
      <c r="C2" s="608"/>
      <c r="D2" s="506"/>
      <c r="E2" s="506"/>
      <c r="F2" s="506"/>
      <c r="G2" s="506"/>
      <c r="H2" s="506"/>
      <c r="I2" s="239"/>
      <c r="J2" s="239"/>
      <c r="K2" s="244"/>
      <c r="L2" s="239"/>
      <c r="M2" s="239"/>
      <c r="N2" s="245"/>
      <c r="O2" s="245"/>
      <c r="P2" s="246"/>
      <c r="Q2" s="244"/>
      <c r="R2" s="244"/>
      <c r="S2" s="237"/>
    </row>
    <row r="3" spans="2:19" s="241" customFormat="1" ht="18" customHeight="1">
      <c r="B3" s="239"/>
      <c r="C3" s="239"/>
      <c r="D3" s="242"/>
      <c r="E3" s="242"/>
      <c r="F3" s="242"/>
      <c r="G3" s="441"/>
      <c r="H3" s="239"/>
      <c r="I3" s="239"/>
      <c r="J3" s="239"/>
      <c r="K3" s="244"/>
      <c r="L3" s="239"/>
      <c r="M3" s="239"/>
      <c r="N3" s="245"/>
      <c r="O3" s="245"/>
      <c r="P3" s="246"/>
      <c r="Q3" s="244"/>
      <c r="R3" s="244"/>
      <c r="S3" s="237"/>
    </row>
    <row r="4" spans="1:19" s="241" customFormat="1" ht="18" customHeight="1">
      <c r="A4" s="251" t="s">
        <v>136</v>
      </c>
      <c r="B4" s="239"/>
      <c r="C4" s="239"/>
      <c r="D4" s="242"/>
      <c r="E4" s="242"/>
      <c r="F4" s="242"/>
      <c r="G4" s="441"/>
      <c r="H4" s="458" t="s">
        <v>112</v>
      </c>
      <c r="J4" s="239"/>
      <c r="K4" s="244"/>
      <c r="L4" s="239"/>
      <c r="M4" s="239"/>
      <c r="N4" s="245"/>
      <c r="O4" s="245"/>
      <c r="P4" s="246"/>
      <c r="Q4" s="244"/>
      <c r="R4" s="244"/>
      <c r="S4" s="237"/>
    </row>
    <row r="5" spans="2:18" s="241" customFormat="1" ht="18" customHeight="1">
      <c r="B5" s="504"/>
      <c r="C5" s="239"/>
      <c r="D5" s="248"/>
      <c r="E5" s="248"/>
      <c r="F5" s="248"/>
      <c r="G5" s="505"/>
      <c r="H5" s="249"/>
      <c r="I5" s="239"/>
      <c r="J5" s="239"/>
      <c r="K5" s="244"/>
      <c r="L5" s="239"/>
      <c r="M5" s="239"/>
      <c r="N5" s="250"/>
      <c r="O5" s="240"/>
      <c r="P5" s="244"/>
      <c r="Q5" s="244"/>
      <c r="R5" s="244"/>
    </row>
    <row r="6" spans="1:18" s="241" customFormat="1" ht="18" customHeight="1">
      <c r="A6" s="251"/>
      <c r="B6" s="395" t="s">
        <v>138</v>
      </c>
      <c r="C6" s="239"/>
      <c r="D6" s="252"/>
      <c r="E6" s="252"/>
      <c r="F6" s="252"/>
      <c r="G6" s="251"/>
      <c r="H6" s="253"/>
      <c r="I6" s="253"/>
      <c r="J6" s="239"/>
      <c r="K6" s="244"/>
      <c r="L6" s="239"/>
      <c r="M6" s="239"/>
      <c r="N6" s="250"/>
      <c r="O6" s="240"/>
      <c r="P6" s="244"/>
      <c r="Q6" s="244"/>
      <c r="R6" s="244"/>
    </row>
    <row r="7" spans="1:17" ht="18" customHeight="1" thickBot="1">
      <c r="A7" s="253"/>
      <c r="B7" s="507"/>
      <c r="C7" s="254"/>
      <c r="D7" s="251"/>
      <c r="E7" s="251"/>
      <c r="F7" s="251"/>
      <c r="G7" s="251"/>
      <c r="H7" s="251"/>
      <c r="I7" s="253"/>
      <c r="J7" s="239"/>
      <c r="K7" s="255"/>
      <c r="L7" s="239"/>
      <c r="M7" s="239"/>
      <c r="P7" s="239"/>
      <c r="Q7" s="239"/>
    </row>
    <row r="8" spans="1:71" s="257" customFormat="1" ht="18" customHeight="1" thickBot="1">
      <c r="A8" s="254"/>
      <c r="B8" s="416" t="s">
        <v>139</v>
      </c>
      <c r="C8" s="417"/>
      <c r="D8" s="412" t="s">
        <v>96</v>
      </c>
      <c r="E8" s="413"/>
      <c r="F8" s="414"/>
      <c r="G8" s="412" t="s">
        <v>215</v>
      </c>
      <c r="H8" s="414"/>
      <c r="I8"/>
      <c r="J8" s="239"/>
      <c r="K8" s="239"/>
      <c r="L8" s="239"/>
      <c r="M8" s="239"/>
      <c r="N8" s="239"/>
      <c r="O8" s="243"/>
      <c r="P8" s="239"/>
      <c r="Q8" s="239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</row>
    <row r="9" spans="1:71" s="257" customFormat="1" ht="18" customHeight="1">
      <c r="A9" s="254"/>
      <c r="B9" s="517" t="s">
        <v>142</v>
      </c>
      <c r="C9" s="518"/>
      <c r="D9" s="518" t="s">
        <v>197</v>
      </c>
      <c r="E9" s="559" t="s">
        <v>143</v>
      </c>
      <c r="F9" s="518" t="s">
        <v>144</v>
      </c>
      <c r="G9" s="519" t="s">
        <v>143</v>
      </c>
      <c r="H9" s="519" t="s">
        <v>144</v>
      </c>
      <c r="I9"/>
      <c r="J9" s="239"/>
      <c r="K9" s="241"/>
      <c r="L9" s="239"/>
      <c r="M9" s="239"/>
      <c r="N9" s="239"/>
      <c r="O9" s="237"/>
      <c r="P9" s="249"/>
      <c r="Q9" s="239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</row>
    <row r="10" spans="1:71" s="257" customFormat="1" ht="18" customHeight="1">
      <c r="A10" s="254"/>
      <c r="B10" s="517" t="s">
        <v>147</v>
      </c>
      <c r="C10" s="518"/>
      <c r="D10" s="520"/>
      <c r="E10" s="521"/>
      <c r="F10" s="728"/>
      <c r="G10" s="521"/>
      <c r="H10" s="521"/>
      <c r="I10"/>
      <c r="J10" s="239"/>
      <c r="K10" s="241"/>
      <c r="L10" s="239"/>
      <c r="M10" s="239"/>
      <c r="N10" s="248"/>
      <c r="O10" s="248"/>
      <c r="P10" s="249"/>
      <c r="Q10" s="239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</row>
    <row r="11" spans="1:71" s="257" customFormat="1" ht="18" customHeight="1" thickBot="1">
      <c r="A11" s="254"/>
      <c r="B11" s="422" t="s">
        <v>149</v>
      </c>
      <c r="C11" s="423" t="s">
        <v>150</v>
      </c>
      <c r="D11" s="522">
        <v>1722</v>
      </c>
      <c r="E11" s="647" t="s">
        <v>97</v>
      </c>
      <c r="F11" s="419" t="s">
        <v>98</v>
      </c>
      <c r="G11" s="523">
        <v>1723</v>
      </c>
      <c r="H11" s="523">
        <v>1724</v>
      </c>
      <c r="I11"/>
      <c r="J11" s="239"/>
      <c r="K11" s="251"/>
      <c r="L11" s="239"/>
      <c r="M11" s="239"/>
      <c r="N11" s="252"/>
      <c r="O11" s="251"/>
      <c r="P11" s="253"/>
      <c r="Q11" s="253"/>
      <c r="R11" s="254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</row>
    <row r="12" spans="1:71" s="257" customFormat="1" ht="18" customHeight="1">
      <c r="A12" s="254"/>
      <c r="B12" s="286"/>
      <c r="C12" s="286"/>
      <c r="D12" s="286"/>
      <c r="E12" s="286"/>
      <c r="F12" s="286"/>
      <c r="G12" s="286"/>
      <c r="H12" s="286"/>
      <c r="I12"/>
      <c r="J12" s="239"/>
      <c r="K12" s="251"/>
      <c r="L12" s="239"/>
      <c r="M12" s="239"/>
      <c r="N12" s="252"/>
      <c r="O12" s="251"/>
      <c r="P12" s="253"/>
      <c r="Q12" s="253"/>
      <c r="R12" s="254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</row>
    <row r="13" spans="1:71" s="257" customFormat="1" ht="18" customHeight="1">
      <c r="A13" s="261" t="s">
        <v>92</v>
      </c>
      <c r="B13" s="286"/>
      <c r="C13" s="286"/>
      <c r="D13" s="286"/>
      <c r="E13" s="286"/>
      <c r="F13" s="286"/>
      <c r="G13" s="508"/>
      <c r="H13" s="508"/>
      <c r="I13"/>
      <c r="J13" s="239"/>
      <c r="K13" s="251"/>
      <c r="L13" s="239"/>
      <c r="M13" s="239"/>
      <c r="N13" s="252"/>
      <c r="O13" s="251"/>
      <c r="P13" s="253"/>
      <c r="Q13" s="253"/>
      <c r="R13" s="254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</row>
    <row r="14" spans="1:71" s="257" customFormat="1" ht="6.75" customHeight="1" thickBot="1">
      <c r="A14" s="254"/>
      <c r="B14" s="286"/>
      <c r="C14" s="286"/>
      <c r="D14" s="286"/>
      <c r="E14" s="286"/>
      <c r="F14" s="286"/>
      <c r="G14" s="286"/>
      <c r="H14" s="286"/>
      <c r="I14"/>
      <c r="J14" s="239"/>
      <c r="K14" s="251"/>
      <c r="L14" s="239"/>
      <c r="M14" s="239"/>
      <c r="N14" s="252"/>
      <c r="O14" s="251"/>
      <c r="P14" s="253"/>
      <c r="Q14" s="253"/>
      <c r="R14" s="254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</row>
    <row r="15" spans="1:71" s="257" customFormat="1" ht="18" customHeight="1">
      <c r="A15" s="239"/>
      <c r="B15" s="724" t="s">
        <v>159</v>
      </c>
      <c r="C15" s="263" t="s">
        <v>160</v>
      </c>
      <c r="D15" s="292"/>
      <c r="E15" s="292"/>
      <c r="F15" s="292"/>
      <c r="G15" s="264"/>
      <c r="H15" s="262">
        <v>0</v>
      </c>
      <c r="I15"/>
      <c r="J15" s="266"/>
      <c r="K15" s="267"/>
      <c r="L15" s="266"/>
      <c r="M15" s="266"/>
      <c r="N15" s="268"/>
      <c r="O15" s="268"/>
      <c r="P15" s="268"/>
      <c r="Q15" s="267"/>
      <c r="R15" s="269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</row>
    <row r="16" spans="1:48" s="273" customFormat="1" ht="18" customHeight="1">
      <c r="A16" s="239"/>
      <c r="B16" s="726">
        <v>12</v>
      </c>
      <c r="C16" s="272" t="s">
        <v>216</v>
      </c>
      <c r="D16" s="292"/>
      <c r="E16" s="292"/>
      <c r="F16" s="292"/>
      <c r="G16" s="264"/>
      <c r="H16" s="271">
        <v>0</v>
      </c>
      <c r="I16"/>
      <c r="J16" s="266"/>
      <c r="K16" s="268"/>
      <c r="L16" s="266"/>
      <c r="M16" s="266"/>
      <c r="N16" s="264"/>
      <c r="O16" s="264"/>
      <c r="P16" s="264"/>
      <c r="Q16" s="264"/>
      <c r="R16" s="264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</row>
    <row r="17" spans="1:48" s="276" customFormat="1" ht="18" customHeight="1">
      <c r="A17" s="239"/>
      <c r="B17" s="725" t="s">
        <v>211</v>
      </c>
      <c r="C17" s="272" t="s">
        <v>212</v>
      </c>
      <c r="D17" s="292"/>
      <c r="E17" s="292"/>
      <c r="F17" s="292"/>
      <c r="G17" s="274"/>
      <c r="H17" s="479">
        <v>9.3</v>
      </c>
      <c r="I17"/>
      <c r="J17" s="266"/>
      <c r="K17" s="268"/>
      <c r="L17" s="266"/>
      <c r="M17" s="266"/>
      <c r="N17" s="264"/>
      <c r="O17" s="264"/>
      <c r="P17" s="264"/>
      <c r="Q17" s="264"/>
      <c r="R17" s="264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</row>
    <row r="18" spans="1:48" s="257" customFormat="1" ht="18" customHeight="1">
      <c r="A18" s="268"/>
      <c r="B18" s="277" t="s">
        <v>213</v>
      </c>
      <c r="C18" s="278" t="s">
        <v>214</v>
      </c>
      <c r="D18" s="457"/>
      <c r="E18" s="457"/>
      <c r="F18" s="457"/>
      <c r="G18" s="279"/>
      <c r="H18" s="780">
        <v>5</v>
      </c>
      <c r="I18"/>
      <c r="J18" s="266"/>
      <c r="K18" s="268"/>
      <c r="L18" s="266"/>
      <c r="M18" s="266"/>
      <c r="N18" s="264"/>
      <c r="O18" s="264"/>
      <c r="P18" s="264"/>
      <c r="Q18" s="264"/>
      <c r="R18" s="264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</row>
    <row r="19" spans="1:48" s="257" customFormat="1" ht="18" customHeight="1" thickBot="1">
      <c r="A19" s="282"/>
      <c r="B19" s="283"/>
      <c r="C19" s="284" t="s">
        <v>161</v>
      </c>
      <c r="D19" s="287"/>
      <c r="E19" s="287"/>
      <c r="F19" s="287"/>
      <c r="G19" s="282"/>
      <c r="H19" s="781">
        <v>14.4</v>
      </c>
      <c r="I19"/>
      <c r="J19" s="266"/>
      <c r="K19" s="268"/>
      <c r="L19" s="266"/>
      <c r="M19" s="266"/>
      <c r="N19" s="264"/>
      <c r="O19" s="264"/>
      <c r="P19" s="264"/>
      <c r="Q19" s="264"/>
      <c r="R19" s="264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</row>
    <row r="20" spans="1:48" s="241" customFormat="1" ht="18" customHeight="1">
      <c r="A20" s="261" t="s">
        <v>164</v>
      </c>
      <c r="B20" s="261"/>
      <c r="C20" s="261"/>
      <c r="D20" s="261"/>
      <c r="E20" s="261"/>
      <c r="F20" s="261"/>
      <c r="G20" s="261"/>
      <c r="H20" s="389"/>
      <c r="I20"/>
      <c r="J20" s="266"/>
      <c r="K20" s="268"/>
      <c r="L20" s="266"/>
      <c r="M20" s="266"/>
      <c r="N20" s="286"/>
      <c r="O20" s="286"/>
      <c r="P20" s="286"/>
      <c r="Q20" s="286"/>
      <c r="R20" s="286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</row>
    <row r="21" spans="1:45" s="241" customFormat="1" ht="12.75" customHeight="1">
      <c r="A21" s="261" t="s">
        <v>28</v>
      </c>
      <c r="B21" s="261"/>
      <c r="C21" s="261"/>
      <c r="D21" s="261"/>
      <c r="E21" s="261"/>
      <c r="F21" s="261"/>
      <c r="G21" s="261"/>
      <c r="H21" s="389"/>
      <c r="I21"/>
      <c r="J21" s="239"/>
      <c r="K21" s="254"/>
      <c r="L21" s="239"/>
      <c r="M21" s="292"/>
      <c r="N21" s="260"/>
      <c r="O21" s="260"/>
      <c r="P21" s="260"/>
      <c r="Q21" s="260"/>
      <c r="R21" s="260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</row>
    <row r="22" spans="9:45" s="294" customFormat="1" ht="19.5" customHeight="1">
      <c r="I22"/>
      <c r="J22" s="239"/>
      <c r="K22" s="251"/>
      <c r="L22" s="239"/>
      <c r="M22" s="292"/>
      <c r="N22" s="260"/>
      <c r="O22" s="260"/>
      <c r="P22" s="260"/>
      <c r="Q22" s="260"/>
      <c r="R22" s="260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</row>
    <row r="23" spans="9:45" s="294" customFormat="1" ht="18" customHeight="1" thickBot="1">
      <c r="I23"/>
      <c r="J23" s="239"/>
      <c r="K23" s="295"/>
      <c r="L23" s="239"/>
      <c r="M23" s="292"/>
      <c r="N23" s="296"/>
      <c r="O23" s="292"/>
      <c r="P23" s="297"/>
      <c r="Q23" s="297"/>
      <c r="R23" s="298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</row>
    <row r="24" spans="1:45" s="241" customFormat="1" ht="18" customHeight="1" thickBot="1">
      <c r="A24" s="251"/>
      <c r="B24" s="299">
        <v>12</v>
      </c>
      <c r="C24" s="321" t="s">
        <v>165</v>
      </c>
      <c r="D24" s="1007"/>
      <c r="E24" s="1007"/>
      <c r="F24" s="783">
        <v>64.777</v>
      </c>
      <c r="G24" s="1007"/>
      <c r="H24" s="816">
        <v>14.4</v>
      </c>
      <c r="I24"/>
      <c r="J24" s="247"/>
      <c r="K24" s="251"/>
      <c r="L24" s="247"/>
      <c r="M24" s="265"/>
      <c r="N24" s="305"/>
      <c r="O24" s="265"/>
      <c r="P24" s="306"/>
      <c r="Q24" s="306"/>
      <c r="R24" s="307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</row>
    <row r="25" spans="1:31" s="241" customFormat="1" ht="18" customHeight="1">
      <c r="A25" s="251"/>
      <c r="B25" s="256">
        <v>15</v>
      </c>
      <c r="C25" s="308" t="s">
        <v>166</v>
      </c>
      <c r="D25" s="1008"/>
      <c r="E25" s="1008"/>
      <c r="F25" s="1009"/>
      <c r="G25" s="1010"/>
      <c r="H25" s="1011"/>
      <c r="I25"/>
      <c r="J25" s="265"/>
      <c r="K25" s="312"/>
      <c r="L25" s="265"/>
      <c r="M25" s="265"/>
      <c r="N25" s="312"/>
      <c r="O25" s="312"/>
      <c r="P25" s="312"/>
      <c r="Q25" s="312"/>
      <c r="R25" s="312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</row>
    <row r="26" spans="1:31" s="241" customFormat="1" ht="18" customHeight="1" thickBot="1">
      <c r="A26" s="251"/>
      <c r="B26" s="313"/>
      <c r="C26" s="314" t="s">
        <v>167</v>
      </c>
      <c r="D26" s="1002">
        <v>335.833</v>
      </c>
      <c r="E26" s="1002">
        <v>335.833</v>
      </c>
      <c r="F26" s="1012"/>
      <c r="G26" s="862">
        <v>454.821</v>
      </c>
      <c r="H26" s="1013"/>
      <c r="I26"/>
      <c r="J26" s="265"/>
      <c r="K26" s="312"/>
      <c r="L26" s="265"/>
      <c r="M26" s="265"/>
      <c r="N26" s="312"/>
      <c r="O26" s="312"/>
      <c r="P26" s="312"/>
      <c r="Q26" s="312"/>
      <c r="R26" s="312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</row>
    <row r="27" spans="1:20" s="241" customFormat="1" ht="18" customHeight="1">
      <c r="A27" s="251"/>
      <c r="B27" s="256">
        <v>20</v>
      </c>
      <c r="C27" s="342" t="s">
        <v>168</v>
      </c>
      <c r="D27" s="548">
        <v>91.92</v>
      </c>
      <c r="E27" s="548">
        <v>73.899</v>
      </c>
      <c r="F27" s="548">
        <v>18.021</v>
      </c>
      <c r="G27" s="817">
        <v>39.7</v>
      </c>
      <c r="H27" s="617">
        <v>21.9</v>
      </c>
      <c r="I27"/>
      <c r="J27" s="247"/>
      <c r="K27" s="251"/>
      <c r="L27" s="247"/>
      <c r="M27" s="265"/>
      <c r="N27" s="312"/>
      <c r="O27" s="312"/>
      <c r="P27" s="312"/>
      <c r="Q27" s="312"/>
      <c r="R27" s="312"/>
      <c r="S27" s="249"/>
      <c r="T27" s="249"/>
    </row>
    <row r="28" spans="1:75" s="257" customFormat="1" ht="18" customHeight="1">
      <c r="A28" s="254"/>
      <c r="B28" s="323">
        <v>25</v>
      </c>
      <c r="C28" s="346" t="s">
        <v>169</v>
      </c>
      <c r="D28" s="740">
        <v>62.57300000000001</v>
      </c>
      <c r="E28" s="740">
        <v>46.834</v>
      </c>
      <c r="F28" s="740">
        <v>15.739</v>
      </c>
      <c r="G28" s="815">
        <v>37.9</v>
      </c>
      <c r="H28" s="815">
        <v>21.6</v>
      </c>
      <c r="I28"/>
      <c r="J28" s="292"/>
      <c r="K28" s="312"/>
      <c r="L28" s="292"/>
      <c r="M28" s="292"/>
      <c r="N28" s="312"/>
      <c r="O28" s="312"/>
      <c r="P28" s="312"/>
      <c r="Q28" s="312"/>
      <c r="R28" s="312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</row>
    <row r="29" spans="1:75" s="257" customFormat="1" ht="18" customHeight="1">
      <c r="A29" s="254"/>
      <c r="B29" s="323">
        <v>200</v>
      </c>
      <c r="C29" s="346" t="s">
        <v>170</v>
      </c>
      <c r="D29" s="740">
        <v>18.021</v>
      </c>
      <c r="E29" s="979"/>
      <c r="F29" s="740">
        <v>18.021</v>
      </c>
      <c r="G29" s="545"/>
      <c r="H29" s="804">
        <v>21.9</v>
      </c>
      <c r="I29"/>
      <c r="J29" s="292"/>
      <c r="K29" s="312"/>
      <c r="L29" s="292"/>
      <c r="M29" s="292"/>
      <c r="N29" s="312"/>
      <c r="O29" s="312"/>
      <c r="P29" s="312"/>
      <c r="Q29" s="312"/>
      <c r="R29" s="312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</row>
    <row r="30" spans="1:20" s="257" customFormat="1" ht="18" customHeight="1" thickBot="1">
      <c r="A30" s="254"/>
      <c r="B30" s="330">
        <v>205</v>
      </c>
      <c r="C30" s="418" t="s">
        <v>171</v>
      </c>
      <c r="D30" s="914">
        <v>15.739</v>
      </c>
      <c r="E30" s="980"/>
      <c r="F30" s="914">
        <v>15.739</v>
      </c>
      <c r="G30" s="741"/>
      <c r="H30" s="935">
        <v>21.6</v>
      </c>
      <c r="I30"/>
      <c r="J30" s="239"/>
      <c r="K30" s="251"/>
      <c r="L30" s="239"/>
      <c r="M30" s="292"/>
      <c r="N30" s="312"/>
      <c r="O30" s="312"/>
      <c r="P30" s="312"/>
      <c r="Q30" s="312"/>
      <c r="R30" s="312"/>
      <c r="S30" s="273"/>
      <c r="T30" s="273"/>
    </row>
    <row r="31" spans="1:20" s="241" customFormat="1" ht="18" customHeight="1" thickBot="1">
      <c r="A31" s="251"/>
      <c r="B31" s="335">
        <v>100</v>
      </c>
      <c r="C31" s="354" t="s">
        <v>172</v>
      </c>
      <c r="D31" s="742">
        <v>2.723</v>
      </c>
      <c r="E31" s="742">
        <v>2.723</v>
      </c>
      <c r="F31" s="866" t="s">
        <v>173</v>
      </c>
      <c r="G31" s="986" t="s">
        <v>173</v>
      </c>
      <c r="H31" s="816"/>
      <c r="I31"/>
      <c r="J31" s="247"/>
      <c r="K31" s="251"/>
      <c r="L31" s="247"/>
      <c r="M31" s="265"/>
      <c r="N31" s="312"/>
      <c r="O31" s="339"/>
      <c r="P31" s="339"/>
      <c r="Q31" s="339"/>
      <c r="R31" s="312"/>
      <c r="S31" s="249"/>
      <c r="T31" s="249"/>
    </row>
    <row r="32" spans="1:20" s="241" customFormat="1" ht="18" customHeight="1" thickBot="1">
      <c r="A32" s="251"/>
      <c r="B32" s="335">
        <v>991</v>
      </c>
      <c r="C32" s="354" t="s">
        <v>174</v>
      </c>
      <c r="D32" s="742">
        <v>430.47600000000006</v>
      </c>
      <c r="E32" s="742">
        <v>412.455</v>
      </c>
      <c r="F32" s="742">
        <v>82.798</v>
      </c>
      <c r="G32" s="816">
        <v>494.521</v>
      </c>
      <c r="H32" s="816">
        <v>36.3</v>
      </c>
      <c r="I32"/>
      <c r="J32" s="247"/>
      <c r="K32" s="251"/>
      <c r="L32" s="247"/>
      <c r="M32" s="265"/>
      <c r="N32" s="312"/>
      <c r="O32" s="339"/>
      <c r="P32" s="339"/>
      <c r="Q32" s="339"/>
      <c r="R32" s="312"/>
      <c r="S32" s="249"/>
      <c r="T32" s="249"/>
    </row>
    <row r="33" spans="1:20" s="241" customFormat="1" ht="18" customHeight="1">
      <c r="A33" s="251"/>
      <c r="B33" s="299">
        <v>30</v>
      </c>
      <c r="C33" s="342" t="s">
        <v>175</v>
      </c>
      <c r="D33" s="548">
        <v>81.07900000000001</v>
      </c>
      <c r="E33" s="548">
        <v>79.656</v>
      </c>
      <c r="F33" s="548">
        <v>1.423</v>
      </c>
      <c r="G33" s="817">
        <v>60</v>
      </c>
      <c r="H33" s="838">
        <v>2.5</v>
      </c>
      <c r="I33"/>
      <c r="J33" s="247"/>
      <c r="K33" s="251"/>
      <c r="L33" s="247"/>
      <c r="M33" s="265"/>
      <c r="N33" s="312"/>
      <c r="O33" s="339"/>
      <c r="P33" s="339"/>
      <c r="Q33" s="339"/>
      <c r="R33" s="312"/>
      <c r="S33" s="249"/>
      <c r="T33" s="249"/>
    </row>
    <row r="34" spans="1:20" s="257" customFormat="1" ht="18" customHeight="1">
      <c r="A34" s="254"/>
      <c r="B34" s="323">
        <v>35</v>
      </c>
      <c r="C34" s="346" t="s">
        <v>176</v>
      </c>
      <c r="D34" s="740">
        <v>73.756</v>
      </c>
      <c r="E34" s="740">
        <v>72.526</v>
      </c>
      <c r="F34" s="740">
        <v>1.23</v>
      </c>
      <c r="G34" s="815">
        <v>56.5</v>
      </c>
      <c r="H34" s="864">
        <v>2.2</v>
      </c>
      <c r="I34"/>
      <c r="J34" s="239"/>
      <c r="K34" s="254"/>
      <c r="L34" s="239"/>
      <c r="M34" s="292"/>
      <c r="N34" s="349"/>
      <c r="O34" s="350"/>
      <c r="P34" s="350"/>
      <c r="Q34" s="350"/>
      <c r="R34" s="349"/>
      <c r="S34" s="273"/>
      <c r="T34" s="273"/>
    </row>
    <row r="35" spans="1:20" s="257" customFormat="1" ht="18" customHeight="1">
      <c r="A35" s="254"/>
      <c r="B35" s="323">
        <v>300</v>
      </c>
      <c r="C35" s="346" t="s">
        <v>170</v>
      </c>
      <c r="D35" s="740">
        <v>1.423</v>
      </c>
      <c r="E35" s="979"/>
      <c r="F35" s="740">
        <v>1.423</v>
      </c>
      <c r="G35" s="545"/>
      <c r="H35" s="808">
        <v>2.5</v>
      </c>
      <c r="I35"/>
      <c r="J35" s="239"/>
      <c r="K35" s="254"/>
      <c r="L35" s="239"/>
      <c r="M35" s="292"/>
      <c r="N35" s="349"/>
      <c r="O35" s="350"/>
      <c r="P35" s="350"/>
      <c r="Q35" s="350"/>
      <c r="R35" s="349"/>
      <c r="S35" s="273"/>
      <c r="T35" s="273"/>
    </row>
    <row r="36" spans="1:20" s="257" customFormat="1" ht="18" customHeight="1" thickBot="1">
      <c r="A36" s="254"/>
      <c r="B36" s="330">
        <v>305</v>
      </c>
      <c r="C36" s="418" t="s">
        <v>171</v>
      </c>
      <c r="D36" s="914">
        <v>1.23</v>
      </c>
      <c r="E36" s="980"/>
      <c r="F36" s="914">
        <v>1.23</v>
      </c>
      <c r="G36" s="741"/>
      <c r="H36" s="809">
        <v>2.2</v>
      </c>
      <c r="I36"/>
      <c r="J36" s="239"/>
      <c r="K36" s="254"/>
      <c r="L36" s="239"/>
      <c r="M36" s="292"/>
      <c r="N36" s="349"/>
      <c r="O36" s="350"/>
      <c r="P36" s="350"/>
      <c r="Q36" s="350"/>
      <c r="R36" s="349"/>
      <c r="S36" s="273"/>
      <c r="T36" s="273"/>
    </row>
    <row r="37" spans="1:20" s="241" customFormat="1" ht="18" customHeight="1" thickBot="1">
      <c r="A37" s="251"/>
      <c r="B37" s="335">
        <v>40</v>
      </c>
      <c r="C37" s="354" t="s">
        <v>177</v>
      </c>
      <c r="D37" s="742">
        <v>5.626</v>
      </c>
      <c r="E37" s="742">
        <v>5.626</v>
      </c>
      <c r="F37" s="866" t="s">
        <v>173</v>
      </c>
      <c r="G37" s="986" t="s">
        <v>173</v>
      </c>
      <c r="H37" s="866"/>
      <c r="I37"/>
      <c r="J37" s="247"/>
      <c r="K37" s="251"/>
      <c r="L37" s="247"/>
      <c r="M37" s="265"/>
      <c r="N37" s="312"/>
      <c r="O37" s="339"/>
      <c r="P37" s="339"/>
      <c r="Q37" s="339"/>
      <c r="R37" s="312"/>
      <c r="S37" s="249"/>
      <c r="T37" s="249"/>
    </row>
    <row r="38" spans="1:20" s="241" customFormat="1" ht="18" customHeight="1">
      <c r="A38" s="251"/>
      <c r="B38" s="299">
        <v>50</v>
      </c>
      <c r="C38" s="342" t="s">
        <v>178</v>
      </c>
      <c r="D38" s="548">
        <v>343.7710000000001</v>
      </c>
      <c r="E38" s="548">
        <v>327.17300000000006</v>
      </c>
      <c r="F38" s="548">
        <v>81.375</v>
      </c>
      <c r="G38" s="817">
        <v>434.521</v>
      </c>
      <c r="H38" s="839">
        <v>33</v>
      </c>
      <c r="I38"/>
      <c r="J38" s="247"/>
      <c r="K38" s="251"/>
      <c r="L38" s="247"/>
      <c r="M38" s="265"/>
      <c r="N38" s="312"/>
      <c r="O38" s="339"/>
      <c r="P38" s="339"/>
      <c r="Q38" s="339"/>
      <c r="R38" s="312"/>
      <c r="S38" s="249"/>
      <c r="T38" s="249"/>
    </row>
    <row r="39" spans="1:20" s="241" customFormat="1" ht="18" customHeight="1">
      <c r="A39" s="251"/>
      <c r="B39" s="356">
        <v>53</v>
      </c>
      <c r="C39" s="357" t="s">
        <v>179</v>
      </c>
      <c r="D39" s="912">
        <v>56.79180000000001</v>
      </c>
      <c r="E39" s="912">
        <v>56.79180000000001</v>
      </c>
      <c r="F39" s="972" t="s">
        <v>173</v>
      </c>
      <c r="G39" s="818">
        <v>152.59026</v>
      </c>
      <c r="H39" s="987"/>
      <c r="I39"/>
      <c r="J39" s="247"/>
      <c r="K39" s="251"/>
      <c r="L39" s="247"/>
      <c r="M39" s="265"/>
      <c r="N39" s="312"/>
      <c r="O39" s="339"/>
      <c r="P39" s="339"/>
      <c r="Q39" s="339"/>
      <c r="R39" s="312"/>
      <c r="S39" s="249"/>
      <c r="T39" s="249"/>
    </row>
    <row r="40" spans="1:20" s="241" customFormat="1" ht="18" customHeight="1">
      <c r="A40" s="251"/>
      <c r="B40" s="356">
        <v>55</v>
      </c>
      <c r="C40" s="357" t="s">
        <v>180</v>
      </c>
      <c r="D40" s="912">
        <v>8.7292</v>
      </c>
      <c r="E40" s="912">
        <v>8.7292</v>
      </c>
      <c r="F40" s="972" t="s">
        <v>173</v>
      </c>
      <c r="G40" s="760">
        <v>2.51314</v>
      </c>
      <c r="H40" s="867"/>
      <c r="I40"/>
      <c r="J40" s="247"/>
      <c r="K40" s="251"/>
      <c r="L40" s="247"/>
      <c r="M40" s="265"/>
      <c r="N40" s="312"/>
      <c r="O40" s="339"/>
      <c r="P40" s="339"/>
      <c r="Q40" s="339"/>
      <c r="R40" s="312"/>
      <c r="S40" s="249"/>
      <c r="T40" s="249"/>
    </row>
    <row r="41" spans="1:20" s="241" customFormat="1" ht="18" customHeight="1">
      <c r="A41" s="251"/>
      <c r="B41" s="356">
        <v>65</v>
      </c>
      <c r="C41" s="357" t="s">
        <v>181</v>
      </c>
      <c r="D41" s="962"/>
      <c r="E41" s="915">
        <v>64.777</v>
      </c>
      <c r="F41" s="962"/>
      <c r="G41" s="818">
        <v>14.4</v>
      </c>
      <c r="H41" s="867"/>
      <c r="I41"/>
      <c r="J41" s="247"/>
      <c r="K41" s="251"/>
      <c r="L41" s="247"/>
      <c r="M41" s="265"/>
      <c r="N41" s="312"/>
      <c r="O41" s="339"/>
      <c r="P41" s="339"/>
      <c r="Q41" s="339"/>
      <c r="R41" s="312"/>
      <c r="S41" s="249"/>
      <c r="T41" s="249"/>
    </row>
    <row r="42" spans="1:20" s="241" customFormat="1" ht="18" customHeight="1">
      <c r="A42" s="251"/>
      <c r="B42" s="356">
        <v>70</v>
      </c>
      <c r="C42" s="357" t="s">
        <v>182</v>
      </c>
      <c r="D42" s="912">
        <v>278.25</v>
      </c>
      <c r="E42" s="912">
        <v>196.875</v>
      </c>
      <c r="F42" s="912">
        <v>81.375</v>
      </c>
      <c r="G42" s="818">
        <v>265.0176</v>
      </c>
      <c r="H42" s="760">
        <v>33</v>
      </c>
      <c r="I42"/>
      <c r="J42" s="247"/>
      <c r="K42" s="251"/>
      <c r="L42" s="247"/>
      <c r="M42" s="265"/>
      <c r="N42" s="312"/>
      <c r="O42" s="339"/>
      <c r="P42" s="339"/>
      <c r="Q42" s="339"/>
      <c r="R42" s="312"/>
      <c r="S42" s="249"/>
      <c r="T42" s="249"/>
    </row>
    <row r="43" spans="1:20" s="257" customFormat="1" ht="18" customHeight="1" thickBot="1">
      <c r="A43" s="254"/>
      <c r="B43" s="365">
        <v>73</v>
      </c>
      <c r="C43" s="366" t="s">
        <v>183</v>
      </c>
      <c r="D43" s="913">
        <v>81.375</v>
      </c>
      <c r="E43" s="1005"/>
      <c r="F43" s="913">
        <v>81.375</v>
      </c>
      <c r="G43" s="623"/>
      <c r="H43" s="761">
        <v>33</v>
      </c>
      <c r="I43"/>
      <c r="J43" s="239"/>
      <c r="K43" s="254"/>
      <c r="L43" s="239"/>
      <c r="M43" s="292"/>
      <c r="N43" s="349"/>
      <c r="O43" s="350"/>
      <c r="P43" s="350"/>
      <c r="Q43" s="350"/>
      <c r="R43" s="349"/>
      <c r="S43" s="273"/>
      <c r="T43" s="273"/>
    </row>
    <row r="44" spans="1:43" s="257" customFormat="1" ht="18" customHeight="1">
      <c r="A44" s="254"/>
      <c r="B44" s="264"/>
      <c r="C44" s="252"/>
      <c r="D44" s="525"/>
      <c r="E44" s="525"/>
      <c r="F44" s="525"/>
      <c r="G44" s="487"/>
      <c r="H44" s="350"/>
      <c r="I44"/>
      <c r="J44" s="292"/>
      <c r="K44" s="349"/>
      <c r="L44" s="292"/>
      <c r="M44" s="292"/>
      <c r="N44" s="349"/>
      <c r="O44" s="350"/>
      <c r="P44" s="350"/>
      <c r="Q44" s="350"/>
      <c r="R44" s="349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</row>
    <row r="45" spans="1:37" s="257" customFormat="1" ht="18" customHeight="1">
      <c r="A45" s="251" t="s">
        <v>184</v>
      </c>
      <c r="B45" s="286"/>
      <c r="C45" s="307"/>
      <c r="D45" s="526"/>
      <c r="E45" s="526"/>
      <c r="F45" s="526"/>
      <c r="G45" s="487"/>
      <c r="H45" s="350"/>
      <c r="I45"/>
      <c r="J45" s="292"/>
      <c r="K45" s="349"/>
      <c r="L45" s="292"/>
      <c r="M45" s="292"/>
      <c r="N45" s="349"/>
      <c r="O45" s="350"/>
      <c r="P45" s="350"/>
      <c r="Q45" s="350"/>
      <c r="R45" s="349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</row>
    <row r="46" spans="1:20" s="257" customFormat="1" ht="18" customHeight="1" thickBot="1">
      <c r="A46" s="349"/>
      <c r="B46" s="264"/>
      <c r="C46" s="252"/>
      <c r="D46" s="525"/>
      <c r="E46" s="525"/>
      <c r="F46" s="525"/>
      <c r="G46" s="487"/>
      <c r="H46" s="350"/>
      <c r="I46"/>
      <c r="J46" s="292"/>
      <c r="K46" s="349"/>
      <c r="L46" s="292"/>
      <c r="M46" s="292"/>
      <c r="N46" s="349"/>
      <c r="O46" s="350"/>
      <c r="P46" s="350"/>
      <c r="Q46" s="350"/>
      <c r="R46" s="349"/>
      <c r="S46" s="273"/>
      <c r="T46" s="273"/>
    </row>
    <row r="47" spans="1:20" s="241" customFormat="1" ht="18" customHeight="1">
      <c r="A47" s="251"/>
      <c r="B47" s="299">
        <v>45</v>
      </c>
      <c r="C47" s="342" t="s">
        <v>185</v>
      </c>
      <c r="D47" s="503">
        <v>2.9030000000000005</v>
      </c>
      <c r="E47" s="503">
        <v>2.9030000000000005</v>
      </c>
      <c r="F47" s="738" t="s">
        <v>173</v>
      </c>
      <c r="G47" s="683" t="s">
        <v>173</v>
      </c>
      <c r="H47" s="372">
        <v>0</v>
      </c>
      <c r="I47"/>
      <c r="J47" s="247"/>
      <c r="K47" s="251"/>
      <c r="L47" s="247"/>
      <c r="M47" s="265"/>
      <c r="N47" s="312"/>
      <c r="O47" s="339"/>
      <c r="P47" s="339"/>
      <c r="Q47" s="339"/>
      <c r="R47" s="312"/>
      <c r="S47" s="249"/>
      <c r="T47" s="249"/>
    </row>
    <row r="48" spans="1:20" s="241" customFormat="1" ht="18" customHeight="1">
      <c r="A48" s="251"/>
      <c r="B48" s="356">
        <v>80</v>
      </c>
      <c r="C48" s="375" t="s">
        <v>188</v>
      </c>
      <c r="D48" s="493">
        <v>0.9769090470109462</v>
      </c>
      <c r="E48" s="493">
        <v>1.0264691768575034</v>
      </c>
      <c r="F48" s="737" t="s">
        <v>173</v>
      </c>
      <c r="G48" s="640">
        <v>1.0467181102869596</v>
      </c>
      <c r="H48" s="641">
        <v>0.4363636363636364</v>
      </c>
      <c r="I48"/>
      <c r="J48" s="247"/>
      <c r="K48" s="251"/>
      <c r="L48" s="247"/>
      <c r="M48" s="265"/>
      <c r="N48" s="312"/>
      <c r="O48" s="339"/>
      <c r="P48" s="339"/>
      <c r="Q48" s="339"/>
      <c r="R48" s="312"/>
      <c r="S48" s="249"/>
      <c r="T48" s="249"/>
    </row>
    <row r="49" spans="1:20" s="241" customFormat="1" ht="19.5" customHeight="1" thickBot="1">
      <c r="A49" s="251"/>
      <c r="B49" s="259">
        <v>90</v>
      </c>
      <c r="C49" s="376" t="s">
        <v>189</v>
      </c>
      <c r="D49" s="488">
        <v>4.655189720939571</v>
      </c>
      <c r="E49" s="488">
        <v>3.293766311985546</v>
      </c>
      <c r="F49" s="488">
        <v>1.3614234089540251</v>
      </c>
      <c r="G49" s="618">
        <v>4.433808472194339</v>
      </c>
      <c r="H49" s="378">
        <v>0.55209797229472</v>
      </c>
      <c r="I49"/>
      <c r="J49" s="247"/>
      <c r="K49" s="251"/>
      <c r="L49" s="247"/>
      <c r="M49" s="265"/>
      <c r="N49" s="312"/>
      <c r="O49" s="339"/>
      <c r="P49" s="339"/>
      <c r="Q49" s="339"/>
      <c r="R49" s="312"/>
      <c r="S49" s="249"/>
      <c r="T49" s="249"/>
    </row>
    <row r="50" spans="1:20" s="257" customFormat="1" ht="18" customHeight="1">
      <c r="A50" s="254"/>
      <c r="B50" s="260"/>
      <c r="C50" s="381" t="s">
        <v>190</v>
      </c>
      <c r="D50" s="252"/>
      <c r="E50" s="252"/>
      <c r="F50" s="252"/>
      <c r="G50" s="349"/>
      <c r="H50" s="350"/>
      <c r="I50"/>
      <c r="J50" s="239"/>
      <c r="K50" s="254"/>
      <c r="L50" s="239"/>
      <c r="M50" s="292"/>
      <c r="N50" s="349"/>
      <c r="O50" s="350"/>
      <c r="P50" s="350"/>
      <c r="Q50" s="350"/>
      <c r="R50" s="349"/>
      <c r="S50" s="273"/>
      <c r="T50" s="273"/>
    </row>
    <row r="51" spans="1:20" s="257" customFormat="1" ht="19.5" customHeight="1">
      <c r="A51" s="254"/>
      <c r="B51" s="286"/>
      <c r="C51" s="261" t="s">
        <v>82</v>
      </c>
      <c r="D51" s="477">
        <v>59772</v>
      </c>
      <c r="E51" s="756">
        <v>59772</v>
      </c>
      <c r="F51" s="756">
        <v>59772</v>
      </c>
      <c r="G51" s="756">
        <v>59772</v>
      </c>
      <c r="H51" s="756">
        <v>59772</v>
      </c>
      <c r="I51"/>
      <c r="J51" s="239"/>
      <c r="K51" s="254"/>
      <c r="L51" s="239"/>
      <c r="M51" s="292"/>
      <c r="N51" s="349"/>
      <c r="O51" s="350"/>
      <c r="P51" s="350"/>
      <c r="Q51" s="350"/>
      <c r="R51" s="349"/>
      <c r="S51" s="273"/>
      <c r="T51" s="273"/>
    </row>
    <row r="52" spans="1:20" s="257" customFormat="1" ht="18" customHeight="1">
      <c r="A52" s="254"/>
      <c r="B52" s="264"/>
      <c r="C52" s="251" t="s">
        <v>195</v>
      </c>
      <c r="G52" s="349"/>
      <c r="H52" s="307"/>
      <c r="I52"/>
      <c r="J52" s="292"/>
      <c r="K52" s="349"/>
      <c r="L52" s="292"/>
      <c r="M52" s="292"/>
      <c r="N52" s="349"/>
      <c r="O52" s="350"/>
      <c r="P52" s="350"/>
      <c r="Q52" s="350"/>
      <c r="R52" s="349"/>
      <c r="S52" s="273"/>
      <c r="T52" s="273"/>
    </row>
    <row r="53" spans="1:20" s="257" customFormat="1" ht="19.5" customHeight="1">
      <c r="A53" s="254"/>
      <c r="B53" s="530"/>
      <c r="D53" s="253"/>
      <c r="E53" s="253"/>
      <c r="F53" s="253"/>
      <c r="G53" s="253"/>
      <c r="H53" s="382"/>
      <c r="I53"/>
      <c r="J53" s="239"/>
      <c r="K53" s="239"/>
      <c r="L53" s="239"/>
      <c r="M53" s="292"/>
      <c r="N53" s="292"/>
      <c r="O53" s="292"/>
      <c r="P53" s="292"/>
      <c r="Q53" s="292"/>
      <c r="R53" s="292"/>
      <c r="S53" s="273"/>
      <c r="T53" s="273"/>
    </row>
    <row r="54" spans="1:20" ht="19.5" customHeight="1">
      <c r="A54"/>
      <c r="B54"/>
      <c r="D54"/>
      <c r="E54"/>
      <c r="F54"/>
      <c r="G54"/>
      <c r="H54"/>
      <c r="I54"/>
      <c r="J54" s="254"/>
      <c r="K54" s="254"/>
      <c r="L54" s="239"/>
      <c r="M54" s="292"/>
      <c r="N54" s="387"/>
      <c r="O54" s="382"/>
      <c r="P54" s="298"/>
      <c r="Q54" s="349"/>
      <c r="R54" s="349"/>
      <c r="S54" s="388"/>
      <c r="T54" s="388"/>
    </row>
    <row r="55" spans="1:20" ht="19.5" customHeight="1">
      <c r="A55" s="254"/>
      <c r="B55" s="253"/>
      <c r="G55" s="390"/>
      <c r="H55" s="385"/>
      <c r="I55" s="386"/>
      <c r="J55" s="254"/>
      <c r="K55" s="254"/>
      <c r="L55" s="239"/>
      <c r="M55" s="292"/>
      <c r="N55" s="387"/>
      <c r="O55" s="382"/>
      <c r="P55" s="298"/>
      <c r="Q55" s="349"/>
      <c r="R55" s="349"/>
      <c r="S55" s="388"/>
      <c r="T55" s="388"/>
    </row>
    <row r="56" spans="1:20" ht="19.5" customHeight="1">
      <c r="A56" s="254"/>
      <c r="B56" s="384"/>
      <c r="D56" s="254"/>
      <c r="E56" s="254"/>
      <c r="F56" s="254"/>
      <c r="G56" s="254"/>
      <c r="H56" s="254"/>
      <c r="I56" s="254"/>
      <c r="J56" s="254"/>
      <c r="K56" s="254"/>
      <c r="L56" s="384"/>
      <c r="M56" s="349"/>
      <c r="N56" s="349"/>
      <c r="O56" s="349"/>
      <c r="P56" s="349"/>
      <c r="Q56" s="349"/>
      <c r="R56" s="349"/>
      <c r="S56" s="388"/>
      <c r="T56" s="388"/>
    </row>
    <row r="57" spans="2:20" ht="19.5" customHeight="1">
      <c r="B57" s="238"/>
      <c r="C57" s="489"/>
      <c r="D57" s="388"/>
      <c r="E57" s="388"/>
      <c r="F57" s="388"/>
      <c r="G57" s="409"/>
      <c r="H57" s="292"/>
      <c r="I57" s="239"/>
      <c r="J57" s="254"/>
      <c r="K57" s="254"/>
      <c r="L57" s="384"/>
      <c r="M57" s="349"/>
      <c r="N57" s="349"/>
      <c r="O57" s="349"/>
      <c r="P57" s="349"/>
      <c r="Q57" s="349"/>
      <c r="R57" s="349"/>
      <c r="S57" s="388"/>
      <c r="T57" s="388"/>
    </row>
    <row r="58" spans="1:20" ht="19.5" customHeight="1">
      <c r="A58" s="241"/>
      <c r="B58" s="239"/>
      <c r="C58" s="292"/>
      <c r="D58" s="391"/>
      <c r="E58" s="391"/>
      <c r="F58" s="391"/>
      <c r="G58" s="441"/>
      <c r="H58" s="292"/>
      <c r="I58" s="239"/>
      <c r="J58" s="254"/>
      <c r="K58" s="254"/>
      <c r="L58" s="384"/>
      <c r="M58" s="349"/>
      <c r="N58" s="349"/>
      <c r="O58" s="349"/>
      <c r="P58" s="349"/>
      <c r="Q58" s="349"/>
      <c r="R58" s="349"/>
      <c r="S58" s="388"/>
      <c r="T58" s="388"/>
    </row>
    <row r="59" spans="1:20" ht="19.5" customHeight="1">
      <c r="A59" s="241"/>
      <c r="B59" s="392"/>
      <c r="C59" s="241"/>
      <c r="D59" s="292"/>
      <c r="E59" s="292"/>
      <c r="F59" s="292"/>
      <c r="G59" s="409"/>
      <c r="H59" s="249"/>
      <c r="I59" s="239"/>
      <c r="L59" s="393"/>
      <c r="M59" s="349"/>
      <c r="N59" s="388"/>
      <c r="O59" s="388"/>
      <c r="P59" s="388"/>
      <c r="Q59" s="388"/>
      <c r="R59" s="388"/>
      <c r="S59" s="388"/>
      <c r="T59" s="388"/>
    </row>
    <row r="60" spans="1:20" ht="19.5" customHeight="1">
      <c r="A60" s="266"/>
      <c r="B60" s="266"/>
      <c r="C60" s="266"/>
      <c r="D60" s="394"/>
      <c r="E60" s="394"/>
      <c r="F60" s="394"/>
      <c r="G60" s="394"/>
      <c r="H60" s="249"/>
      <c r="I60" s="239"/>
      <c r="L60" s="393"/>
      <c r="M60" s="349"/>
      <c r="N60" s="388"/>
      <c r="O60" s="388"/>
      <c r="P60" s="388"/>
      <c r="Q60" s="388"/>
      <c r="R60" s="388"/>
      <c r="S60" s="388"/>
      <c r="T60" s="388"/>
    </row>
    <row r="61" spans="1:20" ht="19.5" customHeight="1">
      <c r="A61" s="282"/>
      <c r="B61" s="395"/>
      <c r="C61" s="267"/>
      <c r="D61" s="252"/>
      <c r="E61" s="252"/>
      <c r="F61" s="252"/>
      <c r="G61" s="312"/>
      <c r="H61" s="396"/>
      <c r="I61" s="253"/>
      <c r="L61" s="393"/>
      <c r="M61" s="349"/>
      <c r="N61" s="388"/>
      <c r="O61" s="388"/>
      <c r="P61" s="388"/>
      <c r="Q61" s="388"/>
      <c r="R61" s="388"/>
      <c r="S61" s="388"/>
      <c r="T61" s="388"/>
    </row>
    <row r="62" spans="1:20" ht="19.5" customHeight="1">
      <c r="A62" s="267"/>
      <c r="B62" s="395"/>
      <c r="C62" s="268"/>
      <c r="D62" s="312"/>
      <c r="E62" s="312"/>
      <c r="F62" s="312"/>
      <c r="G62" s="312"/>
      <c r="H62" s="312"/>
      <c r="I62" s="396"/>
      <c r="L62" s="393"/>
      <c r="M62" s="349"/>
      <c r="N62" s="388"/>
      <c r="O62" s="388"/>
      <c r="P62" s="388"/>
      <c r="Q62" s="388"/>
      <c r="R62" s="388"/>
      <c r="S62" s="388"/>
      <c r="T62" s="388"/>
    </row>
    <row r="63" spans="1:20" ht="19.5" customHeight="1">
      <c r="A63" s="268"/>
      <c r="B63" s="286"/>
      <c r="C63" s="286"/>
      <c r="D63" s="260"/>
      <c r="E63" s="260"/>
      <c r="F63" s="260"/>
      <c r="G63" s="260"/>
      <c r="H63" s="260"/>
      <c r="I63" s="260"/>
      <c r="L63" s="393"/>
      <c r="M63" s="349"/>
      <c r="N63" s="388"/>
      <c r="O63" s="388"/>
      <c r="P63" s="388"/>
      <c r="Q63" s="388"/>
      <c r="R63" s="388"/>
      <c r="S63" s="388"/>
      <c r="T63" s="388"/>
    </row>
    <row r="64" spans="1:20" ht="19.5" customHeight="1">
      <c r="A64" s="268"/>
      <c r="B64" s="286"/>
      <c r="C64" s="286"/>
      <c r="D64" s="260"/>
      <c r="E64" s="260"/>
      <c r="F64" s="260"/>
      <c r="G64" s="260"/>
      <c r="H64" s="260"/>
      <c r="I64" s="260"/>
      <c r="L64" s="393"/>
      <c r="M64" s="349"/>
      <c r="N64" s="388"/>
      <c r="O64" s="388"/>
      <c r="P64" s="388"/>
      <c r="Q64" s="388"/>
      <c r="R64" s="388"/>
      <c r="S64" s="388"/>
      <c r="T64" s="388"/>
    </row>
    <row r="65" spans="1:20" ht="15.75">
      <c r="A65" s="268"/>
      <c r="B65" s="286"/>
      <c r="C65" s="286"/>
      <c r="D65" s="260"/>
      <c r="E65" s="260"/>
      <c r="F65" s="260"/>
      <c r="G65" s="260"/>
      <c r="H65" s="260"/>
      <c r="I65" s="260"/>
      <c r="L65" s="393"/>
      <c r="M65" s="349"/>
      <c r="N65" s="388"/>
      <c r="O65" s="388"/>
      <c r="P65" s="388"/>
      <c r="Q65" s="388"/>
      <c r="R65" s="388"/>
      <c r="S65" s="388"/>
      <c r="T65" s="388"/>
    </row>
    <row r="66" spans="1:20" ht="15.75">
      <c r="A66" s="268"/>
      <c r="B66" s="286"/>
      <c r="C66" s="286"/>
      <c r="D66" s="260"/>
      <c r="E66" s="260"/>
      <c r="F66" s="260"/>
      <c r="G66" s="260"/>
      <c r="H66" s="260"/>
      <c r="I66" s="260"/>
      <c r="L66" s="393"/>
      <c r="M66" s="349"/>
      <c r="N66" s="388"/>
      <c r="O66" s="388"/>
      <c r="P66" s="388"/>
      <c r="Q66" s="388"/>
      <c r="R66" s="388"/>
      <c r="S66" s="388"/>
      <c r="T66" s="388"/>
    </row>
    <row r="67" spans="1:20" ht="15.75">
      <c r="A67" s="282"/>
      <c r="B67" s="264"/>
      <c r="C67" s="268"/>
      <c r="D67" s="260"/>
      <c r="E67" s="260"/>
      <c r="F67" s="260"/>
      <c r="G67" s="260"/>
      <c r="H67" s="260"/>
      <c r="I67" s="260"/>
      <c r="L67" s="393"/>
      <c r="M67" s="349"/>
      <c r="N67" s="388"/>
      <c r="O67" s="388"/>
      <c r="P67" s="388"/>
      <c r="Q67" s="388"/>
      <c r="R67" s="388"/>
      <c r="S67" s="388"/>
      <c r="T67" s="388"/>
    </row>
    <row r="68" spans="1:20" ht="15.75">
      <c r="A68" s="267"/>
      <c r="B68" s="264"/>
      <c r="C68" s="268"/>
      <c r="D68" s="307"/>
      <c r="E68" s="307"/>
      <c r="F68" s="307"/>
      <c r="G68" s="307"/>
      <c r="H68" s="307"/>
      <c r="I68" s="307"/>
      <c r="L68" s="393"/>
      <c r="M68" s="349"/>
      <c r="N68" s="388"/>
      <c r="O68" s="388"/>
      <c r="P68" s="388"/>
      <c r="Q68" s="388"/>
      <c r="R68" s="388"/>
      <c r="S68" s="388"/>
      <c r="T68" s="388"/>
    </row>
    <row r="69" spans="1:20" ht="15.75">
      <c r="A69" s="397"/>
      <c r="B69" s="398"/>
      <c r="C69" s="296"/>
      <c r="D69" s="296"/>
      <c r="E69" s="296"/>
      <c r="F69" s="296"/>
      <c r="G69" s="292"/>
      <c r="H69" s="297"/>
      <c r="I69" s="297"/>
      <c r="L69" s="393"/>
      <c r="M69" s="349"/>
      <c r="N69" s="388"/>
      <c r="O69" s="388"/>
      <c r="P69" s="388"/>
      <c r="Q69" s="388"/>
      <c r="R69" s="388"/>
      <c r="S69" s="388"/>
      <c r="T69" s="388"/>
    </row>
    <row r="70" spans="1:20" ht="15.75">
      <c r="A70" s="282"/>
      <c r="B70" s="286"/>
      <c r="C70" s="399"/>
      <c r="D70" s="305"/>
      <c r="E70" s="305"/>
      <c r="F70" s="305"/>
      <c r="G70" s="292"/>
      <c r="H70" s="306"/>
      <c r="I70" s="306"/>
      <c r="L70" s="393"/>
      <c r="M70" s="349"/>
      <c r="N70" s="388"/>
      <c r="O70" s="388"/>
      <c r="P70" s="388"/>
      <c r="Q70" s="388"/>
      <c r="R70" s="388"/>
      <c r="S70" s="388"/>
      <c r="T70" s="388"/>
    </row>
    <row r="71" spans="1:20" ht="15.75">
      <c r="A71" s="282"/>
      <c r="B71" s="286"/>
      <c r="C71" s="282"/>
      <c r="D71" s="282"/>
      <c r="E71" s="282"/>
      <c r="F71" s="282"/>
      <c r="G71" s="292"/>
      <c r="H71" s="291"/>
      <c r="I71" s="291"/>
      <c r="L71" s="393"/>
      <c r="M71" s="349"/>
      <c r="N71" s="388"/>
      <c r="O71" s="388"/>
      <c r="P71" s="388"/>
      <c r="Q71" s="388"/>
      <c r="R71" s="388"/>
      <c r="S71" s="388"/>
      <c r="T71" s="388"/>
    </row>
    <row r="72" spans="1:20" ht="15.75">
      <c r="A72" s="400"/>
      <c r="B72" s="400"/>
      <c r="C72" s="400"/>
      <c r="D72" s="387"/>
      <c r="E72" s="387"/>
      <c r="F72" s="387"/>
      <c r="G72" s="387"/>
      <c r="H72" s="387"/>
      <c r="I72" s="387"/>
      <c r="L72" s="393"/>
      <c r="M72" s="349"/>
      <c r="N72" s="388"/>
      <c r="O72" s="388"/>
      <c r="P72" s="388"/>
      <c r="Q72" s="388"/>
      <c r="R72" s="388"/>
      <c r="S72" s="388"/>
      <c r="T72" s="388"/>
    </row>
    <row r="73" spans="1:20" ht="15.75">
      <c r="A73" s="400"/>
      <c r="B73" s="400"/>
      <c r="C73" s="400"/>
      <c r="D73" s="387"/>
      <c r="E73" s="387"/>
      <c r="F73" s="387"/>
      <c r="G73" s="387"/>
      <c r="H73" s="387"/>
      <c r="I73" s="387"/>
      <c r="L73" s="393"/>
      <c r="M73" s="349"/>
      <c r="N73" s="388"/>
      <c r="O73" s="388"/>
      <c r="P73" s="388"/>
      <c r="Q73" s="388"/>
      <c r="R73" s="388"/>
      <c r="S73" s="388"/>
      <c r="T73" s="388"/>
    </row>
    <row r="74" spans="1:20" ht="15.75">
      <c r="A74" s="400"/>
      <c r="B74" s="400"/>
      <c r="C74" s="400"/>
      <c r="D74" s="387"/>
      <c r="E74" s="387"/>
      <c r="F74" s="387"/>
      <c r="G74" s="387"/>
      <c r="H74" s="387"/>
      <c r="I74" s="387"/>
      <c r="L74" s="393"/>
      <c r="M74" s="349"/>
      <c r="N74" s="388"/>
      <c r="O74" s="388"/>
      <c r="P74" s="388"/>
      <c r="Q74" s="388"/>
      <c r="R74" s="388"/>
      <c r="S74" s="388"/>
      <c r="T74" s="388"/>
    </row>
    <row r="75" spans="1:20" ht="15.75">
      <c r="A75" s="282"/>
      <c r="B75" s="264"/>
      <c r="C75" s="282"/>
      <c r="D75" s="312"/>
      <c r="E75" s="312"/>
      <c r="F75" s="312"/>
      <c r="G75" s="312"/>
      <c r="H75" s="312"/>
      <c r="I75" s="312"/>
      <c r="L75" s="393"/>
      <c r="M75" s="349"/>
      <c r="N75" s="388"/>
      <c r="O75" s="388"/>
      <c r="P75" s="388"/>
      <c r="Q75" s="388"/>
      <c r="R75" s="388"/>
      <c r="S75" s="388"/>
      <c r="T75" s="388"/>
    </row>
    <row r="76" spans="1:20" ht="15.75">
      <c r="A76" s="282"/>
      <c r="B76" s="264"/>
      <c r="C76" s="401"/>
      <c r="D76" s="312"/>
      <c r="E76" s="312"/>
      <c r="F76" s="312"/>
      <c r="G76" s="312"/>
      <c r="H76" s="312"/>
      <c r="I76" s="312"/>
      <c r="L76" s="393"/>
      <c r="M76" s="349"/>
      <c r="N76" s="388"/>
      <c r="O76" s="388"/>
      <c r="P76" s="388"/>
      <c r="Q76" s="388"/>
      <c r="R76" s="388"/>
      <c r="S76" s="388"/>
      <c r="T76" s="388"/>
    </row>
    <row r="77" spans="1:20" ht="15.75">
      <c r="A77" s="282"/>
      <c r="B77" s="264"/>
      <c r="C77" s="401"/>
      <c r="D77" s="312"/>
      <c r="E77" s="312"/>
      <c r="F77" s="312"/>
      <c r="G77" s="312"/>
      <c r="H77" s="312"/>
      <c r="I77" s="312"/>
      <c r="L77" s="393"/>
      <c r="M77" s="349"/>
      <c r="N77" s="388"/>
      <c r="O77" s="388"/>
      <c r="P77" s="388"/>
      <c r="Q77" s="388"/>
      <c r="R77" s="388"/>
      <c r="S77" s="388"/>
      <c r="T77" s="388"/>
    </row>
    <row r="78" spans="1:20" ht="15.75">
      <c r="A78" s="282"/>
      <c r="B78" s="264"/>
      <c r="C78" s="282"/>
      <c r="D78" s="312"/>
      <c r="E78" s="312"/>
      <c r="F78" s="312"/>
      <c r="G78" s="312"/>
      <c r="H78" s="312"/>
      <c r="I78" s="312"/>
      <c r="L78" s="393"/>
      <c r="M78" s="349"/>
      <c r="N78" s="388"/>
      <c r="O78" s="388"/>
      <c r="P78" s="388"/>
      <c r="Q78" s="388"/>
      <c r="R78" s="388"/>
      <c r="S78" s="388"/>
      <c r="T78" s="388"/>
    </row>
    <row r="79" spans="1:20" ht="15.75">
      <c r="A79" s="282"/>
      <c r="B79" s="264"/>
      <c r="C79" s="402"/>
      <c r="D79" s="349"/>
      <c r="E79" s="349"/>
      <c r="F79" s="349"/>
      <c r="G79" s="349"/>
      <c r="H79" s="349"/>
      <c r="I79" s="349"/>
      <c r="L79" s="393"/>
      <c r="M79" s="349"/>
      <c r="N79" s="388"/>
      <c r="O79" s="388"/>
      <c r="P79" s="388"/>
      <c r="Q79" s="388"/>
      <c r="R79" s="388"/>
      <c r="S79" s="388"/>
      <c r="T79" s="388"/>
    </row>
    <row r="80" spans="1:20" ht="15.75">
      <c r="A80" s="282"/>
      <c r="B80" s="264"/>
      <c r="C80" s="403"/>
      <c r="D80" s="349"/>
      <c r="E80" s="349"/>
      <c r="F80" s="349"/>
      <c r="G80" s="349"/>
      <c r="H80" s="349"/>
      <c r="I80" s="349"/>
      <c r="L80" s="393"/>
      <c r="M80" s="349"/>
      <c r="N80" s="388"/>
      <c r="O80" s="388"/>
      <c r="P80" s="388"/>
      <c r="Q80" s="388"/>
      <c r="R80" s="388"/>
      <c r="S80" s="388"/>
      <c r="T80" s="388"/>
    </row>
    <row r="81" spans="1:20" ht="15.75">
      <c r="A81" s="282"/>
      <c r="B81" s="264"/>
      <c r="C81" s="402"/>
      <c r="D81" s="349"/>
      <c r="E81" s="349"/>
      <c r="F81" s="349"/>
      <c r="G81" s="349"/>
      <c r="H81" s="349"/>
      <c r="I81" s="349"/>
      <c r="L81" s="393"/>
      <c r="M81" s="349"/>
      <c r="N81" s="388"/>
      <c r="O81" s="388"/>
      <c r="P81" s="388"/>
      <c r="Q81" s="388"/>
      <c r="R81" s="388"/>
      <c r="S81" s="388"/>
      <c r="T81" s="388"/>
    </row>
    <row r="82" spans="1:20" ht="15.75">
      <c r="A82" s="282"/>
      <c r="B82" s="264"/>
      <c r="C82" s="403"/>
      <c r="D82" s="312"/>
      <c r="E82" s="312"/>
      <c r="F82" s="312"/>
      <c r="G82" s="312"/>
      <c r="H82" s="312"/>
      <c r="I82" s="312"/>
      <c r="L82" s="393"/>
      <c r="M82" s="349"/>
      <c r="N82" s="388"/>
      <c r="O82" s="388"/>
      <c r="P82" s="388"/>
      <c r="Q82" s="388"/>
      <c r="R82" s="388"/>
      <c r="S82" s="388"/>
      <c r="T82" s="388"/>
    </row>
    <row r="83" spans="1:20" ht="15.75">
      <c r="A83" s="282"/>
      <c r="B83" s="264"/>
      <c r="C83" s="269"/>
      <c r="D83" s="312"/>
      <c r="E83" s="312"/>
      <c r="F83" s="312"/>
      <c r="G83" s="312"/>
      <c r="H83" s="312"/>
      <c r="I83" s="312"/>
      <c r="L83" s="393"/>
      <c r="M83" s="349"/>
      <c r="N83" s="388"/>
      <c r="O83" s="388"/>
      <c r="P83" s="388"/>
      <c r="Q83" s="388"/>
      <c r="R83" s="388"/>
      <c r="S83" s="388"/>
      <c r="T83" s="388"/>
    </row>
    <row r="84" spans="1:20" ht="15.75">
      <c r="A84" s="282"/>
      <c r="B84" s="264"/>
      <c r="C84" s="282"/>
      <c r="D84" s="404"/>
      <c r="E84" s="404"/>
      <c r="F84" s="404"/>
      <c r="G84" s="404"/>
      <c r="H84" s="404"/>
      <c r="I84" s="312"/>
      <c r="L84" s="393"/>
      <c r="M84" s="349"/>
      <c r="N84" s="388"/>
      <c r="O84" s="388"/>
      <c r="P84" s="388"/>
      <c r="Q84" s="388"/>
      <c r="R84" s="388"/>
      <c r="S84" s="388"/>
      <c r="T84" s="388"/>
    </row>
    <row r="85" spans="1:20" ht="15.75">
      <c r="A85" s="282"/>
      <c r="B85" s="264"/>
      <c r="C85" s="282"/>
      <c r="D85" s="312"/>
      <c r="E85" s="312"/>
      <c r="F85" s="312"/>
      <c r="G85" s="312"/>
      <c r="H85" s="312"/>
      <c r="I85" s="312"/>
      <c r="L85" s="393"/>
      <c r="M85" s="349"/>
      <c r="N85" s="388"/>
      <c r="O85" s="388"/>
      <c r="P85" s="388"/>
      <c r="Q85" s="388"/>
      <c r="R85" s="388"/>
      <c r="S85" s="388"/>
      <c r="T85" s="388"/>
    </row>
    <row r="86" spans="1:20" ht="15.75">
      <c r="A86" s="268"/>
      <c r="B86" s="264"/>
      <c r="C86" s="402"/>
      <c r="D86" s="349"/>
      <c r="E86" s="349"/>
      <c r="F86" s="349"/>
      <c r="G86" s="349"/>
      <c r="H86" s="349"/>
      <c r="I86" s="349"/>
      <c r="L86" s="393"/>
      <c r="M86" s="349"/>
      <c r="N86" s="388"/>
      <c r="O86" s="388"/>
      <c r="P86" s="388"/>
      <c r="Q86" s="388"/>
      <c r="R86" s="388"/>
      <c r="S86" s="388"/>
      <c r="T86" s="388"/>
    </row>
    <row r="87" spans="1:20" ht="15.75">
      <c r="A87" s="268"/>
      <c r="B87" s="264"/>
      <c r="C87" s="403"/>
      <c r="D87" s="349"/>
      <c r="E87" s="349"/>
      <c r="F87" s="349"/>
      <c r="G87" s="349"/>
      <c r="H87" s="349"/>
      <c r="I87" s="349"/>
      <c r="L87" s="393"/>
      <c r="M87" s="349"/>
      <c r="N87" s="388"/>
      <c r="O87" s="388"/>
      <c r="P87" s="388"/>
      <c r="Q87" s="388"/>
      <c r="R87" s="388"/>
      <c r="S87" s="388"/>
      <c r="T87" s="388"/>
    </row>
    <row r="88" spans="1:20" ht="15.75">
      <c r="A88" s="268"/>
      <c r="B88" s="264"/>
      <c r="C88" s="269"/>
      <c r="D88" s="349"/>
      <c r="E88" s="349"/>
      <c r="F88" s="349"/>
      <c r="G88" s="349"/>
      <c r="H88" s="349"/>
      <c r="I88" s="349"/>
      <c r="L88" s="393"/>
      <c r="M88" s="349"/>
      <c r="N88" s="388"/>
      <c r="O88" s="388"/>
      <c r="P88" s="388"/>
      <c r="Q88" s="388"/>
      <c r="R88" s="388"/>
      <c r="S88" s="388"/>
      <c r="T88" s="388"/>
    </row>
    <row r="89" spans="1:20" ht="15.75">
      <c r="A89" s="282"/>
      <c r="B89" s="264"/>
      <c r="C89" s="282"/>
      <c r="D89" s="312"/>
      <c r="E89" s="312"/>
      <c r="F89" s="312"/>
      <c r="G89" s="312"/>
      <c r="H89" s="312"/>
      <c r="I89" s="312"/>
      <c r="L89" s="393"/>
      <c r="M89" s="349"/>
      <c r="N89" s="388"/>
      <c r="O89" s="388"/>
      <c r="P89" s="388"/>
      <c r="Q89" s="388"/>
      <c r="R89" s="388"/>
      <c r="S89" s="388"/>
      <c r="T89" s="388"/>
    </row>
    <row r="90" spans="1:20" ht="15.75">
      <c r="A90" s="282"/>
      <c r="B90" s="264"/>
      <c r="C90" s="269"/>
      <c r="D90" s="312"/>
      <c r="E90" s="312"/>
      <c r="F90" s="312"/>
      <c r="G90" s="312"/>
      <c r="H90" s="312"/>
      <c r="I90" s="312"/>
      <c r="L90" s="393"/>
      <c r="M90" s="349"/>
      <c r="N90" s="388"/>
      <c r="O90" s="388"/>
      <c r="P90" s="388"/>
      <c r="Q90" s="388"/>
      <c r="R90" s="388"/>
      <c r="S90" s="388"/>
      <c r="T90" s="388"/>
    </row>
    <row r="91" spans="1:20" ht="15.75">
      <c r="A91" s="282"/>
      <c r="B91" s="264"/>
      <c r="C91" s="282"/>
      <c r="D91" s="312"/>
      <c r="E91" s="312"/>
      <c r="F91" s="312"/>
      <c r="G91" s="312"/>
      <c r="H91" s="312"/>
      <c r="I91" s="312"/>
      <c r="M91" s="388"/>
      <c r="N91" s="388"/>
      <c r="O91" s="388"/>
      <c r="P91" s="388"/>
      <c r="Q91" s="388"/>
      <c r="R91" s="388"/>
      <c r="S91" s="388"/>
      <c r="T91" s="388"/>
    </row>
    <row r="92" spans="1:20" ht="15.75">
      <c r="A92" s="282"/>
      <c r="B92" s="264"/>
      <c r="C92" s="395"/>
      <c r="D92" s="312"/>
      <c r="E92" s="312"/>
      <c r="F92" s="312"/>
      <c r="G92" s="312"/>
      <c r="H92" s="312"/>
      <c r="I92" s="312"/>
      <c r="M92" s="388"/>
      <c r="N92" s="388"/>
      <c r="O92" s="388"/>
      <c r="P92" s="388"/>
      <c r="Q92" s="388"/>
      <c r="R92" s="388"/>
      <c r="S92" s="388"/>
      <c r="T92" s="388"/>
    </row>
    <row r="93" spans="1:20" ht="15.75">
      <c r="A93" s="268"/>
      <c r="B93" s="264"/>
      <c r="C93" s="269"/>
      <c r="D93" s="349"/>
      <c r="E93" s="349"/>
      <c r="F93" s="349"/>
      <c r="G93" s="350"/>
      <c r="H93" s="350"/>
      <c r="I93" s="350"/>
      <c r="M93" s="388"/>
      <c r="N93" s="388"/>
      <c r="O93" s="388"/>
      <c r="P93" s="388"/>
      <c r="Q93" s="388"/>
      <c r="R93" s="388"/>
      <c r="S93" s="388"/>
      <c r="T93" s="388"/>
    </row>
    <row r="94" spans="1:20" ht="15.75">
      <c r="A94" s="268"/>
      <c r="B94" s="264"/>
      <c r="C94" s="269"/>
      <c r="D94" s="349"/>
      <c r="E94" s="349"/>
      <c r="F94" s="349"/>
      <c r="G94" s="350"/>
      <c r="H94" s="350"/>
      <c r="I94" s="350"/>
      <c r="M94" s="388"/>
      <c r="N94" s="388"/>
      <c r="O94" s="388"/>
      <c r="P94" s="388"/>
      <c r="Q94" s="388"/>
      <c r="R94" s="388"/>
      <c r="S94" s="388"/>
      <c r="T94" s="388"/>
    </row>
    <row r="95" spans="1:20" ht="15.75">
      <c r="A95" s="268"/>
      <c r="B95" s="264"/>
      <c r="C95" s="269"/>
      <c r="D95" s="349"/>
      <c r="E95" s="349"/>
      <c r="F95" s="349"/>
      <c r="G95" s="350"/>
      <c r="H95" s="350"/>
      <c r="I95" s="350"/>
      <c r="M95" s="388"/>
      <c r="N95" s="388"/>
      <c r="O95" s="388"/>
      <c r="P95" s="388"/>
      <c r="Q95" s="388"/>
      <c r="R95" s="388"/>
      <c r="S95" s="388"/>
      <c r="T95" s="388"/>
    </row>
    <row r="96" spans="1:20" ht="15.75">
      <c r="A96" s="268"/>
      <c r="B96" s="264"/>
      <c r="C96" s="402"/>
      <c r="D96" s="349"/>
      <c r="E96" s="349"/>
      <c r="F96" s="349"/>
      <c r="G96" s="350"/>
      <c r="H96" s="350"/>
      <c r="I96" s="350"/>
      <c r="M96" s="388"/>
      <c r="N96" s="388"/>
      <c r="O96" s="388"/>
      <c r="P96" s="388"/>
      <c r="Q96" s="388"/>
      <c r="R96" s="388"/>
      <c r="S96" s="388"/>
      <c r="T96" s="388"/>
    </row>
    <row r="97" spans="1:20" ht="15.75">
      <c r="A97" s="282"/>
      <c r="B97" s="264"/>
      <c r="C97" s="395"/>
      <c r="D97" s="312"/>
      <c r="E97" s="312"/>
      <c r="F97" s="312"/>
      <c r="G97" s="312"/>
      <c r="H97" s="312"/>
      <c r="I97" s="312"/>
      <c r="M97" s="388"/>
      <c r="N97" s="388"/>
      <c r="O97" s="388"/>
      <c r="P97" s="388"/>
      <c r="Q97" s="388"/>
      <c r="R97" s="388"/>
      <c r="S97" s="388"/>
      <c r="T97" s="388"/>
    </row>
    <row r="98" spans="1:9" ht="15.75">
      <c r="A98" s="282"/>
      <c r="B98" s="264"/>
      <c r="C98" s="395"/>
      <c r="D98" s="312"/>
      <c r="E98" s="312"/>
      <c r="F98" s="312"/>
      <c r="G98" s="312"/>
      <c r="H98" s="312"/>
      <c r="I98" s="312"/>
    </row>
    <row r="99" spans="1:9" ht="15.75">
      <c r="A99" s="268"/>
      <c r="B99" s="264"/>
      <c r="C99" s="269"/>
      <c r="D99" s="349"/>
      <c r="E99" s="349"/>
      <c r="F99" s="349"/>
      <c r="G99" s="349"/>
      <c r="H99" s="349"/>
      <c r="I99" s="349"/>
    </row>
    <row r="100" spans="1:9" ht="15.75">
      <c r="A100" s="268"/>
      <c r="B100" s="264"/>
      <c r="C100" s="269"/>
      <c r="D100" s="349"/>
      <c r="E100" s="349"/>
      <c r="F100" s="349"/>
      <c r="G100" s="350"/>
      <c r="H100" s="350"/>
      <c r="I100" s="350"/>
    </row>
    <row r="101" spans="1:9" ht="15.75">
      <c r="A101" s="268"/>
      <c r="B101" s="264"/>
      <c r="C101" s="269"/>
      <c r="D101" s="349"/>
      <c r="E101" s="349"/>
      <c r="F101" s="349"/>
      <c r="G101" s="349"/>
      <c r="H101" s="349"/>
      <c r="I101" s="349"/>
    </row>
    <row r="102" spans="1:9" ht="15.75">
      <c r="A102" s="268"/>
      <c r="B102" s="264"/>
      <c r="C102" s="402"/>
      <c r="D102" s="349"/>
      <c r="E102" s="349"/>
      <c r="F102" s="349"/>
      <c r="G102" s="349"/>
      <c r="H102" s="349"/>
      <c r="I102" s="349"/>
    </row>
    <row r="103" spans="1:9" ht="15.75">
      <c r="A103" s="282"/>
      <c r="B103" s="264"/>
      <c r="C103" s="395"/>
      <c r="D103" s="312"/>
      <c r="E103" s="312"/>
      <c r="F103" s="312"/>
      <c r="G103" s="312"/>
      <c r="H103" s="312"/>
      <c r="I103" s="312"/>
    </row>
    <row r="104" spans="1:9" ht="15.75">
      <c r="A104" s="268"/>
      <c r="B104" s="264"/>
      <c r="C104" s="269"/>
      <c r="D104" s="350"/>
      <c r="E104" s="350"/>
      <c r="F104" s="350"/>
      <c r="G104" s="350"/>
      <c r="H104" s="350"/>
      <c r="I104" s="350"/>
    </row>
    <row r="105" spans="1:9" ht="15.75">
      <c r="A105" s="268"/>
      <c r="B105" s="264"/>
      <c r="C105" s="269"/>
      <c r="D105" s="350"/>
      <c r="E105" s="350"/>
      <c r="F105" s="350"/>
      <c r="G105" s="350"/>
      <c r="H105" s="350"/>
      <c r="I105" s="350"/>
    </row>
    <row r="106" spans="1:9" ht="15.75">
      <c r="A106" s="282"/>
      <c r="B106" s="264"/>
      <c r="C106" s="395"/>
      <c r="D106" s="312"/>
      <c r="E106" s="312"/>
      <c r="F106" s="312"/>
      <c r="G106" s="312"/>
      <c r="H106" s="312"/>
      <c r="I106" s="405"/>
    </row>
    <row r="107" spans="1:9" ht="15.75">
      <c r="A107" s="282"/>
      <c r="B107" s="264"/>
      <c r="C107" s="395"/>
      <c r="D107" s="312"/>
      <c r="E107" s="312"/>
      <c r="F107" s="312"/>
      <c r="G107" s="312"/>
      <c r="H107" s="312"/>
      <c r="I107" s="312"/>
    </row>
    <row r="108" spans="1:9" ht="15.75">
      <c r="A108" s="268"/>
      <c r="B108" s="264"/>
      <c r="C108" s="269"/>
      <c r="D108" s="349"/>
      <c r="E108" s="349"/>
      <c r="F108" s="349"/>
      <c r="G108" s="349"/>
      <c r="H108" s="349"/>
      <c r="I108" s="349"/>
    </row>
    <row r="109" spans="1:9" ht="15.75">
      <c r="A109" s="282"/>
      <c r="B109" s="403"/>
      <c r="C109" s="268"/>
      <c r="D109" s="349"/>
      <c r="E109" s="349"/>
      <c r="F109" s="349"/>
      <c r="G109" s="349"/>
      <c r="H109" s="349"/>
      <c r="I109" s="349"/>
    </row>
    <row r="110" spans="1:9" ht="15.75">
      <c r="A110" s="282"/>
      <c r="B110" s="403"/>
      <c r="C110" s="268"/>
      <c r="D110" s="349"/>
      <c r="E110" s="349"/>
      <c r="F110" s="349"/>
      <c r="G110" s="349"/>
      <c r="H110" s="349"/>
      <c r="I110" s="349"/>
    </row>
    <row r="111" spans="1:9" ht="15.75">
      <c r="A111" s="268"/>
      <c r="B111" s="286"/>
      <c r="C111" s="282"/>
      <c r="D111" s="312"/>
      <c r="E111" s="312"/>
      <c r="F111" s="312"/>
      <c r="G111" s="312"/>
      <c r="H111" s="312"/>
      <c r="I111" s="312"/>
    </row>
    <row r="112" spans="1:9" ht="15.75">
      <c r="A112" s="282"/>
      <c r="B112" s="286"/>
      <c r="C112" s="282"/>
      <c r="D112" s="406"/>
      <c r="E112" s="406"/>
      <c r="F112" s="406"/>
      <c r="G112" s="406"/>
      <c r="H112" s="406"/>
      <c r="I112" s="406"/>
    </row>
    <row r="113" spans="1:9" ht="15.75">
      <c r="A113" s="282"/>
      <c r="B113" s="286"/>
      <c r="C113" s="400"/>
      <c r="D113" s="406"/>
      <c r="E113" s="406"/>
      <c r="F113" s="406"/>
      <c r="G113" s="406"/>
      <c r="H113" s="406"/>
      <c r="I113" s="406"/>
    </row>
    <row r="114" spans="1:9" ht="15.75">
      <c r="A114" s="268"/>
      <c r="B114" s="264"/>
      <c r="C114" s="400"/>
      <c r="D114" s="387"/>
      <c r="E114" s="387"/>
      <c r="F114" s="387"/>
      <c r="G114" s="387"/>
      <c r="H114" s="387"/>
      <c r="I114" s="349"/>
    </row>
    <row r="115" spans="1:9" ht="15.75">
      <c r="A115" s="268"/>
      <c r="B115" s="407"/>
      <c r="C115" s="267"/>
      <c r="D115" s="396"/>
      <c r="E115" s="396"/>
      <c r="F115" s="396"/>
      <c r="G115" s="382"/>
      <c r="H115" s="298"/>
      <c r="I115" s="349"/>
    </row>
    <row r="116" spans="1:9" ht="15.75">
      <c r="A116" s="268"/>
      <c r="B116" s="264"/>
      <c r="C116" s="400"/>
      <c r="D116" s="387"/>
      <c r="E116" s="387"/>
      <c r="F116" s="387"/>
      <c r="G116" s="382"/>
      <c r="H116" s="298"/>
      <c r="I116" s="349"/>
    </row>
    <row r="117" spans="1:9" ht="15.75">
      <c r="A117" s="268"/>
      <c r="B117" s="267"/>
      <c r="C117" s="400"/>
      <c r="D117" s="408"/>
      <c r="E117" s="408"/>
      <c r="F117" s="408"/>
      <c r="G117" s="382"/>
      <c r="H117" s="298"/>
      <c r="I117" s="349"/>
    </row>
    <row r="118" spans="1:9" ht="15.75">
      <c r="A118" s="409"/>
      <c r="B118" s="410"/>
      <c r="C118" s="409"/>
      <c r="D118" s="388"/>
      <c r="E118" s="388"/>
      <c r="F118" s="388"/>
      <c r="G118" s="388"/>
      <c r="H118" s="388"/>
      <c r="I118" s="388"/>
    </row>
    <row r="119" spans="1:9" ht="15.75">
      <c r="A119" s="266"/>
      <c r="B119" s="266"/>
      <c r="C119" s="266"/>
      <c r="D119" s="292"/>
      <c r="E119" s="292"/>
      <c r="F119" s="292"/>
      <c r="G119" s="292"/>
      <c r="H119" s="292"/>
      <c r="I119" s="292"/>
    </row>
    <row r="120" spans="1:9" ht="15.75">
      <c r="A120" s="266"/>
      <c r="B120" s="266"/>
      <c r="C120" s="266"/>
      <c r="D120" s="292"/>
      <c r="E120" s="292"/>
      <c r="F120" s="292"/>
      <c r="G120" s="292"/>
      <c r="H120" s="292"/>
      <c r="I120" s="292"/>
    </row>
    <row r="121" spans="1:9" ht="15.75">
      <c r="A121" s="266"/>
      <c r="B121" s="266"/>
      <c r="C121" s="266"/>
      <c r="D121" s="292"/>
      <c r="E121" s="292"/>
      <c r="F121" s="292"/>
      <c r="G121" s="292"/>
      <c r="H121" s="292"/>
      <c r="I121" s="292"/>
    </row>
    <row r="122" spans="1:9" ht="15.75">
      <c r="A122" s="266"/>
      <c r="B122" s="266"/>
      <c r="C122" s="266"/>
      <c r="D122" s="292"/>
      <c r="E122" s="292"/>
      <c r="F122" s="292"/>
      <c r="G122" s="292"/>
      <c r="H122" s="292"/>
      <c r="I122" s="292"/>
    </row>
    <row r="123" spans="1:9" ht="15.75">
      <c r="A123" s="266"/>
      <c r="B123" s="266"/>
      <c r="C123" s="266"/>
      <c r="D123" s="292"/>
      <c r="E123" s="292"/>
      <c r="F123" s="292"/>
      <c r="G123" s="292"/>
      <c r="H123" s="292"/>
      <c r="I123" s="292"/>
    </row>
    <row r="124" spans="1:9" ht="15.75">
      <c r="A124" s="266"/>
      <c r="B124" s="266"/>
      <c r="C124" s="266"/>
      <c r="D124" s="292"/>
      <c r="E124" s="292"/>
      <c r="F124" s="292"/>
      <c r="G124" s="292"/>
      <c r="H124" s="292"/>
      <c r="I124" s="292"/>
    </row>
    <row r="125" spans="1:9" ht="15.75">
      <c r="A125" s="266"/>
      <c r="B125" s="266"/>
      <c r="C125" s="266"/>
      <c r="D125" s="292"/>
      <c r="E125" s="292"/>
      <c r="F125" s="292"/>
      <c r="G125" s="292"/>
      <c r="H125" s="292"/>
      <c r="I125" s="292"/>
    </row>
    <row r="126" spans="1:9" ht="15.75">
      <c r="A126" s="266"/>
      <c r="B126" s="266"/>
      <c r="C126" s="266"/>
      <c r="D126" s="292"/>
      <c r="E126" s="292"/>
      <c r="F126" s="292"/>
      <c r="G126" s="292"/>
      <c r="H126" s="292"/>
      <c r="I126" s="239"/>
    </row>
    <row r="127" spans="1:9" ht="15.75">
      <c r="A127" s="266"/>
      <c r="B127" s="266"/>
      <c r="C127" s="266"/>
      <c r="D127" s="292"/>
      <c r="E127" s="292"/>
      <c r="F127" s="292"/>
      <c r="G127" s="292"/>
      <c r="H127" s="292"/>
      <c r="I127" s="239"/>
    </row>
    <row r="128" spans="1:9" ht="15.75">
      <c r="A128" s="266"/>
      <c r="B128" s="266"/>
      <c r="C128" s="266"/>
      <c r="D128" s="292"/>
      <c r="E128" s="292"/>
      <c r="F128" s="292"/>
      <c r="G128" s="292"/>
      <c r="H128" s="292"/>
      <c r="I128" s="239"/>
    </row>
    <row r="129" spans="1:9" ht="15.75">
      <c r="A129" s="266"/>
      <c r="B129" s="266"/>
      <c r="C129" s="266"/>
      <c r="D129" s="292"/>
      <c r="E129" s="292"/>
      <c r="F129" s="292"/>
      <c r="G129" s="292"/>
      <c r="H129" s="292"/>
      <c r="I129" s="239"/>
    </row>
    <row r="130" spans="1:9" ht="15.75">
      <c r="A130" s="266"/>
      <c r="B130" s="266"/>
      <c r="C130" s="266"/>
      <c r="D130" s="292"/>
      <c r="E130" s="292"/>
      <c r="F130" s="292"/>
      <c r="G130" s="292"/>
      <c r="H130" s="292"/>
      <c r="I130" s="239"/>
    </row>
    <row r="131" spans="1:9" ht="15.75">
      <c r="A131" s="266"/>
      <c r="B131" s="266"/>
      <c r="C131" s="266"/>
      <c r="D131" s="292"/>
      <c r="E131" s="292"/>
      <c r="F131" s="292"/>
      <c r="G131" s="292"/>
      <c r="H131" s="292"/>
      <c r="I131" s="239"/>
    </row>
    <row r="132" spans="1:9" ht="15.75">
      <c r="A132" s="266"/>
      <c r="B132" s="266"/>
      <c r="C132" s="266"/>
      <c r="D132" s="292"/>
      <c r="E132" s="292"/>
      <c r="F132" s="292"/>
      <c r="G132" s="292"/>
      <c r="H132" s="292"/>
      <c r="I132" s="239"/>
    </row>
    <row r="133" spans="1:9" ht="15.75">
      <c r="A133" s="266"/>
      <c r="B133" s="266"/>
      <c r="C133" s="266"/>
      <c r="D133" s="292"/>
      <c r="E133" s="292"/>
      <c r="F133" s="292"/>
      <c r="G133" s="292"/>
      <c r="H133" s="292"/>
      <c r="I133" s="239"/>
    </row>
    <row r="134" spans="1:9" ht="15.75">
      <c r="A134" s="266"/>
      <c r="B134" s="266"/>
      <c r="C134" s="266"/>
      <c r="D134" s="292"/>
      <c r="E134" s="292"/>
      <c r="F134" s="292"/>
      <c r="G134" s="292"/>
      <c r="H134" s="292"/>
      <c r="I134" s="239"/>
    </row>
    <row r="135" spans="1:9" ht="15.75">
      <c r="A135" s="266"/>
      <c r="B135" s="266"/>
      <c r="C135" s="266"/>
      <c r="D135" s="292"/>
      <c r="E135" s="292"/>
      <c r="F135" s="292"/>
      <c r="G135" s="292"/>
      <c r="H135" s="292"/>
      <c r="I135" s="239"/>
    </row>
    <row r="136" spans="1:9" ht="15.75">
      <c r="A136" s="266"/>
      <c r="B136" s="266"/>
      <c r="C136" s="266"/>
      <c r="D136" s="292"/>
      <c r="E136" s="292"/>
      <c r="F136" s="292"/>
      <c r="G136" s="292"/>
      <c r="H136" s="292"/>
      <c r="I136" s="239"/>
    </row>
    <row r="137" spans="1:9" ht="15.75">
      <c r="A137" s="266"/>
      <c r="B137" s="266"/>
      <c r="C137" s="266"/>
      <c r="D137" s="292"/>
      <c r="E137" s="292"/>
      <c r="F137" s="292"/>
      <c r="G137" s="292"/>
      <c r="H137" s="292"/>
      <c r="I137" s="239"/>
    </row>
    <row r="138" spans="1:9" ht="15.75">
      <c r="A138" s="266"/>
      <c r="B138" s="266"/>
      <c r="C138" s="266"/>
      <c r="D138" s="292"/>
      <c r="E138" s="292"/>
      <c r="F138" s="292"/>
      <c r="G138" s="292"/>
      <c r="H138" s="292"/>
      <c r="I138" s="239"/>
    </row>
    <row r="139" spans="1:9" ht="15.75">
      <c r="A139" s="266"/>
      <c r="B139" s="266"/>
      <c r="C139" s="266"/>
      <c r="D139" s="292"/>
      <c r="E139" s="292"/>
      <c r="F139" s="292"/>
      <c r="G139" s="292"/>
      <c r="H139" s="292"/>
      <c r="I139" s="239"/>
    </row>
    <row r="140" spans="1:9" ht="15.75">
      <c r="A140" s="266"/>
      <c r="B140" s="266"/>
      <c r="C140" s="266"/>
      <c r="D140" s="292"/>
      <c r="E140" s="292"/>
      <c r="F140" s="292"/>
      <c r="G140" s="292"/>
      <c r="H140" s="292"/>
      <c r="I140" s="239"/>
    </row>
    <row r="141" spans="1:9" ht="15.75">
      <c r="A141" s="266"/>
      <c r="B141" s="266"/>
      <c r="C141" s="266"/>
      <c r="D141" s="292"/>
      <c r="E141" s="292"/>
      <c r="F141" s="292"/>
      <c r="G141" s="292"/>
      <c r="H141" s="292"/>
      <c r="I141" s="239"/>
    </row>
    <row r="142" spans="1:9" ht="15.75">
      <c r="A142" s="266"/>
      <c r="B142" s="266"/>
      <c r="C142" s="266"/>
      <c r="D142" s="292"/>
      <c r="E142" s="292"/>
      <c r="F142" s="292"/>
      <c r="G142" s="292"/>
      <c r="H142" s="292"/>
      <c r="I142" s="239"/>
    </row>
    <row r="143" spans="1:9" ht="15.75">
      <c r="A143" s="266"/>
      <c r="B143" s="266"/>
      <c r="C143" s="266"/>
      <c r="D143" s="292"/>
      <c r="E143" s="292"/>
      <c r="F143" s="292"/>
      <c r="G143" s="292"/>
      <c r="H143" s="292"/>
      <c r="I143" s="239"/>
    </row>
    <row r="144" spans="1:9" ht="15.75">
      <c r="A144" s="266"/>
      <c r="B144" s="266"/>
      <c r="C144" s="266"/>
      <c r="D144" s="292"/>
      <c r="E144" s="292"/>
      <c r="F144" s="292"/>
      <c r="G144" s="292"/>
      <c r="H144" s="292"/>
      <c r="I144" s="239"/>
    </row>
    <row r="145" spans="1:9" ht="15.75">
      <c r="A145" s="266"/>
      <c r="B145" s="266"/>
      <c r="C145" s="266"/>
      <c r="D145" s="292"/>
      <c r="E145" s="292"/>
      <c r="F145" s="292"/>
      <c r="G145" s="292"/>
      <c r="H145" s="292"/>
      <c r="I145" s="239"/>
    </row>
    <row r="146" spans="1:9" ht="15.75">
      <c r="A146" s="266"/>
      <c r="B146" s="266"/>
      <c r="C146" s="266"/>
      <c r="D146" s="292"/>
      <c r="E146" s="292"/>
      <c r="F146" s="292"/>
      <c r="G146" s="292"/>
      <c r="H146" s="292"/>
      <c r="I146" s="239"/>
    </row>
    <row r="147" spans="1:9" ht="15.75">
      <c r="A147" s="266"/>
      <c r="B147" s="266"/>
      <c r="C147" s="266"/>
      <c r="D147" s="292"/>
      <c r="E147" s="292"/>
      <c r="F147" s="292"/>
      <c r="G147" s="292"/>
      <c r="H147" s="292"/>
      <c r="I147" s="239"/>
    </row>
    <row r="148" spans="1:9" ht="15.75">
      <c r="A148" s="266"/>
      <c r="B148" s="266"/>
      <c r="C148" s="266"/>
      <c r="D148" s="292"/>
      <c r="E148" s="292"/>
      <c r="F148" s="292"/>
      <c r="G148" s="292"/>
      <c r="H148" s="292"/>
      <c r="I148" s="239"/>
    </row>
    <row r="149" spans="1:9" ht="15.75">
      <c r="A149" s="266"/>
      <c r="B149" s="266"/>
      <c r="C149" s="266"/>
      <c r="D149" s="292"/>
      <c r="E149" s="292"/>
      <c r="F149" s="292"/>
      <c r="G149" s="292"/>
      <c r="H149" s="292"/>
      <c r="I149" s="239"/>
    </row>
    <row r="150" spans="1:9" ht="15.75">
      <c r="A150" s="266"/>
      <c r="B150" s="266"/>
      <c r="C150" s="266"/>
      <c r="D150" s="292"/>
      <c r="E150" s="292"/>
      <c r="F150" s="292"/>
      <c r="G150" s="292"/>
      <c r="H150" s="292"/>
      <c r="I150" s="239"/>
    </row>
    <row r="151" spans="1:9" ht="15.75">
      <c r="A151" s="266"/>
      <c r="B151" s="266"/>
      <c r="C151" s="266"/>
      <c r="D151" s="292"/>
      <c r="E151" s="292"/>
      <c r="F151" s="292"/>
      <c r="G151" s="292"/>
      <c r="H151" s="292"/>
      <c r="I151" s="239"/>
    </row>
    <row r="152" spans="1:9" ht="15.75">
      <c r="A152" s="266"/>
      <c r="B152" s="266"/>
      <c r="C152" s="266"/>
      <c r="D152" s="292"/>
      <c r="E152" s="292"/>
      <c r="F152" s="292"/>
      <c r="G152" s="292"/>
      <c r="H152" s="292"/>
      <c r="I152" s="239"/>
    </row>
    <row r="153" spans="1:9" ht="15.75">
      <c r="A153" s="266"/>
      <c r="B153" s="266"/>
      <c r="C153" s="266"/>
      <c r="D153" s="292"/>
      <c r="E153" s="292"/>
      <c r="F153" s="292"/>
      <c r="G153" s="292"/>
      <c r="H153" s="292"/>
      <c r="I153" s="239"/>
    </row>
    <row r="154" spans="1:9" ht="15.75">
      <c r="A154" s="266"/>
      <c r="B154" s="266"/>
      <c r="C154" s="266"/>
      <c r="D154" s="292"/>
      <c r="E154" s="292"/>
      <c r="F154" s="292"/>
      <c r="G154" s="292"/>
      <c r="H154" s="292"/>
      <c r="I154" s="239"/>
    </row>
    <row r="155" spans="1:9" ht="15.75">
      <c r="A155" s="266"/>
      <c r="B155" s="266"/>
      <c r="C155" s="266"/>
      <c r="D155" s="292"/>
      <c r="E155" s="292"/>
      <c r="F155" s="292"/>
      <c r="G155" s="292"/>
      <c r="H155" s="292"/>
      <c r="I155" s="239"/>
    </row>
    <row r="156" spans="1:9" ht="15.75">
      <c r="A156" s="266"/>
      <c r="B156" s="266"/>
      <c r="C156" s="266"/>
      <c r="D156" s="292"/>
      <c r="E156" s="292"/>
      <c r="F156" s="292"/>
      <c r="G156" s="292"/>
      <c r="H156" s="292"/>
      <c r="I156" s="239"/>
    </row>
    <row r="157" spans="1:9" ht="15.75">
      <c r="A157" s="266"/>
      <c r="B157" s="266"/>
      <c r="C157" s="266"/>
      <c r="D157" s="292"/>
      <c r="E157" s="292"/>
      <c r="F157" s="292"/>
      <c r="G157" s="292"/>
      <c r="H157" s="292"/>
      <c r="I157" s="239"/>
    </row>
    <row r="158" spans="1:9" ht="15.75">
      <c r="A158" s="266"/>
      <c r="B158" s="266"/>
      <c r="C158" s="266"/>
      <c r="D158" s="292"/>
      <c r="E158" s="292"/>
      <c r="F158" s="292"/>
      <c r="G158" s="292"/>
      <c r="H158" s="292"/>
      <c r="I158" s="239"/>
    </row>
    <row r="159" spans="1:9" ht="15.75">
      <c r="A159" s="266"/>
      <c r="B159" s="266"/>
      <c r="C159" s="266"/>
      <c r="D159" s="292"/>
      <c r="E159" s="292"/>
      <c r="F159" s="292"/>
      <c r="G159" s="292"/>
      <c r="H159" s="292"/>
      <c r="I159" s="239"/>
    </row>
    <row r="160" spans="1:9" ht="15.75">
      <c r="A160" s="266"/>
      <c r="B160" s="266"/>
      <c r="C160" s="266"/>
      <c r="D160" s="292"/>
      <c r="E160" s="292"/>
      <c r="F160" s="292"/>
      <c r="G160" s="292"/>
      <c r="H160" s="292"/>
      <c r="I160" s="239"/>
    </row>
    <row r="161" spans="1:9" ht="15.75">
      <c r="A161" s="266"/>
      <c r="B161" s="266"/>
      <c r="C161" s="266"/>
      <c r="D161" s="292"/>
      <c r="E161" s="292"/>
      <c r="F161" s="292"/>
      <c r="G161" s="292"/>
      <c r="H161" s="292"/>
      <c r="I161" s="239"/>
    </row>
    <row r="162" spans="1:9" ht="15.75">
      <c r="A162" s="266"/>
      <c r="B162" s="266"/>
      <c r="C162" s="266"/>
      <c r="D162" s="292"/>
      <c r="E162" s="292"/>
      <c r="F162" s="292"/>
      <c r="G162" s="292"/>
      <c r="H162" s="292"/>
      <c r="I162" s="239"/>
    </row>
    <row r="163" spans="1:9" ht="15.75">
      <c r="A163" s="266"/>
      <c r="B163" s="266"/>
      <c r="C163" s="266"/>
      <c r="D163" s="292"/>
      <c r="E163" s="292"/>
      <c r="F163" s="292"/>
      <c r="G163" s="292"/>
      <c r="H163" s="292"/>
      <c r="I163" s="239"/>
    </row>
    <row r="164" spans="1:9" ht="15.75">
      <c r="A164" s="266"/>
      <c r="B164" s="266"/>
      <c r="C164" s="266"/>
      <c r="D164" s="292"/>
      <c r="E164" s="292"/>
      <c r="F164" s="292"/>
      <c r="G164" s="292"/>
      <c r="H164" s="292"/>
      <c r="I164" s="239"/>
    </row>
    <row r="165" spans="1:9" ht="15.75">
      <c r="A165" s="266"/>
      <c r="B165" s="266"/>
      <c r="C165" s="266"/>
      <c r="D165" s="292"/>
      <c r="E165" s="292"/>
      <c r="F165" s="292"/>
      <c r="G165" s="292"/>
      <c r="H165" s="292"/>
      <c r="I165" s="239"/>
    </row>
    <row r="166" spans="1:9" ht="15.75">
      <c r="A166" s="266"/>
      <c r="B166" s="266"/>
      <c r="C166" s="266"/>
      <c r="D166" s="292"/>
      <c r="E166" s="292"/>
      <c r="F166" s="292"/>
      <c r="G166" s="292"/>
      <c r="H166" s="292"/>
      <c r="I166" s="239"/>
    </row>
    <row r="167" spans="1:9" ht="15.75">
      <c r="A167" s="266"/>
      <c r="B167" s="266"/>
      <c r="C167" s="266"/>
      <c r="D167" s="292"/>
      <c r="E167" s="292"/>
      <c r="F167" s="292"/>
      <c r="G167" s="292"/>
      <c r="H167" s="292"/>
      <c r="I167" s="239"/>
    </row>
    <row r="168" spans="1:9" ht="15.75">
      <c r="A168" s="266"/>
      <c r="B168" s="266"/>
      <c r="C168" s="266"/>
      <c r="D168" s="292"/>
      <c r="E168" s="292"/>
      <c r="F168" s="292"/>
      <c r="G168" s="292"/>
      <c r="H168" s="292"/>
      <c r="I168" s="239"/>
    </row>
    <row r="169" spans="1:9" ht="15.75">
      <c r="A169" s="266"/>
      <c r="B169" s="266"/>
      <c r="C169" s="266"/>
      <c r="D169" s="292"/>
      <c r="E169" s="292"/>
      <c r="F169" s="292"/>
      <c r="G169" s="292"/>
      <c r="H169" s="292"/>
      <c r="I169" s="239"/>
    </row>
    <row r="170" spans="1:9" ht="15.75">
      <c r="A170" s="266"/>
      <c r="B170" s="266"/>
      <c r="C170" s="266"/>
      <c r="D170" s="292"/>
      <c r="E170" s="292"/>
      <c r="F170" s="292"/>
      <c r="G170" s="292"/>
      <c r="H170" s="292"/>
      <c r="I170" s="239"/>
    </row>
    <row r="171" spans="1:9" ht="15.75">
      <c r="A171" s="266"/>
      <c r="B171" s="266"/>
      <c r="C171" s="266"/>
      <c r="D171" s="292"/>
      <c r="E171" s="292"/>
      <c r="F171" s="292"/>
      <c r="G171" s="292"/>
      <c r="H171" s="292"/>
      <c r="I171" s="239"/>
    </row>
    <row r="172" spans="1:9" ht="15.75">
      <c r="A172" s="266"/>
      <c r="B172" s="266"/>
      <c r="C172" s="266"/>
      <c r="D172" s="292"/>
      <c r="E172" s="292"/>
      <c r="F172" s="292"/>
      <c r="G172" s="292"/>
      <c r="H172" s="292"/>
      <c r="I172" s="239"/>
    </row>
    <row r="173" spans="1:9" ht="15.75">
      <c r="A173" s="266"/>
      <c r="B173" s="266"/>
      <c r="C173" s="266"/>
      <c r="D173" s="292"/>
      <c r="E173" s="292"/>
      <c r="F173" s="292"/>
      <c r="G173" s="292"/>
      <c r="H173" s="292"/>
      <c r="I173" s="239"/>
    </row>
    <row r="174" spans="1:9" ht="15.75">
      <c r="A174" s="266"/>
      <c r="B174" s="266"/>
      <c r="C174" s="266"/>
      <c r="D174" s="292"/>
      <c r="E174" s="292"/>
      <c r="F174" s="292"/>
      <c r="G174" s="292"/>
      <c r="H174" s="292"/>
      <c r="I174" s="239"/>
    </row>
    <row r="175" spans="1:9" ht="15.75">
      <c r="A175" s="266"/>
      <c r="B175" s="266"/>
      <c r="C175" s="266"/>
      <c r="D175" s="292"/>
      <c r="E175" s="292"/>
      <c r="F175" s="292"/>
      <c r="G175" s="292"/>
      <c r="H175" s="292"/>
      <c r="I175" s="239"/>
    </row>
    <row r="176" spans="1:9" ht="19.5" customHeight="1">
      <c r="A176" s="266"/>
      <c r="B176" s="266"/>
      <c r="C176" s="266"/>
      <c r="D176" s="292"/>
      <c r="E176" s="292"/>
      <c r="F176" s="292"/>
      <c r="G176" s="292"/>
      <c r="H176" s="292"/>
      <c r="I176" s="239"/>
    </row>
    <row r="177" spans="1:9" ht="19.5" customHeight="1">
      <c r="A177" s="266"/>
      <c r="B177" s="266"/>
      <c r="C177" s="266"/>
      <c r="D177" s="292"/>
      <c r="E177" s="292"/>
      <c r="F177" s="292"/>
      <c r="G177" s="292"/>
      <c r="H177" s="292"/>
      <c r="I177" s="239"/>
    </row>
    <row r="178" spans="1:9" ht="19.5" customHeight="1">
      <c r="A178" s="266"/>
      <c r="B178" s="266"/>
      <c r="C178" s="266"/>
      <c r="D178" s="292"/>
      <c r="E178" s="292"/>
      <c r="F178" s="292"/>
      <c r="G178" s="292"/>
      <c r="H178" s="292"/>
      <c r="I178" s="239"/>
    </row>
    <row r="179" spans="1:8" ht="19.5" customHeight="1">
      <c r="A179" s="409"/>
      <c r="B179" s="410"/>
      <c r="C179" s="409"/>
      <c r="D179" s="388"/>
      <c r="E179" s="388"/>
      <c r="F179" s="388"/>
      <c r="G179" s="388"/>
      <c r="H179" s="388"/>
    </row>
    <row r="180" spans="1:8" ht="19.5" customHeight="1">
      <c r="A180" s="409"/>
      <c r="B180" s="410"/>
      <c r="C180" s="409"/>
      <c r="D180" s="388"/>
      <c r="E180" s="388"/>
      <c r="F180" s="388"/>
      <c r="G180" s="388"/>
      <c r="H180" s="388"/>
    </row>
    <row r="181" spans="1:8" ht="19.5" customHeight="1">
      <c r="A181" s="409"/>
      <c r="B181" s="410"/>
      <c r="C181" s="409"/>
      <c r="D181" s="388"/>
      <c r="E181" s="388"/>
      <c r="F181" s="388"/>
      <c r="G181" s="388"/>
      <c r="H181" s="388"/>
    </row>
    <row r="182" spans="1:8" ht="19.5" customHeight="1">
      <c r="A182" s="409"/>
      <c r="B182" s="410"/>
      <c r="C182" s="409"/>
      <c r="D182" s="388"/>
      <c r="E182" s="388"/>
      <c r="F182" s="388"/>
      <c r="G182" s="388"/>
      <c r="H182" s="388"/>
    </row>
    <row r="183" spans="1:8" ht="19.5" customHeight="1">
      <c r="A183" s="409"/>
      <c r="B183" s="410"/>
      <c r="C183" s="409"/>
      <c r="D183" s="388"/>
      <c r="E183" s="388"/>
      <c r="F183" s="388"/>
      <c r="G183" s="388"/>
      <c r="H183" s="388"/>
    </row>
    <row r="184" spans="1:8" ht="19.5" customHeight="1">
      <c r="A184" s="409"/>
      <c r="B184" s="410"/>
      <c r="C184" s="409"/>
      <c r="D184" s="388"/>
      <c r="E184" s="388"/>
      <c r="F184" s="388"/>
      <c r="G184" s="388"/>
      <c r="H184" s="388"/>
    </row>
    <row r="185" spans="1:8" ht="19.5" customHeight="1">
      <c r="A185" s="409"/>
      <c r="B185" s="410"/>
      <c r="C185" s="409"/>
      <c r="D185" s="388"/>
      <c r="E185" s="388"/>
      <c r="F185" s="388"/>
      <c r="G185" s="388"/>
      <c r="H185" s="388"/>
    </row>
    <row r="186" spans="1:8" ht="19.5" customHeight="1">
      <c r="A186" s="409"/>
      <c r="B186" s="410"/>
      <c r="C186" s="409"/>
      <c r="D186" s="388"/>
      <c r="E186" s="388"/>
      <c r="F186" s="388"/>
      <c r="G186" s="388"/>
      <c r="H186" s="388"/>
    </row>
    <row r="187" spans="1:8" ht="19.5" customHeight="1">
      <c r="A187" s="409"/>
      <c r="B187" s="410"/>
      <c r="C187" s="409"/>
      <c r="D187" s="388"/>
      <c r="E187" s="388"/>
      <c r="F187" s="388"/>
      <c r="G187" s="388"/>
      <c r="H187" s="388"/>
    </row>
    <row r="188" spans="1:8" ht="19.5" customHeight="1">
      <c r="A188" s="409"/>
      <c r="B188" s="410"/>
      <c r="C188" s="409"/>
      <c r="D188" s="388"/>
      <c r="E188" s="388"/>
      <c r="F188" s="388"/>
      <c r="G188" s="388"/>
      <c r="H188" s="388"/>
    </row>
    <row r="189" spans="1:8" ht="19.5" customHeight="1">
      <c r="A189" s="409"/>
      <c r="B189" s="410"/>
      <c r="C189" s="409"/>
      <c r="D189" s="388"/>
      <c r="E189" s="388"/>
      <c r="F189" s="388"/>
      <c r="G189" s="388"/>
      <c r="H189" s="388"/>
    </row>
    <row r="190" spans="1:8" ht="19.5" customHeight="1">
      <c r="A190" s="409"/>
      <c r="B190" s="410"/>
      <c r="C190" s="409"/>
      <c r="D190" s="388"/>
      <c r="E190" s="388"/>
      <c r="F190" s="388"/>
      <c r="G190" s="388"/>
      <c r="H190" s="388"/>
    </row>
    <row r="191" spans="1:8" ht="19.5" customHeight="1">
      <c r="A191" s="409"/>
      <c r="B191" s="410"/>
      <c r="C191" s="409"/>
      <c r="D191" s="388"/>
      <c r="E191" s="388"/>
      <c r="F191" s="388"/>
      <c r="G191" s="388"/>
      <c r="H191" s="388"/>
    </row>
    <row r="192" spans="1:8" ht="19.5" customHeight="1">
      <c r="A192" s="409"/>
      <c r="B192" s="410"/>
      <c r="C192" s="409"/>
      <c r="D192" s="388"/>
      <c r="E192" s="388"/>
      <c r="F192" s="388"/>
      <c r="G192" s="388"/>
      <c r="H192" s="388"/>
    </row>
    <row r="193" spans="1:8" ht="19.5" customHeight="1">
      <c r="A193" s="409"/>
      <c r="B193" s="410"/>
      <c r="C193" s="409"/>
      <c r="D193" s="388"/>
      <c r="E193" s="388"/>
      <c r="F193" s="388"/>
      <c r="G193" s="388"/>
      <c r="H193" s="388"/>
    </row>
    <row r="194" spans="1:8" ht="19.5" customHeight="1">
      <c r="A194" s="409"/>
      <c r="B194" s="410"/>
      <c r="C194" s="409"/>
      <c r="D194" s="388"/>
      <c r="E194" s="388"/>
      <c r="F194" s="388"/>
      <c r="G194" s="388"/>
      <c r="H194" s="388"/>
    </row>
    <row r="195" spans="1:8" ht="19.5" customHeight="1">
      <c r="A195" s="409"/>
      <c r="B195" s="410"/>
      <c r="C195" s="409"/>
      <c r="D195" s="388"/>
      <c r="E195" s="388"/>
      <c r="F195" s="388"/>
      <c r="G195" s="388"/>
      <c r="H195" s="388"/>
    </row>
    <row r="196" spans="1:8" ht="19.5" customHeight="1">
      <c r="A196" s="409"/>
      <c r="B196" s="410"/>
      <c r="C196" s="409"/>
      <c r="D196" s="388"/>
      <c r="E196" s="388"/>
      <c r="F196" s="388"/>
      <c r="G196" s="388"/>
      <c r="H196" s="388"/>
    </row>
    <row r="197" spans="1:8" ht="19.5" customHeight="1">
      <c r="A197" s="409"/>
      <c r="B197" s="410"/>
      <c r="C197" s="409"/>
      <c r="D197" s="388"/>
      <c r="E197" s="388"/>
      <c r="F197" s="388"/>
      <c r="G197" s="388"/>
      <c r="H197" s="388"/>
    </row>
    <row r="198" spans="1:8" ht="19.5" customHeight="1">
      <c r="A198" s="409"/>
      <c r="B198" s="410"/>
      <c r="C198" s="409"/>
      <c r="D198" s="388"/>
      <c r="E198" s="388"/>
      <c r="F198" s="388"/>
      <c r="G198" s="388"/>
      <c r="H198" s="388"/>
    </row>
    <row r="199" spans="1:8" ht="19.5" customHeight="1">
      <c r="A199" s="409"/>
      <c r="B199" s="410"/>
      <c r="C199" s="409"/>
      <c r="D199" s="388"/>
      <c r="E199" s="388"/>
      <c r="F199" s="388"/>
      <c r="G199" s="388"/>
      <c r="H199" s="388"/>
    </row>
    <row r="200" spans="1:8" ht="19.5" customHeight="1">
      <c r="A200" s="409"/>
      <c r="B200" s="410"/>
      <c r="C200" s="409"/>
      <c r="D200" s="388"/>
      <c r="E200" s="388"/>
      <c r="F200" s="388"/>
      <c r="G200" s="388"/>
      <c r="H200" s="388"/>
    </row>
    <row r="201" spans="1:8" ht="19.5" customHeight="1">
      <c r="A201" s="409"/>
      <c r="B201" s="410"/>
      <c r="C201" s="409"/>
      <c r="D201" s="388"/>
      <c r="E201" s="388"/>
      <c r="F201" s="388"/>
      <c r="G201" s="388"/>
      <c r="H201" s="388"/>
    </row>
    <row r="202" spans="1:8" ht="19.5" customHeight="1">
      <c r="A202" s="409"/>
      <c r="B202" s="410"/>
      <c r="C202" s="409"/>
      <c r="D202" s="388"/>
      <c r="E202" s="388"/>
      <c r="F202" s="388"/>
      <c r="G202" s="388"/>
      <c r="H202" s="388"/>
    </row>
    <row r="203" spans="1:8" ht="19.5" customHeight="1">
      <c r="A203" s="409"/>
      <c r="B203" s="410"/>
      <c r="C203" s="409"/>
      <c r="D203" s="388"/>
      <c r="E203" s="388"/>
      <c r="F203" s="388"/>
      <c r="G203" s="388"/>
      <c r="H203" s="388"/>
    </row>
    <row r="204" spans="1:8" ht="19.5" customHeight="1">
      <c r="A204" s="409"/>
      <c r="B204" s="410"/>
      <c r="C204" s="409"/>
      <c r="D204" s="388"/>
      <c r="E204" s="388"/>
      <c r="F204" s="388"/>
      <c r="G204" s="388"/>
      <c r="H204" s="388"/>
    </row>
    <row r="205" spans="1:8" ht="19.5" customHeight="1">
      <c r="A205" s="409"/>
      <c r="B205" s="410"/>
      <c r="C205" s="409"/>
      <c r="D205" s="388"/>
      <c r="E205" s="388"/>
      <c r="F205" s="388"/>
      <c r="G205" s="388"/>
      <c r="H205" s="388"/>
    </row>
    <row r="206" spans="1:8" ht="19.5" customHeight="1">
      <c r="A206" s="409"/>
      <c r="B206" s="410"/>
      <c r="C206" s="409"/>
      <c r="D206" s="388"/>
      <c r="E206" s="388"/>
      <c r="F206" s="388"/>
      <c r="G206" s="388"/>
      <c r="H206" s="388"/>
    </row>
    <row r="207" spans="1:8" ht="19.5" customHeight="1">
      <c r="A207" s="409"/>
      <c r="B207" s="410"/>
      <c r="C207" s="409"/>
      <c r="D207" s="388"/>
      <c r="E207" s="388"/>
      <c r="F207" s="388"/>
      <c r="G207" s="388"/>
      <c r="H207" s="388"/>
    </row>
    <row r="208" spans="1:8" ht="19.5" customHeight="1">
      <c r="A208" s="409"/>
      <c r="B208" s="410"/>
      <c r="C208" s="409"/>
      <c r="D208" s="388"/>
      <c r="E208" s="388"/>
      <c r="F208" s="388"/>
      <c r="G208" s="388"/>
      <c r="H208" s="388"/>
    </row>
    <row r="209" spans="1:8" ht="19.5" customHeight="1">
      <c r="A209" s="409"/>
      <c r="B209" s="410"/>
      <c r="C209" s="409"/>
      <c r="D209" s="388"/>
      <c r="E209" s="388"/>
      <c r="F209" s="388"/>
      <c r="G209" s="388"/>
      <c r="H209" s="388"/>
    </row>
    <row r="210" spans="1:8" ht="19.5" customHeight="1">
      <c r="A210" s="409"/>
      <c r="B210" s="410"/>
      <c r="C210" s="409"/>
      <c r="D210" s="388"/>
      <c r="E210" s="388"/>
      <c r="F210" s="388"/>
      <c r="G210" s="388"/>
      <c r="H210" s="388"/>
    </row>
    <row r="211" spans="1:8" ht="19.5" customHeight="1">
      <c r="A211" s="409"/>
      <c r="B211" s="410"/>
      <c r="C211" s="409"/>
      <c r="D211" s="388"/>
      <c r="E211" s="388"/>
      <c r="F211" s="388"/>
      <c r="G211" s="388"/>
      <c r="H211" s="388"/>
    </row>
    <row r="212" spans="1:8" ht="19.5" customHeight="1">
      <c r="A212" s="409"/>
      <c r="B212" s="410"/>
      <c r="C212" s="409"/>
      <c r="D212" s="388"/>
      <c r="E212" s="388"/>
      <c r="F212" s="388"/>
      <c r="G212" s="388"/>
      <c r="H212" s="388"/>
    </row>
    <row r="213" spans="1:3" ht="19.5" customHeight="1">
      <c r="A213" s="409"/>
      <c r="B213" s="410"/>
      <c r="C213" s="409"/>
    </row>
    <row r="214" spans="1:3" ht="19.5" customHeight="1">
      <c r="A214" s="409"/>
      <c r="B214" s="410"/>
      <c r="C214" s="409"/>
    </row>
    <row r="215" spans="1:3" ht="19.5" customHeight="1">
      <c r="A215" s="409"/>
      <c r="B215" s="410"/>
      <c r="C215" s="409"/>
    </row>
    <row r="216" spans="1:3" ht="19.5" customHeight="1">
      <c r="A216" s="409"/>
      <c r="B216" s="410"/>
      <c r="C216" s="409"/>
    </row>
    <row r="217" spans="1:3" ht="19.5" customHeight="1">
      <c r="A217" s="409"/>
      <c r="B217" s="410"/>
      <c r="C217" s="409"/>
    </row>
    <row r="218" spans="1:3" ht="19.5" customHeight="1">
      <c r="A218" s="409"/>
      <c r="B218" s="410"/>
      <c r="C218" s="409"/>
    </row>
    <row r="219" spans="1:3" ht="19.5" customHeight="1">
      <c r="A219" s="409"/>
      <c r="B219" s="410"/>
      <c r="C219" s="409"/>
    </row>
    <row r="220" spans="1:3" ht="19.5" customHeight="1">
      <c r="A220" s="409"/>
      <c r="B220" s="410"/>
      <c r="C220" s="409"/>
    </row>
    <row r="221" spans="1:3" ht="19.5" customHeight="1">
      <c r="A221" s="409"/>
      <c r="B221" s="410"/>
      <c r="C221" s="409"/>
    </row>
    <row r="222" spans="1:3" ht="19.5" customHeight="1">
      <c r="A222" s="409"/>
      <c r="B222" s="410"/>
      <c r="C222" s="409"/>
    </row>
    <row r="223" spans="1:3" ht="19.5" customHeight="1">
      <c r="A223" s="409"/>
      <c r="B223" s="410"/>
      <c r="C223" s="409"/>
    </row>
    <row r="224" spans="1:3" ht="19.5" customHeight="1">
      <c r="A224" s="409"/>
      <c r="B224" s="410"/>
      <c r="C224" s="409"/>
    </row>
    <row r="225" spans="1:3" ht="19.5" customHeight="1">
      <c r="A225" s="409"/>
      <c r="B225" s="410"/>
      <c r="C225" s="409"/>
    </row>
    <row r="226" spans="1:3" ht="19.5" customHeight="1">
      <c r="A226" s="409"/>
      <c r="B226" s="410"/>
      <c r="C226" s="409"/>
    </row>
    <row r="227" spans="1:3" ht="19.5" customHeight="1">
      <c r="A227" s="409"/>
      <c r="B227" s="410"/>
      <c r="C227" s="409"/>
    </row>
    <row r="228" spans="1:3" ht="19.5" customHeight="1">
      <c r="A228" s="409"/>
      <c r="B228" s="410"/>
      <c r="C228" s="409"/>
    </row>
    <row r="229" spans="1:3" ht="19.5" customHeight="1">
      <c r="A229" s="409"/>
      <c r="B229" s="410"/>
      <c r="C229" s="409"/>
    </row>
    <row r="230" spans="1:3" ht="19.5" customHeight="1">
      <c r="A230" s="409"/>
      <c r="B230" s="410"/>
      <c r="C230" s="409"/>
    </row>
    <row r="231" spans="1:3" ht="19.5" customHeight="1">
      <c r="A231" s="409"/>
      <c r="B231" s="410"/>
      <c r="C231" s="409"/>
    </row>
    <row r="232" spans="1:3" ht="19.5" customHeight="1">
      <c r="A232" s="409"/>
      <c r="B232" s="410"/>
      <c r="C232" s="409"/>
    </row>
    <row r="233" spans="1:3" ht="19.5" customHeight="1">
      <c r="A233" s="409"/>
      <c r="B233" s="410"/>
      <c r="C233" s="409"/>
    </row>
    <row r="234" spans="1:3" ht="19.5" customHeight="1">
      <c r="A234" s="409"/>
      <c r="B234" s="410"/>
      <c r="C234" s="409"/>
    </row>
    <row r="235" spans="1:3" ht="19.5" customHeight="1">
      <c r="A235" s="409"/>
      <c r="B235" s="410"/>
      <c r="C235" s="409"/>
    </row>
    <row r="236" spans="1:3" ht="19.5" customHeight="1">
      <c r="A236" s="409"/>
      <c r="B236" s="410"/>
      <c r="C236" s="409"/>
    </row>
    <row r="237" spans="1:3" ht="19.5" customHeight="1">
      <c r="A237" s="409"/>
      <c r="B237" s="410"/>
      <c r="C237" s="409"/>
    </row>
    <row r="238" spans="1:3" ht="19.5" customHeight="1">
      <c r="A238" s="409"/>
      <c r="B238" s="410"/>
      <c r="C238" s="409"/>
    </row>
    <row r="239" spans="1:3" ht="19.5" customHeight="1">
      <c r="A239" s="409"/>
      <c r="B239" s="410"/>
      <c r="C239" s="409"/>
    </row>
    <row r="240" spans="1:3" ht="19.5" customHeight="1">
      <c r="A240" s="409"/>
      <c r="B240" s="410"/>
      <c r="C240" s="409"/>
    </row>
    <row r="241" spans="1:3" ht="19.5" customHeight="1">
      <c r="A241" s="409"/>
      <c r="B241" s="410"/>
      <c r="C241" s="409"/>
    </row>
    <row r="242" spans="1:3" ht="19.5" customHeight="1">
      <c r="A242" s="409"/>
      <c r="B242" s="410"/>
      <c r="C242" s="409"/>
    </row>
    <row r="243" spans="1:3" ht="19.5" customHeight="1">
      <c r="A243" s="409"/>
      <c r="B243" s="410"/>
      <c r="C243" s="409"/>
    </row>
    <row r="244" spans="1:3" ht="19.5" customHeight="1">
      <c r="A244" s="409"/>
      <c r="B244" s="410"/>
      <c r="C244" s="409"/>
    </row>
    <row r="245" spans="1:3" ht="19.5" customHeight="1">
      <c r="A245" s="409"/>
      <c r="B245" s="410"/>
      <c r="C245" s="409"/>
    </row>
    <row r="246" spans="1:3" ht="19.5" customHeight="1">
      <c r="A246" s="409"/>
      <c r="B246" s="410"/>
      <c r="C246" s="409"/>
    </row>
    <row r="247" spans="1:3" ht="19.5" customHeight="1">
      <c r="A247" s="409"/>
      <c r="B247" s="410"/>
      <c r="C247" s="409"/>
    </row>
    <row r="248" spans="1:3" ht="19.5" customHeight="1">
      <c r="A248" s="409"/>
      <c r="B248" s="410"/>
      <c r="C248" s="409"/>
    </row>
    <row r="249" spans="1:3" ht="19.5" customHeight="1">
      <c r="A249" s="409"/>
      <c r="B249" s="410"/>
      <c r="C249" s="409"/>
    </row>
    <row r="250" spans="1:3" ht="19.5" customHeight="1">
      <c r="A250" s="409"/>
      <c r="B250" s="410"/>
      <c r="C250" s="409"/>
    </row>
    <row r="251" spans="1:3" ht="19.5" customHeight="1">
      <c r="A251" s="409"/>
      <c r="B251" s="410"/>
      <c r="C251" s="409"/>
    </row>
    <row r="252" spans="1:3" ht="19.5" customHeight="1">
      <c r="A252" s="409"/>
      <c r="B252" s="410"/>
      <c r="C252" s="409"/>
    </row>
    <row r="253" spans="1:3" ht="19.5" customHeight="1">
      <c r="A253" s="409"/>
      <c r="B253" s="410"/>
      <c r="C253" s="409"/>
    </row>
    <row r="254" spans="1:3" ht="19.5" customHeight="1">
      <c r="A254" s="409"/>
      <c r="B254" s="410"/>
      <c r="C254" s="409"/>
    </row>
    <row r="255" spans="1:3" ht="19.5" customHeight="1">
      <c r="A255" s="409"/>
      <c r="B255" s="410"/>
      <c r="C255" s="409"/>
    </row>
    <row r="256" spans="1:3" ht="19.5" customHeight="1">
      <c r="A256" s="409"/>
      <c r="B256" s="410"/>
      <c r="C256" s="409"/>
    </row>
    <row r="257" spans="1:3" ht="19.5" customHeight="1">
      <c r="A257" s="409"/>
      <c r="B257" s="410"/>
      <c r="C257" s="409"/>
    </row>
    <row r="258" spans="1:3" ht="19.5" customHeight="1">
      <c r="A258" s="409"/>
      <c r="B258" s="410"/>
      <c r="C258" s="409"/>
    </row>
    <row r="259" spans="1:3" ht="19.5" customHeight="1">
      <c r="A259" s="409"/>
      <c r="B259" s="410"/>
      <c r="C259" s="409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Caroline LUCIATHE-SANVOISIN</cp:lastModifiedBy>
  <cp:lastPrinted>2009-11-18T11:02:37Z</cp:lastPrinted>
  <dcterms:created xsi:type="dcterms:W3CDTF">1999-04-14T09:24:53Z</dcterms:created>
  <dcterms:modified xsi:type="dcterms:W3CDTF">2018-10-03T08:44:03Z</dcterms:modified>
  <cp:category/>
  <cp:version/>
  <cp:contentType/>
  <cp:contentStatus/>
</cp:coreProperties>
</file>